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6B86D08-8D1F-4F83-A6BC-FEA4CF58AF4F}" xr6:coauthVersionLast="47" xr6:coauthVersionMax="47" xr10:uidLastSave="{00000000-0000-0000-0000-000000000000}"/>
  <bookViews>
    <workbookView xWindow="2080" yWindow="1700" windowWidth="11050" windowHeight="10080" firstSheet="13" activeTab="17" xr2:uid="{BE8CA7ED-0202-43C3-BCD0-B8D273388A24}"/>
  </bookViews>
  <sheets>
    <sheet name="balance_sheet_annual" sheetId="3" r:id="rId1"/>
    <sheet name="cash_flow_annual" sheetId="6" r:id="rId2"/>
    <sheet name="income_statement_annual" sheetId="7" r:id="rId3"/>
    <sheet name="balance_sheet_quarter" sheetId="8" r:id="rId4"/>
    <sheet name="income_statement_quarter" sheetId="10" r:id="rId5"/>
    <sheet name="cash_flow_quarter" sheetId="9" r:id="rId6"/>
    <sheet name="balance_sheet_annual_filter" sheetId="2" r:id="rId7"/>
    <sheet name="balance_sheet_quarter_filter" sheetId="4" r:id="rId8"/>
    <sheet name="income_statement_annual_filter" sheetId="11" r:id="rId9"/>
    <sheet name="income_statement_quarter_filter" sheetId="12" r:id="rId10"/>
    <sheet name="cash_flow_annual_filter" sheetId="13" r:id="rId11"/>
    <sheet name="cash_flow_quarter_filter" sheetId="14" r:id="rId12"/>
    <sheet name="VNINDEX" sheetId="16" r:id="rId13"/>
    <sheet name="Tresury_2y" sheetId="17" r:id="rId14"/>
    <sheet name="Tresury_10y" sheetId="18" r:id="rId15"/>
    <sheet name="&lt;= SOUCE DATA" sheetId="15" r:id="rId16"/>
    <sheet name="NET WORKING ASSET" sheetId="19" r:id="rId17"/>
    <sheet name="FCFF" sheetId="20" r:id="rId18"/>
    <sheet name="Data Validattion" sheetId="1" r:id="rId19"/>
  </sheets>
  <definedNames>
    <definedName name="_xlnm._FilterDatabase" localSheetId="0" hidden="1">balance_sheet_annual!$A$2:$A$2143</definedName>
    <definedName name="_xlnm.Criteria" localSheetId="6">balance_sheet_annual_filter!#REF!</definedName>
    <definedName name="ExternalData_1" localSheetId="0" hidden="1">balance_sheet_annual!$A$1:$F$2143</definedName>
    <definedName name="ExternalData_1" localSheetId="3" hidden="1">balance_sheet_quarter!$A$1:$R$2143</definedName>
    <definedName name="ExternalData_1" localSheetId="1" hidden="1">'cash_flow_annual'!$A$1:$F$559</definedName>
    <definedName name="ExternalData_1" localSheetId="5" hidden="1">'cash_flow_quarter'!$A$1:$R$559</definedName>
    <definedName name="ExternalData_1" localSheetId="2" hidden="1">income_statement_annual!$A$1:$F$415</definedName>
    <definedName name="ExternalData_2" localSheetId="4" hidden="1">income_statement_quarter!$A$1:$R$415</definedName>
    <definedName name="_xlnm.Extract" localSheetId="0">'Data Validattion'!#REF!</definedName>
    <definedName name="_xlnm.Extract" localSheetId="6">balance_sheet_annual_filter!#REF!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9" l="1"/>
  <c r="K11" i="19"/>
  <c r="C82" i="4" a="1"/>
  <c r="C82" i="4" s="1"/>
  <c r="L21" i="19"/>
  <c r="M21" i="19"/>
  <c r="N21" i="19"/>
  <c r="O21" i="19"/>
  <c r="P21" i="19"/>
  <c r="Q21" i="19"/>
  <c r="R21" i="19"/>
  <c r="S21" i="19"/>
  <c r="T21" i="19"/>
  <c r="U21" i="19"/>
  <c r="V21" i="19"/>
  <c r="W21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K22" i="19"/>
  <c r="K21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K20" i="19"/>
  <c r="D12" i="19"/>
  <c r="E12" i="19"/>
  <c r="F12" i="19"/>
  <c r="D13" i="19"/>
  <c r="E13" i="19"/>
  <c r="F13" i="19"/>
  <c r="C13" i="19"/>
  <c r="C12" i="19"/>
  <c r="C6" i="19"/>
  <c r="C21" i="19"/>
  <c r="D5" i="19"/>
  <c r="D24" i="19" s="1"/>
  <c r="D21" i="19"/>
  <c r="E21" i="19"/>
  <c r="F21" i="19"/>
  <c r="D22" i="19"/>
  <c r="E22" i="19"/>
  <c r="F22" i="19"/>
  <c r="C22" i="19"/>
  <c r="D20" i="19"/>
  <c r="E20" i="19"/>
  <c r="F20" i="19"/>
  <c r="C20" i="19"/>
  <c r="D11" i="19"/>
  <c r="E11" i="19"/>
  <c r="F11" i="19"/>
  <c r="D14" i="19"/>
  <c r="E14" i="19"/>
  <c r="F14" i="19"/>
  <c r="C14" i="19"/>
  <c r="C11" i="19"/>
  <c r="C15" i="19" s="1"/>
  <c r="D7" i="19"/>
  <c r="E7" i="19"/>
  <c r="F7" i="19"/>
  <c r="D8" i="19"/>
  <c r="D30" i="19" s="1"/>
  <c r="E8" i="19"/>
  <c r="F8" i="19"/>
  <c r="C8" i="19"/>
  <c r="C7" i="19"/>
  <c r="D6" i="19"/>
  <c r="E6" i="19"/>
  <c r="F6" i="19"/>
  <c r="E5" i="19"/>
  <c r="F5" i="19"/>
  <c r="C5" i="19"/>
  <c r="F29" i="19" l="1"/>
  <c r="C83" i="4"/>
  <c r="C30" i="19"/>
  <c r="C31" i="19"/>
  <c r="F30" i="19"/>
  <c r="D31" i="19"/>
  <c r="E30" i="19"/>
  <c r="E26" i="19"/>
  <c r="F24" i="19"/>
  <c r="F31" i="19"/>
  <c r="C29" i="19"/>
  <c r="E25" i="19"/>
  <c r="D29" i="19"/>
  <c r="D26" i="19"/>
  <c r="E24" i="19"/>
  <c r="D25" i="19"/>
  <c r="E31" i="19"/>
  <c r="F25" i="19"/>
  <c r="E29" i="19"/>
  <c r="F26" i="19"/>
  <c r="F15" i="19"/>
  <c r="E15" i="19"/>
  <c r="D9" i="19"/>
  <c r="E9" i="19"/>
  <c r="C9" i="19"/>
  <c r="F9" i="19"/>
  <c r="D27" i="19" l="1"/>
  <c r="E27" i="19"/>
  <c r="F17" i="19"/>
  <c r="C17" i="19"/>
  <c r="F27" i="19"/>
  <c r="E17" i="19"/>
  <c r="D17" i="19"/>
  <c r="C5" i="14" l="1" a="1"/>
  <c r="C5" i="14" s="1"/>
  <c r="D5" i="14" a="1"/>
  <c r="D5" i="14" s="1"/>
  <c r="E5" i="14" a="1"/>
  <c r="E5" i="14"/>
  <c r="F5" i="14" a="1"/>
  <c r="F5" i="14"/>
  <c r="G5" i="14" a="1"/>
  <c r="G5" i="14" s="1"/>
  <c r="H5" i="14" a="1"/>
  <c r="H5" i="14" s="1"/>
  <c r="I5" i="14" a="1"/>
  <c r="I5" i="14" s="1"/>
  <c r="J5" i="14" a="1"/>
  <c r="J5" i="14" s="1"/>
  <c r="K5" i="14" a="1"/>
  <c r="K5" i="14" s="1"/>
  <c r="L5" i="14" a="1"/>
  <c r="L5" i="14" s="1"/>
  <c r="M5" i="14" a="1"/>
  <c r="M5" i="14" s="1"/>
  <c r="N5" i="14" a="1"/>
  <c r="N5" i="14" s="1"/>
  <c r="O5" i="14" a="1"/>
  <c r="O5" i="14" s="1"/>
  <c r="P5" i="14" a="1"/>
  <c r="P5" i="14" s="1"/>
  <c r="Q5" i="14" a="1"/>
  <c r="Q5" i="14" s="1"/>
  <c r="R5" i="14" a="1"/>
  <c r="R5" i="14" s="1"/>
  <c r="S5" i="14" a="1"/>
  <c r="S5" i="14" s="1"/>
  <c r="C6" i="14" a="1"/>
  <c r="C6" i="14" s="1"/>
  <c r="D6" i="14" a="1"/>
  <c r="D6" i="14" s="1"/>
  <c r="E6" i="14" a="1"/>
  <c r="E6" i="14" s="1"/>
  <c r="F6" i="14" a="1"/>
  <c r="F6" i="14" s="1"/>
  <c r="G6" i="14" a="1"/>
  <c r="G6" i="14" s="1"/>
  <c r="H6" i="14" a="1"/>
  <c r="H6" i="14" s="1"/>
  <c r="I6" i="14" a="1"/>
  <c r="I6" i="14" s="1"/>
  <c r="J6" i="14" a="1"/>
  <c r="J6" i="14" s="1"/>
  <c r="K6" i="14" a="1"/>
  <c r="K6" i="14"/>
  <c r="L6" i="14" a="1"/>
  <c r="L6" i="14" s="1"/>
  <c r="M6" i="14" a="1"/>
  <c r="M6" i="14" s="1"/>
  <c r="N6" i="14" a="1"/>
  <c r="N6" i="14" s="1"/>
  <c r="O6" i="14" a="1"/>
  <c r="O6" i="14"/>
  <c r="P6" i="14" a="1"/>
  <c r="P6" i="14"/>
  <c r="Q6" i="14" a="1"/>
  <c r="Q6" i="14" s="1"/>
  <c r="R6" i="14" a="1"/>
  <c r="R6" i="14" s="1"/>
  <c r="S6" i="14" a="1"/>
  <c r="S6" i="14" s="1"/>
  <c r="C7" i="14" a="1"/>
  <c r="C7" i="14"/>
  <c r="D7" i="14" a="1"/>
  <c r="D7" i="14" s="1"/>
  <c r="E7" i="14" a="1"/>
  <c r="E7" i="14" s="1"/>
  <c r="F7" i="14" a="1"/>
  <c r="F7" i="14" s="1"/>
  <c r="G7" i="14" a="1"/>
  <c r="G7" i="14" s="1"/>
  <c r="H7" i="14" a="1"/>
  <c r="H7" i="14" s="1"/>
  <c r="I7" i="14" a="1"/>
  <c r="I7" i="14" s="1"/>
  <c r="J7" i="14" a="1"/>
  <c r="J7" i="14" s="1"/>
  <c r="K7" i="14" a="1"/>
  <c r="K7" i="14" s="1"/>
  <c r="L7" i="14" a="1"/>
  <c r="L7" i="14"/>
  <c r="M7" i="14" a="1"/>
  <c r="M7" i="14" s="1"/>
  <c r="N7" i="14" a="1"/>
  <c r="N7" i="14" s="1"/>
  <c r="O7" i="14" a="1"/>
  <c r="O7" i="14" s="1"/>
  <c r="P7" i="14" a="1"/>
  <c r="P7" i="14" s="1"/>
  <c r="Q7" i="14" a="1"/>
  <c r="Q7" i="14" s="1"/>
  <c r="R7" i="14" a="1"/>
  <c r="R7" i="14" s="1"/>
  <c r="S7" i="14" a="1"/>
  <c r="S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C9" i="14" a="1"/>
  <c r="C9" i="14" s="1"/>
  <c r="D9" i="14" a="1"/>
  <c r="D9" i="14" s="1"/>
  <c r="E9" i="14" a="1"/>
  <c r="E9" i="14"/>
  <c r="F9" i="14" a="1"/>
  <c r="F9" i="14"/>
  <c r="G9" i="14" a="1"/>
  <c r="G9" i="14" s="1"/>
  <c r="H9" i="14" a="1"/>
  <c r="H9" i="14" s="1"/>
  <c r="I9" i="14" a="1"/>
  <c r="I9" i="14"/>
  <c r="J9" i="14" a="1"/>
  <c r="J9" i="14"/>
  <c r="K9" i="14" a="1"/>
  <c r="K9" i="14" s="1"/>
  <c r="L9" i="14" a="1"/>
  <c r="L9" i="14" s="1"/>
  <c r="M9" i="14" a="1"/>
  <c r="M9" i="14" s="1"/>
  <c r="N9" i="14" a="1"/>
  <c r="N9" i="14"/>
  <c r="O9" i="14" a="1"/>
  <c r="O9" i="14" s="1"/>
  <c r="P9" i="14" a="1"/>
  <c r="P9" i="14"/>
  <c r="Q9" i="14" a="1"/>
  <c r="Q9" i="14" s="1"/>
  <c r="R9" i="14" a="1"/>
  <c r="R9" i="14" s="1"/>
  <c r="S9" i="14" a="1"/>
  <c r="S9" i="14" s="1"/>
  <c r="C10" i="14" a="1"/>
  <c r="C10" i="14" s="1"/>
  <c r="D10" i="14" a="1"/>
  <c r="D10" i="14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K10" i="14" a="1"/>
  <c r="K10" i="14"/>
  <c r="L10" i="14" a="1"/>
  <c r="L10" i="14" s="1"/>
  <c r="M10" i="14" a="1"/>
  <c r="M10" i="14" s="1"/>
  <c r="N10" i="14" a="1"/>
  <c r="N10" i="14" s="1"/>
  <c r="O10" i="14" a="1"/>
  <c r="O10" i="14"/>
  <c r="P10" i="14" a="1"/>
  <c r="P10" i="14" s="1"/>
  <c r="Q10" i="14" a="1"/>
  <c r="Q10" i="14" s="1"/>
  <c r="R10" i="14" a="1"/>
  <c r="R10" i="14" s="1"/>
  <c r="S10" i="14" a="1"/>
  <c r="S10" i="14" s="1"/>
  <c r="C11" i="14" a="1"/>
  <c r="C11" i="14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/>
  <c r="K11" i="14" a="1"/>
  <c r="K11" i="14" s="1"/>
  <c r="L11" i="14" a="1"/>
  <c r="L11" i="14" s="1"/>
  <c r="M11" i="14" a="1"/>
  <c r="M11" i="14" s="1"/>
  <c r="N11" i="14" a="1"/>
  <c r="N11" i="14"/>
  <c r="O11" i="14" a="1"/>
  <c r="O11" i="14" s="1"/>
  <c r="P11" i="14" a="1"/>
  <c r="P11" i="14"/>
  <c r="Q11" i="14" a="1"/>
  <c r="Q11" i="14" s="1"/>
  <c r="R11" i="14" a="1"/>
  <c r="R11" i="14" s="1"/>
  <c r="S11" i="14" a="1"/>
  <c r="S11" i="14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/>
  <c r="J12" i="14" a="1"/>
  <c r="J12" i="14"/>
  <c r="K12" i="14" a="1"/>
  <c r="K12" i="14" s="1"/>
  <c r="L12" i="14" a="1"/>
  <c r="L12" i="14" s="1"/>
  <c r="M12" i="14" a="1"/>
  <c r="M12" i="14" s="1"/>
  <c r="N12" i="14" a="1"/>
  <c r="N12" i="14" s="1"/>
  <c r="O12" i="14" a="1"/>
  <c r="O12" i="14"/>
  <c r="P12" i="14" a="1"/>
  <c r="P12" i="14" s="1"/>
  <c r="Q12" i="14" a="1"/>
  <c r="Q12" i="14" s="1"/>
  <c r="R12" i="14" a="1"/>
  <c r="R12" i="14" s="1"/>
  <c r="S12" i="14" a="1"/>
  <c r="S12" i="14" s="1"/>
  <c r="C13" i="14" a="1"/>
  <c r="C13" i="14" s="1"/>
  <c r="D13" i="14" a="1"/>
  <c r="D13" i="14" s="1"/>
  <c r="E13" i="14" a="1"/>
  <c r="E13" i="14"/>
  <c r="F13" i="14" a="1"/>
  <c r="F13" i="14" s="1"/>
  <c r="G13" i="14" a="1"/>
  <c r="G13" i="14" s="1"/>
  <c r="H13" i="14" a="1"/>
  <c r="H13" i="14" s="1"/>
  <c r="I13" i="14" a="1"/>
  <c r="I13" i="14" s="1"/>
  <c r="J13" i="14" a="1"/>
  <c r="J13" i="14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/>
  <c r="Q13" i="14" a="1"/>
  <c r="Q13" i="14" s="1"/>
  <c r="R13" i="14" a="1"/>
  <c r="R13" i="14" s="1"/>
  <c r="S13" i="14" a="1"/>
  <c r="S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/>
  <c r="I14" i="14" a="1"/>
  <c r="I14" i="14" s="1"/>
  <c r="J14" i="14" a="1"/>
  <c r="J14" i="14" s="1"/>
  <c r="K14" i="14" a="1"/>
  <c r="K14" i="14" s="1"/>
  <c r="L14" i="14" a="1"/>
  <c r="L14" i="14" s="1"/>
  <c r="M14" i="14" a="1"/>
  <c r="M14" i="14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/>
  <c r="I15" i="14" a="1"/>
  <c r="I15" i="14" s="1"/>
  <c r="J15" i="14" a="1"/>
  <c r="J15" i="14"/>
  <c r="K15" i="14" a="1"/>
  <c r="K15" i="14" s="1"/>
  <c r="L15" i="14" a="1"/>
  <c r="L15" i="14"/>
  <c r="M15" i="14" a="1"/>
  <c r="M15" i="14" s="1"/>
  <c r="N15" i="14" a="1"/>
  <c r="N15" i="14" s="1"/>
  <c r="O15" i="14" a="1"/>
  <c r="O15" i="14"/>
  <c r="P15" i="14" a="1"/>
  <c r="P15" i="14" s="1"/>
  <c r="Q15" i="14" a="1"/>
  <c r="Q15" i="14" s="1"/>
  <c r="R15" i="14" a="1"/>
  <c r="R15" i="14" s="1"/>
  <c r="S15" i="14" a="1"/>
  <c r="S15" i="14"/>
  <c r="C16" i="14" a="1"/>
  <c r="C16" i="14" s="1"/>
  <c r="D16" i="14" a="1"/>
  <c r="D16" i="14" s="1"/>
  <c r="E16" i="14" a="1"/>
  <c r="E16" i="14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C18" i="14" a="1"/>
  <c r="C18" i="14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/>
  <c r="Q18" i="14" a="1"/>
  <c r="Q18" i="14" s="1"/>
  <c r="R18" i="14" a="1"/>
  <c r="R18" i="14" s="1"/>
  <c r="S18" i="14" a="1"/>
  <c r="S18" i="14"/>
  <c r="C19" i="14" a="1"/>
  <c r="C19" i="14"/>
  <c r="D19" i="14" a="1"/>
  <c r="D19" i="14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/>
  <c r="O19" i="14" a="1"/>
  <c r="O19" i="14" s="1"/>
  <c r="P19" i="14" a="1"/>
  <c r="P19" i="14" s="1"/>
  <c r="Q19" i="14" a="1"/>
  <c r="Q19" i="14" s="1"/>
  <c r="R19" i="14" a="1"/>
  <c r="R19" i="14"/>
  <c r="S19" i="14" a="1"/>
  <c r="S19" i="14" s="1"/>
  <c r="C20" i="14" a="1"/>
  <c r="C20" i="14" s="1"/>
  <c r="D20" i="14" a="1"/>
  <c r="D20" i="14" s="1"/>
  <c r="E20" i="14" a="1"/>
  <c r="E20" i="14" s="1"/>
  <c r="F20" i="14" a="1"/>
  <c r="F20" i="14" s="1"/>
  <c r="G20" i="14" a="1"/>
  <c r="G20" i="14"/>
  <c r="H20" i="14" a="1"/>
  <c r="H20" i="14" s="1"/>
  <c r="I20" i="14" a="1"/>
  <c r="I20" i="14" s="1"/>
  <c r="J20" i="14" a="1"/>
  <c r="J20" i="14" s="1"/>
  <c r="K20" i="14" a="1"/>
  <c r="K20" i="14"/>
  <c r="L20" i="14" a="1"/>
  <c r="L20" i="14" s="1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/>
  <c r="S20" i="14" a="1"/>
  <c r="S20" i="14"/>
  <c r="C21" i="14" a="1"/>
  <c r="C21" i="14" s="1"/>
  <c r="D21" i="14" a="1"/>
  <c r="D21" i="14"/>
  <c r="E21" i="14" a="1"/>
  <c r="E21" i="14" s="1"/>
  <c r="F21" i="14" a="1"/>
  <c r="F21" i="14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/>
  <c r="M21" i="14" a="1"/>
  <c r="M21" i="14" s="1"/>
  <c r="N21" i="14" a="1"/>
  <c r="N21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C22" i="14" a="1"/>
  <c r="C22" i="14" s="1"/>
  <c r="D22" i="14" a="1"/>
  <c r="D22" i="14" s="1"/>
  <c r="E22" i="14" a="1"/>
  <c r="E22" i="14" s="1"/>
  <c r="F22" i="14" a="1"/>
  <c r="F22" i="14" s="1"/>
  <c r="G22" i="14" a="1"/>
  <c r="G22" i="14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/>
  <c r="Q22" i="14" a="1"/>
  <c r="Q22" i="14" s="1"/>
  <c r="R22" i="14" a="1"/>
  <c r="R22" i="14" s="1"/>
  <c r="S22" i="14" a="1"/>
  <c r="S22" i="14" s="1"/>
  <c r="C23" i="14" a="1"/>
  <c r="C23" i="14" s="1"/>
  <c r="D23" i="14" a="1"/>
  <c r="D23" i="14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/>
  <c r="K23" i="14" a="1"/>
  <c r="K23" i="14"/>
  <c r="L23" i="14" a="1"/>
  <c r="L23" i="14" s="1"/>
  <c r="M23" i="14" a="1"/>
  <c r="M23" i="14" s="1"/>
  <c r="N23" i="14" a="1"/>
  <c r="N23" i="14" s="1"/>
  <c r="O23" i="14" a="1"/>
  <c r="O23" i="14" s="1"/>
  <c r="P23" i="14" a="1"/>
  <c r="P23" i="14"/>
  <c r="Q23" i="14" a="1"/>
  <c r="Q23" i="14" s="1"/>
  <c r="R23" i="14" a="1"/>
  <c r="R23" i="14" s="1"/>
  <c r="S23" i="14" a="1"/>
  <c r="S23" i="14" s="1"/>
  <c r="C24" i="14" a="1"/>
  <c r="C24" i="14" s="1"/>
  <c r="D24" i="14" a="1"/>
  <c r="D24" i="14" s="1"/>
  <c r="E24" i="14" a="1"/>
  <c r="E24" i="14"/>
  <c r="F24" i="14" a="1"/>
  <c r="F24" i="14" s="1"/>
  <c r="G24" i="14" a="1"/>
  <c r="G24" i="14"/>
  <c r="H24" i="14" a="1"/>
  <c r="H24" i="14" s="1"/>
  <c r="I24" i="14" a="1"/>
  <c r="I24" i="14" s="1"/>
  <c r="J24" i="14" a="1"/>
  <c r="J24" i="14"/>
  <c r="K24" i="14" a="1"/>
  <c r="K24" i="14" s="1"/>
  <c r="L24" i="14" a="1"/>
  <c r="L24" i="14" s="1"/>
  <c r="M24" i="14" a="1"/>
  <c r="M24" i="14" s="1"/>
  <c r="N24" i="14" a="1"/>
  <c r="N24" i="14" s="1"/>
  <c r="O24" i="14" a="1"/>
  <c r="O24" i="14"/>
  <c r="P24" i="14" a="1"/>
  <c r="P24" i="14" s="1"/>
  <c r="Q24" i="14" a="1"/>
  <c r="Q24" i="14"/>
  <c r="R24" i="14" a="1"/>
  <c r="R24" i="14" s="1"/>
  <c r="S24" i="14" a="1"/>
  <c r="S24" i="14" s="1"/>
  <c r="C25" i="14" a="1"/>
  <c r="C25" i="14" s="1"/>
  <c r="D25" i="14" a="1"/>
  <c r="D25" i="14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/>
  <c r="P25" i="14" a="1"/>
  <c r="P25" i="14"/>
  <c r="Q25" i="14" a="1"/>
  <c r="Q25" i="14" s="1"/>
  <c r="R25" i="14" a="1"/>
  <c r="R25" i="14" s="1"/>
  <c r="S25" i="14" a="1"/>
  <c r="S25" i="14" s="1"/>
  <c r="C26" i="14" a="1"/>
  <c r="C26" i="14" s="1"/>
  <c r="D26" i="14" a="1"/>
  <c r="D26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/>
  <c r="K26" i="14" a="1"/>
  <c r="K26" i="14" s="1"/>
  <c r="L26" i="14" a="1"/>
  <c r="L26" i="14" s="1"/>
  <c r="M26" i="14" a="1"/>
  <c r="M26" i="14" s="1"/>
  <c r="N26" i="14" a="1"/>
  <c r="N26" i="14" s="1"/>
  <c r="O26" i="14" a="1"/>
  <c r="O26" i="14"/>
  <c r="P26" i="14" a="1"/>
  <c r="P26" i="14" s="1"/>
  <c r="Q26" i="14" a="1"/>
  <c r="Q26" i="14" s="1"/>
  <c r="R26" i="14" a="1"/>
  <c r="R26" i="14" s="1"/>
  <c r="S26" i="14" a="1"/>
  <c r="S26" i="14" s="1"/>
  <c r="C27" i="14" a="1"/>
  <c r="C27" i="14" s="1"/>
  <c r="D27" i="14" a="1"/>
  <c r="D27" i="14"/>
  <c r="E27" i="14" a="1"/>
  <c r="E27" i="14"/>
  <c r="F27" i="14" a="1"/>
  <c r="F27" i="14" s="1"/>
  <c r="G27" i="14" a="1"/>
  <c r="G27" i="14" s="1"/>
  <c r="H27" i="14" a="1"/>
  <c r="H27" i="14" s="1"/>
  <c r="I27" i="14" a="1"/>
  <c r="I27" i="14" s="1"/>
  <c r="J27" i="14" a="1"/>
  <c r="J27" i="14"/>
  <c r="K27" i="14" a="1"/>
  <c r="K27" i="14" s="1"/>
  <c r="L27" i="14" a="1"/>
  <c r="L27" i="14" s="1"/>
  <c r="M27" i="14" a="1"/>
  <c r="M27" i="14"/>
  <c r="N27" i="14" a="1"/>
  <c r="N27" i="14"/>
  <c r="O27" i="14" a="1"/>
  <c r="O27" i="14" s="1"/>
  <c r="P27" i="14" a="1"/>
  <c r="P27" i="14"/>
  <c r="Q27" i="14" a="1"/>
  <c r="Q27" i="14" s="1"/>
  <c r="R27" i="14" a="1"/>
  <c r="R27" i="14" s="1"/>
  <c r="S27" i="14" a="1"/>
  <c r="S27" i="14" s="1"/>
  <c r="C28" i="14" a="1"/>
  <c r="C28" i="14" s="1"/>
  <c r="D28" i="14" a="1"/>
  <c r="D28" i="14" s="1"/>
  <c r="E28" i="14" a="1"/>
  <c r="E28" i="14"/>
  <c r="F28" i="14" a="1"/>
  <c r="F28" i="14" s="1"/>
  <c r="G28" i="14" a="1"/>
  <c r="G28" i="14"/>
  <c r="H28" i="14" a="1"/>
  <c r="H28" i="14"/>
  <c r="I28" i="14" a="1"/>
  <c r="I28" i="14" s="1"/>
  <c r="J28" i="14" a="1"/>
  <c r="J28" i="14" s="1"/>
  <c r="K28" i="14" a="1"/>
  <c r="K28" i="14" s="1"/>
  <c r="L28" i="14" a="1"/>
  <c r="L28" i="14" s="1"/>
  <c r="M28" i="14" a="1"/>
  <c r="M28" i="14"/>
  <c r="N28" i="14" a="1"/>
  <c r="N28" i="14" s="1"/>
  <c r="O28" i="14" a="1"/>
  <c r="O28" i="14" s="1"/>
  <c r="P28" i="14" a="1"/>
  <c r="P28" i="14"/>
  <c r="Q28" i="14" a="1"/>
  <c r="Q28" i="14"/>
  <c r="R28" i="14" a="1"/>
  <c r="R28" i="14" s="1"/>
  <c r="S28" i="14" a="1"/>
  <c r="S28" i="14" s="1"/>
  <c r="C29" i="14" a="1"/>
  <c r="C29" i="14" s="1"/>
  <c r="D29" i="14" a="1"/>
  <c r="D29" i="14" s="1"/>
  <c r="E29" i="14" a="1"/>
  <c r="E29" i="14" s="1"/>
  <c r="F29" i="14" a="1"/>
  <c r="F29" i="14" s="1"/>
  <c r="G29" i="14" a="1"/>
  <c r="G29" i="14" s="1"/>
  <c r="H29" i="14" a="1"/>
  <c r="H29" i="14"/>
  <c r="I29" i="14" a="1"/>
  <c r="I29" i="14" s="1"/>
  <c r="J29" i="14" a="1"/>
  <c r="J29" i="14" s="1"/>
  <c r="K29" i="14" a="1"/>
  <c r="K29" i="14"/>
  <c r="L29" i="14" a="1"/>
  <c r="L29" i="14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/>
  <c r="C30" i="14" a="1"/>
  <c r="C30" i="14" s="1"/>
  <c r="D30" i="14" a="1"/>
  <c r="D30" i="14" s="1"/>
  <c r="E30" i="14" a="1"/>
  <c r="E30" i="14" s="1"/>
  <c r="F30" i="14" a="1"/>
  <c r="F30" i="14"/>
  <c r="G30" i="14" a="1"/>
  <c r="G30" i="14" s="1"/>
  <c r="H30" i="14" a="1"/>
  <c r="H30" i="14" s="1"/>
  <c r="I30" i="14" a="1"/>
  <c r="I30" i="14" s="1"/>
  <c r="J30" i="14" a="1"/>
  <c r="J30" i="14" s="1"/>
  <c r="K30" i="14" a="1"/>
  <c r="K30" i="14"/>
  <c r="L30" i="14" a="1"/>
  <c r="L30" i="14" s="1"/>
  <c r="M30" i="14" a="1"/>
  <c r="M30" i="14" s="1"/>
  <c r="N30" i="14" a="1"/>
  <c r="N30" i="14" s="1"/>
  <c r="O30" i="14" a="1"/>
  <c r="O30" i="14" s="1"/>
  <c r="P30" i="14" a="1"/>
  <c r="P30" i="14" s="1"/>
  <c r="Q30" i="14" a="1"/>
  <c r="Q30" i="14"/>
  <c r="R30" i="14" a="1"/>
  <c r="R30" i="14" s="1"/>
  <c r="S30" i="14" a="1"/>
  <c r="S30" i="14" s="1"/>
  <c r="C31" i="14" a="1"/>
  <c r="C31" i="14" s="1"/>
  <c r="D31" i="14" a="1"/>
  <c r="D31" i="14" s="1"/>
  <c r="E31" i="14" a="1"/>
  <c r="E31" i="14" s="1"/>
  <c r="F31" i="14" a="1"/>
  <c r="F31" i="14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/>
  <c r="M31" i="14" a="1"/>
  <c r="M31" i="14" s="1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C32" i="14" a="1"/>
  <c r="C32" i="14"/>
  <c r="D32" i="14" a="1"/>
  <c r="D32" i="14"/>
  <c r="E32" i="14" a="1"/>
  <c r="E32" i="14" s="1"/>
  <c r="F32" i="14" a="1"/>
  <c r="F32" i="14" s="1"/>
  <c r="G32" i="14" a="1"/>
  <c r="G32" i="14"/>
  <c r="H32" i="14" a="1"/>
  <c r="H32" i="14"/>
  <c r="I32" i="14" a="1"/>
  <c r="I32" i="14"/>
  <c r="J32" i="14" a="1"/>
  <c r="J32" i="14" s="1"/>
  <c r="K32" i="14" a="1"/>
  <c r="K32" i="14" s="1"/>
  <c r="L32" i="14" a="1"/>
  <c r="L32" i="14"/>
  <c r="M32" i="14" a="1"/>
  <c r="M32" i="14"/>
  <c r="N32" i="14" a="1"/>
  <c r="N32" i="14" s="1"/>
  <c r="O32" i="14" a="1"/>
  <c r="O32" i="14" s="1"/>
  <c r="P32" i="14" a="1"/>
  <c r="P32" i="14" s="1"/>
  <c r="Q32" i="14" a="1"/>
  <c r="Q32" i="14"/>
  <c r="R32" i="14" a="1"/>
  <c r="R32" i="14" s="1"/>
  <c r="S32" i="14" a="1"/>
  <c r="S32" i="14" s="1"/>
  <c r="C33" i="14" a="1"/>
  <c r="C33" i="14" s="1"/>
  <c r="D33" i="14" a="1"/>
  <c r="D33" i="14"/>
  <c r="E33" i="14" a="1"/>
  <c r="E33" i="14" s="1"/>
  <c r="F33" i="14" a="1"/>
  <c r="F33" i="14"/>
  <c r="G33" i="14" a="1"/>
  <c r="G33" i="14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P33" i="14" a="1"/>
  <c r="P33" i="14"/>
  <c r="Q33" i="14" a="1"/>
  <c r="Q33" i="14" s="1"/>
  <c r="R33" i="14" a="1"/>
  <c r="R33" i="14"/>
  <c r="S33" i="14" a="1"/>
  <c r="S33" i="14"/>
  <c r="D4" i="14" a="1"/>
  <c r="D4" i="14" s="1"/>
  <c r="E4" i="14" a="1"/>
  <c r="E4" i="14"/>
  <c r="F4" i="14" a="1"/>
  <c r="F4" i="14"/>
  <c r="G4" i="14" a="1"/>
  <c r="G4" i="14" s="1"/>
  <c r="H4" i="14" a="1"/>
  <c r="H4" i="14" s="1"/>
  <c r="I4" i="14" a="1"/>
  <c r="I4" i="14" s="1"/>
  <c r="J4" i="14" a="1"/>
  <c r="J4" i="14" s="1"/>
  <c r="K4" i="14" a="1"/>
  <c r="K4" i="14" s="1"/>
  <c r="L4" i="14" a="1"/>
  <c r="L4" i="14" s="1"/>
  <c r="M4" i="14" a="1"/>
  <c r="M4" i="14" s="1"/>
  <c r="N4" i="14" a="1"/>
  <c r="N4" i="14" s="1"/>
  <c r="O4" i="14" a="1"/>
  <c r="O4" i="14" s="1"/>
  <c r="P4" i="14" a="1"/>
  <c r="P4" i="14" s="1"/>
  <c r="Q4" i="14" a="1"/>
  <c r="Q4" i="14"/>
  <c r="R4" i="14" a="1"/>
  <c r="R4" i="14" s="1"/>
  <c r="S4" i="14" a="1"/>
  <c r="S4" i="14" s="1"/>
  <c r="C4" i="14" a="1"/>
  <c r="C4" i="14" s="1"/>
  <c r="C29" i="13" a="1"/>
  <c r="C29" i="13" s="1"/>
  <c r="D29" i="13" a="1"/>
  <c r="D29" i="13" s="1"/>
  <c r="E29" i="13" a="1"/>
  <c r="E29" i="13" s="1"/>
  <c r="F29" i="13" a="1"/>
  <c r="F29" i="13" s="1"/>
  <c r="G29" i="13" a="1"/>
  <c r="G29" i="13" s="1"/>
  <c r="C30" i="13" a="1"/>
  <c r="C30" i="13" s="1"/>
  <c r="D30" i="13" a="1"/>
  <c r="D30" i="13" s="1"/>
  <c r="E30" i="13" a="1"/>
  <c r="E30" i="13" s="1"/>
  <c r="F30" i="13" a="1"/>
  <c r="F30" i="13" s="1"/>
  <c r="G30" i="13" a="1"/>
  <c r="G30" i="13" s="1"/>
  <c r="C31" i="13" a="1"/>
  <c r="C31" i="13" s="1"/>
  <c r="D31" i="13" a="1"/>
  <c r="D31" i="13"/>
  <c r="E31" i="13" a="1"/>
  <c r="E31" i="13" s="1"/>
  <c r="F31" i="13" a="1"/>
  <c r="F31" i="13" s="1"/>
  <c r="G31" i="13" a="1"/>
  <c r="G31" i="13" s="1"/>
  <c r="C32" i="13" a="1"/>
  <c r="C32" i="13" s="1"/>
  <c r="D32" i="13" a="1"/>
  <c r="D32" i="13" s="1"/>
  <c r="E32" i="13" a="1"/>
  <c r="E32" i="13" s="1"/>
  <c r="F32" i="13" a="1"/>
  <c r="F32" i="13" s="1"/>
  <c r="G32" i="13" a="1"/>
  <c r="G32" i="13" s="1"/>
  <c r="C33" i="13" a="1"/>
  <c r="C33" i="13" s="1"/>
  <c r="D33" i="13" a="1"/>
  <c r="D33" i="13" s="1"/>
  <c r="E33" i="13" a="1"/>
  <c r="E33" i="13" s="1"/>
  <c r="F33" i="13" a="1"/>
  <c r="F33" i="13"/>
  <c r="G33" i="13" a="1"/>
  <c r="G33" i="13" s="1"/>
  <c r="C5" i="13" a="1"/>
  <c r="C5" i="13" s="1"/>
  <c r="D5" i="13" a="1"/>
  <c r="D5" i="13" s="1"/>
  <c r="E5" i="13" a="1"/>
  <c r="E5" i="13" s="1"/>
  <c r="F5" i="13" a="1"/>
  <c r="F5" i="13" s="1"/>
  <c r="G5" i="13" a="1"/>
  <c r="G5" i="13" s="1"/>
  <c r="C6" i="13" a="1"/>
  <c r="C6" i="13" s="1"/>
  <c r="D6" i="13" a="1"/>
  <c r="D6" i="13" s="1"/>
  <c r="E6" i="13" a="1"/>
  <c r="E6" i="13" s="1"/>
  <c r="F6" i="13" a="1"/>
  <c r="F6" i="13" s="1"/>
  <c r="G6" i="13" a="1"/>
  <c r="G6" i="13" s="1"/>
  <c r="C7" i="13" a="1"/>
  <c r="C7" i="13" s="1"/>
  <c r="D7" i="13" a="1"/>
  <c r="D7" i="13" s="1"/>
  <c r="E7" i="13" a="1"/>
  <c r="E7" i="13" s="1"/>
  <c r="F7" i="13" a="1"/>
  <c r="F7" i="13" s="1"/>
  <c r="G7" i="13" a="1"/>
  <c r="G7" i="13" s="1"/>
  <c r="C8" i="13" a="1"/>
  <c r="C8" i="13" s="1"/>
  <c r="D8" i="13" a="1"/>
  <c r="D8" i="13" s="1"/>
  <c r="E8" i="13" a="1"/>
  <c r="E8" i="13" s="1"/>
  <c r="F8" i="13" a="1"/>
  <c r="F8" i="13" s="1"/>
  <c r="G8" i="13" a="1"/>
  <c r="G8" i="13" s="1"/>
  <c r="C9" i="13" a="1"/>
  <c r="C9" i="13" s="1"/>
  <c r="D9" i="13" a="1"/>
  <c r="D9" i="13" s="1"/>
  <c r="E9" i="13" a="1"/>
  <c r="E9" i="13" s="1"/>
  <c r="F9" i="13" a="1"/>
  <c r="F9" i="13" s="1"/>
  <c r="G9" i="13" a="1"/>
  <c r="G9" i="13" s="1"/>
  <c r="C10" i="13" a="1"/>
  <c r="C10" i="13" s="1"/>
  <c r="D10" i="13" a="1"/>
  <c r="D10" i="13" s="1"/>
  <c r="E10" i="13" a="1"/>
  <c r="E10" i="13"/>
  <c r="F10" i="13" a="1"/>
  <c r="F10" i="13" s="1"/>
  <c r="G10" i="13" a="1"/>
  <c r="G10" i="13" s="1"/>
  <c r="C11" i="13" a="1"/>
  <c r="C11" i="13" s="1"/>
  <c r="D11" i="13" a="1"/>
  <c r="D11" i="13" s="1"/>
  <c r="E11" i="13" a="1"/>
  <c r="E11" i="13" s="1"/>
  <c r="F11" i="13" a="1"/>
  <c r="F11" i="13" s="1"/>
  <c r="G11" i="13" a="1"/>
  <c r="G11" i="13" s="1"/>
  <c r="C12" i="13" a="1"/>
  <c r="C12" i="13"/>
  <c r="D12" i="13" a="1"/>
  <c r="D12" i="13" s="1"/>
  <c r="E12" i="13" a="1"/>
  <c r="E12" i="13" s="1"/>
  <c r="F12" i="13" a="1"/>
  <c r="F12" i="13" s="1"/>
  <c r="G12" i="13" a="1"/>
  <c r="G12" i="13" s="1"/>
  <c r="C13" i="13" a="1"/>
  <c r="C13" i="13" s="1"/>
  <c r="D13" i="13" a="1"/>
  <c r="D13" i="13" s="1"/>
  <c r="E13" i="13" a="1"/>
  <c r="E13" i="13" s="1"/>
  <c r="F13" i="13" a="1"/>
  <c r="F13" i="13"/>
  <c r="G13" i="13" a="1"/>
  <c r="G13" i="13" s="1"/>
  <c r="C14" i="13" a="1"/>
  <c r="C14" i="13" s="1"/>
  <c r="D14" i="13" a="1"/>
  <c r="D14" i="13" s="1"/>
  <c r="E14" i="13" a="1"/>
  <c r="E14" i="13" s="1"/>
  <c r="F14" i="13" a="1"/>
  <c r="F14" i="13" s="1"/>
  <c r="G14" i="13" a="1"/>
  <c r="G14" i="13" s="1"/>
  <c r="C15" i="13" a="1"/>
  <c r="C15" i="13" s="1"/>
  <c r="D15" i="13" a="1"/>
  <c r="D15" i="13"/>
  <c r="E15" i="13" a="1"/>
  <c r="E15" i="13" s="1"/>
  <c r="F15" i="13" a="1"/>
  <c r="F15" i="13" s="1"/>
  <c r="G15" i="13" a="1"/>
  <c r="G15" i="13" s="1"/>
  <c r="C16" i="13" a="1"/>
  <c r="C16" i="13" s="1"/>
  <c r="D16" i="13" a="1"/>
  <c r="D16" i="13" s="1"/>
  <c r="E16" i="13" a="1"/>
  <c r="E16" i="13" s="1"/>
  <c r="F16" i="13" a="1"/>
  <c r="F16" i="13" s="1"/>
  <c r="G16" i="13" a="1"/>
  <c r="G16" i="13" s="1"/>
  <c r="C17" i="13" a="1"/>
  <c r="C17" i="13" s="1"/>
  <c r="D17" i="13" a="1"/>
  <c r="D17" i="13" s="1"/>
  <c r="E17" i="13" a="1"/>
  <c r="E17" i="13" s="1"/>
  <c r="F17" i="13" a="1"/>
  <c r="F17" i="13" s="1"/>
  <c r="G17" i="13" a="1"/>
  <c r="G17" i="13" s="1"/>
  <c r="C18" i="13" a="1"/>
  <c r="C18" i="13" s="1"/>
  <c r="D18" i="13" a="1"/>
  <c r="D18" i="13" s="1"/>
  <c r="E18" i="13" a="1"/>
  <c r="E18" i="13"/>
  <c r="F18" i="13" a="1"/>
  <c r="F18" i="13" s="1"/>
  <c r="G18" i="13" a="1"/>
  <c r="G18" i="13" s="1"/>
  <c r="C19" i="13" a="1"/>
  <c r="C19" i="13" s="1"/>
  <c r="D19" i="13" a="1"/>
  <c r="D19" i="13"/>
  <c r="E19" i="13" a="1"/>
  <c r="E19" i="13" s="1"/>
  <c r="F19" i="13" a="1"/>
  <c r="F19" i="13" s="1"/>
  <c r="G19" i="13" a="1"/>
  <c r="G19" i="13" s="1"/>
  <c r="C20" i="13" a="1"/>
  <c r="C20" i="13" s="1"/>
  <c r="D20" i="13" a="1"/>
  <c r="D20" i="13" s="1"/>
  <c r="E20" i="13" a="1"/>
  <c r="E20" i="13" s="1"/>
  <c r="F20" i="13" a="1"/>
  <c r="F20" i="13" s="1"/>
  <c r="G20" i="13" a="1"/>
  <c r="G20" i="13" s="1"/>
  <c r="C21" i="13" a="1"/>
  <c r="C21" i="13" s="1"/>
  <c r="D21" i="13" a="1"/>
  <c r="D21" i="13" s="1"/>
  <c r="E21" i="13" a="1"/>
  <c r="E21" i="13" s="1"/>
  <c r="F21" i="13" a="1"/>
  <c r="F21" i="13" s="1"/>
  <c r="G21" i="13" a="1"/>
  <c r="G21" i="13" s="1"/>
  <c r="C22" i="13" a="1"/>
  <c r="C22" i="13" s="1"/>
  <c r="D22" i="13" a="1"/>
  <c r="D22" i="13" s="1"/>
  <c r="E22" i="13" a="1"/>
  <c r="E22" i="13" s="1"/>
  <c r="F22" i="13" a="1"/>
  <c r="F22" i="13" s="1"/>
  <c r="G22" i="13" a="1"/>
  <c r="G22" i="13" s="1"/>
  <c r="C23" i="13" a="1"/>
  <c r="C23" i="13" s="1"/>
  <c r="D23" i="13" a="1"/>
  <c r="D23" i="13"/>
  <c r="E23" i="13" a="1"/>
  <c r="E23" i="13" s="1"/>
  <c r="F23" i="13" a="1"/>
  <c r="F23" i="13" s="1"/>
  <c r="G23" i="13" a="1"/>
  <c r="G23" i="13" s="1"/>
  <c r="C24" i="13" a="1"/>
  <c r="C24" i="13" s="1"/>
  <c r="D24" i="13" a="1"/>
  <c r="D24" i="13" s="1"/>
  <c r="E24" i="13" a="1"/>
  <c r="E24" i="13" s="1"/>
  <c r="F24" i="13" a="1"/>
  <c r="F24" i="13" s="1"/>
  <c r="G24" i="13" a="1"/>
  <c r="G24" i="13"/>
  <c r="C25" i="13" a="1"/>
  <c r="C25" i="13" s="1"/>
  <c r="D25" i="13" a="1"/>
  <c r="D25" i="13" s="1"/>
  <c r="E25" i="13" a="1"/>
  <c r="E25" i="13" s="1"/>
  <c r="F25" i="13" a="1"/>
  <c r="F25" i="13" s="1"/>
  <c r="G25" i="13" a="1"/>
  <c r="G25" i="13" s="1"/>
  <c r="C26" i="13" a="1"/>
  <c r="C26" i="13" s="1"/>
  <c r="D26" i="13" a="1"/>
  <c r="D26" i="13" s="1"/>
  <c r="E26" i="13" a="1"/>
  <c r="E26" i="13" s="1"/>
  <c r="F26" i="13" a="1"/>
  <c r="F26" i="13" s="1"/>
  <c r="G26" i="13" a="1"/>
  <c r="G26" i="13" s="1"/>
  <c r="C27" i="13" a="1"/>
  <c r="C27" i="13" s="1"/>
  <c r="D27" i="13" a="1"/>
  <c r="D27" i="13" s="1"/>
  <c r="E27" i="13" a="1"/>
  <c r="E27" i="13" s="1"/>
  <c r="F27" i="13" a="1"/>
  <c r="F27" i="13" s="1"/>
  <c r="G27" i="13" a="1"/>
  <c r="G27" i="13" s="1"/>
  <c r="C28" i="13" a="1"/>
  <c r="C28" i="13" s="1"/>
  <c r="D28" i="13" a="1"/>
  <c r="D28" i="13" s="1"/>
  <c r="E28" i="13" a="1"/>
  <c r="E28" i="13" s="1"/>
  <c r="F28" i="13" a="1"/>
  <c r="F28" i="13" s="1"/>
  <c r="G28" i="13" a="1"/>
  <c r="G28" i="13" s="1"/>
  <c r="D4" i="13" a="1"/>
  <c r="D4" i="13" s="1"/>
  <c r="E4" i="13" a="1"/>
  <c r="E4" i="13" s="1"/>
  <c r="F4" i="13" a="1"/>
  <c r="F4" i="13" s="1"/>
  <c r="G4" i="13" a="1"/>
  <c r="G4" i="13" s="1"/>
  <c r="C4" i="13" a="1"/>
  <c r="C4" i="13" s="1"/>
  <c r="C23" i="12" a="1"/>
  <c r="C23" i="12" s="1"/>
  <c r="D23" i="12" a="1"/>
  <c r="D23" i="12" s="1"/>
  <c r="E23" i="12" a="1"/>
  <c r="E23" i="12"/>
  <c r="F23" i="12" a="1"/>
  <c r="F23" i="12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L23" i="12" a="1"/>
  <c r="L23" i="12" s="1"/>
  <c r="M23" i="12" a="1"/>
  <c r="M23" i="12"/>
  <c r="N23" i="12" a="1"/>
  <c r="N23" i="12" s="1"/>
  <c r="O23" i="12" a="1"/>
  <c r="O23" i="12" s="1"/>
  <c r="P23" i="12" a="1"/>
  <c r="P23" i="12"/>
  <c r="Q23" i="12" a="1"/>
  <c r="Q23" i="12" s="1"/>
  <c r="R23" i="12" a="1"/>
  <c r="R23" i="12" s="1"/>
  <c r="S23" i="12" a="1"/>
  <c r="S23" i="12" s="1"/>
  <c r="C24" i="12" a="1"/>
  <c r="C24" i="12" s="1"/>
  <c r="D24" i="12" a="1"/>
  <c r="D24" i="12" s="1"/>
  <c r="E24" i="12" a="1"/>
  <c r="E24" i="12"/>
  <c r="F24" i="12" a="1"/>
  <c r="F24" i="12" s="1"/>
  <c r="G24" i="12" a="1"/>
  <c r="G24" i="12" s="1"/>
  <c r="H24" i="12" a="1"/>
  <c r="H24" i="12"/>
  <c r="I24" i="12" a="1"/>
  <c r="I24" i="12" s="1"/>
  <c r="J24" i="12" a="1"/>
  <c r="J24" i="12" s="1"/>
  <c r="K24" i="12" a="1"/>
  <c r="K24" i="12"/>
  <c r="L24" i="12" a="1"/>
  <c r="L24" i="12"/>
  <c r="M24" i="12" a="1"/>
  <c r="M24" i="12" s="1"/>
  <c r="N24" i="12" a="1"/>
  <c r="N24" i="12" s="1"/>
  <c r="O24" i="12" a="1"/>
  <c r="O24" i="12" s="1"/>
  <c r="P24" i="12" a="1"/>
  <c r="P24" i="12" s="1"/>
  <c r="Q24" i="12" a="1"/>
  <c r="Q24" i="12"/>
  <c r="R24" i="12" a="1"/>
  <c r="R24" i="12" s="1"/>
  <c r="S24" i="12" a="1"/>
  <c r="S24" i="12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/>
  <c r="M25" i="12" a="1"/>
  <c r="M25" i="12" s="1"/>
  <c r="N25" i="12" a="1"/>
  <c r="N25" i="12"/>
  <c r="O25" i="12" a="1"/>
  <c r="O25" i="12" s="1"/>
  <c r="P25" i="12" a="1"/>
  <c r="P25" i="12" s="1"/>
  <c r="Q25" i="12" a="1"/>
  <c r="Q25" i="12" s="1"/>
  <c r="R25" i="12" a="1"/>
  <c r="R25" i="12"/>
  <c r="S25" i="12" a="1"/>
  <c r="S25" i="12" s="1"/>
  <c r="C5" i="12" a="1"/>
  <c r="C5" i="12" s="1"/>
  <c r="D5" i="12" a="1"/>
  <c r="D5" i="12" s="1"/>
  <c r="E5" i="12" a="1"/>
  <c r="E5" i="12"/>
  <c r="F5" i="12" a="1"/>
  <c r="F5" i="12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/>
  <c r="M5" i="12" a="1"/>
  <c r="M5" i="12" s="1"/>
  <c r="N5" i="12" a="1"/>
  <c r="N5" i="12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 s="1"/>
  <c r="L6" i="12" a="1"/>
  <c r="L6" i="12"/>
  <c r="M6" i="12" a="1"/>
  <c r="M6" i="12"/>
  <c r="N6" i="12" a="1"/>
  <c r="N6" i="12" s="1"/>
  <c r="O6" i="12" a="1"/>
  <c r="O6" i="12" s="1"/>
  <c r="P6" i="12" a="1"/>
  <c r="P6" i="12" s="1"/>
  <c r="Q6" i="12" a="1"/>
  <c r="Q6" i="12"/>
  <c r="R6" i="12" a="1"/>
  <c r="R6" i="12" s="1"/>
  <c r="S6" i="12" a="1"/>
  <c r="S6" i="12" s="1"/>
  <c r="C7" i="12" a="1"/>
  <c r="C7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/>
  <c r="C8" i="12" a="1"/>
  <c r="C8" i="12" s="1"/>
  <c r="D8" i="12" a="1"/>
  <c r="D8" i="12" s="1"/>
  <c r="E8" i="12" a="1"/>
  <c r="E8" i="12" s="1"/>
  <c r="F8" i="12" a="1"/>
  <c r="F8" i="12" s="1"/>
  <c r="G8" i="12" a="1"/>
  <c r="G8" i="12"/>
  <c r="H8" i="12" a="1"/>
  <c r="H8" i="12" s="1"/>
  <c r="I8" i="12" a="1"/>
  <c r="I8" i="12"/>
  <c r="J8" i="12" a="1"/>
  <c r="J8" i="12"/>
  <c r="K8" i="12" a="1"/>
  <c r="K8" i="12"/>
  <c r="L8" i="12" a="1"/>
  <c r="L8" i="12" s="1"/>
  <c r="M8" i="12" a="1"/>
  <c r="M8" i="12" s="1"/>
  <c r="N8" i="12" a="1"/>
  <c r="N8" i="12"/>
  <c r="O8" i="12" a="1"/>
  <c r="O8" i="12"/>
  <c r="P8" i="12" a="1"/>
  <c r="P8" i="12" s="1"/>
  <c r="Q8" i="12" a="1"/>
  <c r="Q8" i="12" s="1"/>
  <c r="R8" i="12" a="1"/>
  <c r="R8" i="12" s="1"/>
  <c r="S8" i="12" a="1"/>
  <c r="S8" i="12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J9" i="12" a="1"/>
  <c r="J9" i="12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/>
  <c r="Q9" i="12" a="1"/>
  <c r="Q9" i="12" s="1"/>
  <c r="R9" i="12" a="1"/>
  <c r="R9" i="12" s="1"/>
  <c r="S9" i="12" a="1"/>
  <c r="S9" i="12" s="1"/>
  <c r="C10" i="12" a="1"/>
  <c r="C10" i="12" s="1"/>
  <c r="D10" i="12" a="1"/>
  <c r="D10" i="12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/>
  <c r="M10" i="12" a="1"/>
  <c r="M10" i="12"/>
  <c r="N10" i="12" a="1"/>
  <c r="N10" i="12" s="1"/>
  <c r="O10" i="12" a="1"/>
  <c r="O10" i="12" s="1"/>
  <c r="P10" i="12" a="1"/>
  <c r="P10" i="12"/>
  <c r="Q10" i="12" a="1"/>
  <c r="Q10" i="12"/>
  <c r="R10" i="12" a="1"/>
  <c r="R10" i="12" s="1"/>
  <c r="S10" i="12" a="1"/>
  <c r="S10" i="12"/>
  <c r="C11" i="12" a="1"/>
  <c r="C11" i="12" s="1"/>
  <c r="D11" i="12" a="1"/>
  <c r="D11" i="12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/>
  <c r="S11" i="12" a="1"/>
  <c r="S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/>
  <c r="H12" i="12" a="1"/>
  <c r="H12" i="12" s="1"/>
  <c r="I12" i="12" a="1"/>
  <c r="I12" i="12" s="1"/>
  <c r="J12" i="12" a="1"/>
  <c r="J12" i="12" s="1"/>
  <c r="K12" i="12" a="1"/>
  <c r="K12" i="12" s="1"/>
  <c r="L12" i="12" a="1"/>
  <c r="L12" i="12" s="1"/>
  <c r="M12" i="12" a="1"/>
  <c r="M12" i="12" s="1"/>
  <c r="N12" i="12" a="1"/>
  <c r="N12" i="12"/>
  <c r="O12" i="12" a="1"/>
  <c r="O12" i="12"/>
  <c r="P12" i="12" a="1"/>
  <c r="P12" i="12" s="1"/>
  <c r="Q12" i="12" a="1"/>
  <c r="Q12" i="12" s="1"/>
  <c r="R12" i="12" a="1"/>
  <c r="R12" i="12" s="1"/>
  <c r="S12" i="12" a="1"/>
  <c r="S12" i="12"/>
  <c r="C13" i="12" a="1"/>
  <c r="C13" i="12" s="1"/>
  <c r="D13" i="12" a="1"/>
  <c r="D13" i="12"/>
  <c r="E13" i="12" a="1"/>
  <c r="E13" i="12" s="1"/>
  <c r="F13" i="12" a="1"/>
  <c r="F13" i="12"/>
  <c r="G13" i="12" a="1"/>
  <c r="G13" i="12" s="1"/>
  <c r="H13" i="12" a="1"/>
  <c r="H13" i="12" s="1"/>
  <c r="I13" i="12" a="1"/>
  <c r="I13" i="12"/>
  <c r="J13" i="12" a="1"/>
  <c r="J13" i="12" s="1"/>
  <c r="K13" i="12" a="1"/>
  <c r="K13" i="12" s="1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 s="1"/>
  <c r="R13" i="12" a="1"/>
  <c r="R13" i="12" s="1"/>
  <c r="S13" i="12" a="1"/>
  <c r="S13" i="12" s="1"/>
  <c r="C14" i="12" a="1"/>
  <c r="C14" i="12" s="1"/>
  <c r="D14" i="12" a="1"/>
  <c r="D14" i="12"/>
  <c r="E14" i="12" a="1"/>
  <c r="E14" i="12"/>
  <c r="F14" i="12" a="1"/>
  <c r="F14" i="12" s="1"/>
  <c r="G14" i="12" a="1"/>
  <c r="G14" i="12" s="1"/>
  <c r="H14" i="12" a="1"/>
  <c r="H14" i="12" s="1"/>
  <c r="I14" i="12" a="1"/>
  <c r="I14" i="12"/>
  <c r="J14" i="12" a="1"/>
  <c r="J14" i="12" s="1"/>
  <c r="K14" i="12" a="1"/>
  <c r="K14" i="12" s="1"/>
  <c r="L14" i="12" a="1"/>
  <c r="L14" i="12"/>
  <c r="M14" i="12" a="1"/>
  <c r="M14" i="12" s="1"/>
  <c r="N14" i="12" a="1"/>
  <c r="N14" i="12" s="1"/>
  <c r="O14" i="12" a="1"/>
  <c r="O14" i="12" s="1"/>
  <c r="P14" i="12" a="1"/>
  <c r="P14" i="12" s="1"/>
  <c r="Q14" i="12" a="1"/>
  <c r="Q14" i="12"/>
  <c r="R14" i="12" a="1"/>
  <c r="R14" i="12" s="1"/>
  <c r="S14" i="12" a="1"/>
  <c r="S14" i="12" s="1"/>
  <c r="C15" i="12" a="1"/>
  <c r="C15" i="12" s="1"/>
  <c r="D15" i="12" a="1"/>
  <c r="D15" i="12" s="1"/>
  <c r="E15" i="12" a="1"/>
  <c r="E15" i="12" s="1"/>
  <c r="F15" i="12" a="1"/>
  <c r="F15" i="12"/>
  <c r="G15" i="12" a="1"/>
  <c r="G15" i="12" s="1"/>
  <c r="H15" i="12" a="1"/>
  <c r="H15" i="12" s="1"/>
  <c r="I15" i="12" a="1"/>
  <c r="I15" i="12" s="1"/>
  <c r="J15" i="12" a="1"/>
  <c r="J15" i="12" s="1"/>
  <c r="K15" i="12" a="1"/>
  <c r="K15" i="12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/>
  <c r="S15" i="12" a="1"/>
  <c r="S15" i="12"/>
  <c r="C16" i="12" a="1"/>
  <c r="C16" i="12"/>
  <c r="D16" i="12" a="1"/>
  <c r="D16" i="12" s="1"/>
  <c r="E16" i="12" a="1"/>
  <c r="E16" i="12" s="1"/>
  <c r="F16" i="12" a="1"/>
  <c r="F16" i="12"/>
  <c r="G16" i="12" a="1"/>
  <c r="G16" i="12"/>
  <c r="H16" i="12" a="1"/>
  <c r="H16" i="12" s="1"/>
  <c r="I16" i="12" a="1"/>
  <c r="I16" i="12" s="1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/>
  <c r="C17" i="12" a="1"/>
  <c r="C17" i="12" s="1"/>
  <c r="D17" i="12" a="1"/>
  <c r="D17" i="12"/>
  <c r="E17" i="12" a="1"/>
  <c r="E17" i="12" s="1"/>
  <c r="F17" i="12" a="1"/>
  <c r="F17" i="12" s="1"/>
  <c r="G17" i="12" a="1"/>
  <c r="G17" i="12" s="1"/>
  <c r="H17" i="12" a="1"/>
  <c r="H17" i="12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/>
  <c r="Q17" i="12" a="1"/>
  <c r="Q17" i="12"/>
  <c r="R17" i="12" a="1"/>
  <c r="R17" i="12" s="1"/>
  <c r="S17" i="12" a="1"/>
  <c r="S17" i="12" s="1"/>
  <c r="C18" i="12" a="1"/>
  <c r="C18" i="12" s="1"/>
  <c r="D18" i="12" a="1"/>
  <c r="D18" i="12"/>
  <c r="E18" i="12" a="1"/>
  <c r="E18" i="12"/>
  <c r="F18" i="12" a="1"/>
  <c r="F18" i="12" s="1"/>
  <c r="G18" i="12" a="1"/>
  <c r="G18" i="12" s="1"/>
  <c r="H18" i="12" a="1"/>
  <c r="H18" i="12" s="1"/>
  <c r="I18" i="12" a="1"/>
  <c r="I18" i="12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 s="1"/>
  <c r="C19" i="12" a="1"/>
  <c r="C19" i="12" s="1"/>
  <c r="D19" i="12" a="1"/>
  <c r="D19" i="12" s="1"/>
  <c r="E19" i="12" a="1"/>
  <c r="E19" i="12" s="1"/>
  <c r="F19" i="12" a="1"/>
  <c r="F19" i="12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/>
  <c r="O19" i="12" a="1"/>
  <c r="O19" i="12" s="1"/>
  <c r="P19" i="12" a="1"/>
  <c r="P19" i="12" s="1"/>
  <c r="Q19" i="12" a="1"/>
  <c r="Q19" i="12" s="1"/>
  <c r="R19" i="12" a="1"/>
  <c r="R19" i="12" s="1"/>
  <c r="S19" i="12" a="1"/>
  <c r="S19" i="12"/>
  <c r="C20" i="12" a="1"/>
  <c r="C20" i="12" s="1"/>
  <c r="D20" i="12" a="1"/>
  <c r="D20" i="12" s="1"/>
  <c r="E20" i="12" a="1"/>
  <c r="E20" i="12" s="1"/>
  <c r="F20" i="12" a="1"/>
  <c r="F20" i="12"/>
  <c r="G20" i="12" a="1"/>
  <c r="G20" i="12"/>
  <c r="H20" i="12" a="1"/>
  <c r="H20" i="12" s="1"/>
  <c r="I20" i="12" a="1"/>
  <c r="I20" i="12" s="1"/>
  <c r="J20" i="12" a="1"/>
  <c r="J20" i="12" s="1"/>
  <c r="K20" i="12" a="1"/>
  <c r="K20" i="12"/>
  <c r="L20" i="12" a="1"/>
  <c r="L20" i="12" s="1"/>
  <c r="M20" i="12" a="1"/>
  <c r="M20" i="12"/>
  <c r="N20" i="12" a="1"/>
  <c r="N20" i="12" s="1"/>
  <c r="O20" i="12" a="1"/>
  <c r="O20" i="12" s="1"/>
  <c r="P20" i="12" a="1"/>
  <c r="P20" i="12" s="1"/>
  <c r="Q20" i="12" a="1"/>
  <c r="Q20" i="12" s="1"/>
  <c r="R20" i="12" a="1"/>
  <c r="R20" i="12"/>
  <c r="S20" i="12" a="1"/>
  <c r="S20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/>
  <c r="P22" i="12" a="1"/>
  <c r="P22" i="12" s="1"/>
  <c r="Q22" i="12" a="1"/>
  <c r="Q22" i="12" s="1"/>
  <c r="R22" i="12" a="1"/>
  <c r="R22" i="12" s="1"/>
  <c r="S22" i="12" a="1"/>
  <c r="S22" i="12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C4" i="12" a="1"/>
  <c r="C4" i="12" s="1"/>
  <c r="C5" i="11" a="1"/>
  <c r="C5" i="11" s="1"/>
  <c r="D5" i="11" a="1"/>
  <c r="D5" i="11" s="1"/>
  <c r="E5" i="11" a="1"/>
  <c r="E5" i="11"/>
  <c r="F5" i="11" a="1"/>
  <c r="F5" i="11" s="1"/>
  <c r="G5" i="11" a="1"/>
  <c r="G5" i="11" s="1"/>
  <c r="C6" i="11" a="1"/>
  <c r="C6" i="11" s="1"/>
  <c r="D6" i="11" a="1"/>
  <c r="D6" i="11" s="1"/>
  <c r="E6" i="11" a="1"/>
  <c r="E6" i="11" s="1"/>
  <c r="F6" i="11" a="1"/>
  <c r="F6" i="11" s="1"/>
  <c r="G6" i="11" a="1"/>
  <c r="G6" i="11"/>
  <c r="C7" i="11" a="1"/>
  <c r="C7" i="11" s="1"/>
  <c r="D7" i="11" a="1"/>
  <c r="D7" i="11" s="1"/>
  <c r="E7" i="11" a="1"/>
  <c r="E7" i="11" s="1"/>
  <c r="F7" i="11" a="1"/>
  <c r="F7" i="11" s="1"/>
  <c r="G7" i="11" a="1"/>
  <c r="G7" i="11"/>
  <c r="C8" i="11" a="1"/>
  <c r="C8" i="11" s="1"/>
  <c r="D8" i="11" a="1"/>
  <c r="D8" i="11" s="1"/>
  <c r="E8" i="11" a="1"/>
  <c r="E8" i="11" s="1"/>
  <c r="F8" i="11" a="1"/>
  <c r="F8" i="11" s="1"/>
  <c r="G8" i="11" a="1"/>
  <c r="G8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/>
  <c r="C11" i="11" a="1"/>
  <c r="C11" i="11"/>
  <c r="D11" i="11" a="1"/>
  <c r="D11" i="11" s="1"/>
  <c r="E11" i="11" a="1"/>
  <c r="E11" i="11" s="1"/>
  <c r="F11" i="11" a="1"/>
  <c r="F11" i="11" s="1"/>
  <c r="G11" i="11" a="1"/>
  <c r="G11" i="11"/>
  <c r="C12" i="11" a="1"/>
  <c r="C12" i="11" s="1"/>
  <c r="D12" i="11" a="1"/>
  <c r="D12" i="11" s="1"/>
  <c r="E12" i="11" a="1"/>
  <c r="E12" i="11" s="1"/>
  <c r="F12" i="11" a="1"/>
  <c r="F12" i="11" s="1"/>
  <c r="G12" i="11" a="1"/>
  <c r="G12" i="11" s="1"/>
  <c r="C13" i="11" a="1"/>
  <c r="C13" i="11" s="1"/>
  <c r="D13" i="11" a="1"/>
  <c r="D13" i="11"/>
  <c r="E13" i="11" a="1"/>
  <c r="E13" i="11" s="1"/>
  <c r="F13" i="11" a="1"/>
  <c r="F13" i="11" s="1"/>
  <c r="G13" i="11" a="1"/>
  <c r="G13" i="11" s="1"/>
  <c r="C14" i="11" a="1"/>
  <c r="C14" i="11" s="1"/>
  <c r="D14" i="11" a="1"/>
  <c r="D14" i="11"/>
  <c r="E14" i="11" a="1"/>
  <c r="E14" i="11" s="1"/>
  <c r="F14" i="11" a="1"/>
  <c r="F14" i="11" s="1"/>
  <c r="G14" i="11" a="1"/>
  <c r="G14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C16" i="11" a="1"/>
  <c r="C16" i="11" s="1"/>
  <c r="D16" i="11" a="1"/>
  <c r="D16" i="11" s="1"/>
  <c r="E16" i="11" a="1"/>
  <c r="E16" i="11" s="1"/>
  <c r="F16" i="11" a="1"/>
  <c r="F16" i="11" s="1"/>
  <c r="G16" i="11" a="1"/>
  <c r="G16" i="11" s="1"/>
  <c r="C17" i="11" a="1"/>
  <c r="C17" i="11" s="1"/>
  <c r="D17" i="11" a="1"/>
  <c r="D17" i="11"/>
  <c r="E17" i="11" a="1"/>
  <c r="E17" i="11"/>
  <c r="F17" i="11" a="1"/>
  <c r="F17" i="11" s="1"/>
  <c r="G17" i="11" a="1"/>
  <c r="G17" i="11" s="1"/>
  <c r="C18" i="11" a="1"/>
  <c r="C18" i="11" s="1"/>
  <c r="D18" i="11" a="1"/>
  <c r="D18" i="11"/>
  <c r="E18" i="11" a="1"/>
  <c r="E18" i="11" s="1"/>
  <c r="F18" i="11" a="1"/>
  <c r="F18" i="11" s="1"/>
  <c r="G18" i="11" a="1"/>
  <c r="G18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/>
  <c r="C20" i="11" a="1"/>
  <c r="C20" i="11" s="1"/>
  <c r="D20" i="11" a="1"/>
  <c r="D20" i="11" s="1"/>
  <c r="E20" i="11" a="1"/>
  <c r="E20" i="11" s="1"/>
  <c r="F20" i="11" a="1"/>
  <c r="F20" i="11" s="1"/>
  <c r="G20" i="11" a="1"/>
  <c r="G20" i="11" s="1"/>
  <c r="C21" i="11" a="1"/>
  <c r="C21" i="11" s="1"/>
  <c r="D21" i="11" a="1"/>
  <c r="D21" i="11" s="1"/>
  <c r="E21" i="11" a="1"/>
  <c r="E21" i="11"/>
  <c r="F21" i="11" a="1"/>
  <c r="F21" i="11" s="1"/>
  <c r="G21" i="11" a="1"/>
  <c r="G21" i="11" s="1"/>
  <c r="C22" i="11" a="1"/>
  <c r="C22" i="11" s="1"/>
  <c r="D22" i="11" a="1"/>
  <c r="D22" i="11"/>
  <c r="E22" i="11" a="1"/>
  <c r="E22" i="11" s="1"/>
  <c r="F22" i="11" a="1"/>
  <c r="F22" i="11" s="1"/>
  <c r="G22" i="11" a="1"/>
  <c r="G22" i="11" s="1"/>
  <c r="C23" i="11" a="1"/>
  <c r="C23" i="1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/>
  <c r="G24" i="11" a="1"/>
  <c r="G24" i="11" s="1"/>
  <c r="C25" i="11" a="1"/>
  <c r="C25" i="11" s="1"/>
  <c r="D25" i="11" a="1"/>
  <c r="D25" i="11" s="1"/>
  <c r="E25" i="11" a="1"/>
  <c r="E25" i="11" s="1"/>
  <c r="F25" i="11" a="1"/>
  <c r="F25" i="11" s="1"/>
  <c r="G25" i="11" a="1"/>
  <c r="G25" i="11" s="1"/>
  <c r="D4" i="11" a="1"/>
  <c r="D4" i="11" s="1"/>
  <c r="E4" i="11" a="1"/>
  <c r="E4" i="11" s="1"/>
  <c r="F4" i="11" a="1"/>
  <c r="F4" i="11" s="1"/>
  <c r="G4" i="11" a="1"/>
  <c r="G4" i="11" s="1"/>
  <c r="C4" i="11" a="1"/>
  <c r="C4" i="11" s="1"/>
  <c r="C4" i="2" a="1"/>
  <c r="C4" i="2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C22" i="4" a="1"/>
  <c r="C22" i="4" s="1"/>
  <c r="D22" i="4" a="1"/>
  <c r="D22" i="4" s="1"/>
  <c r="K6" i="19" s="1"/>
  <c r="L25" i="19" s="1"/>
  <c r="E22" i="4" a="1"/>
  <c r="E22" i="4" s="1"/>
  <c r="L6" i="19" s="1"/>
  <c r="M25" i="19" s="1"/>
  <c r="F22" i="4" a="1"/>
  <c r="F22" i="4" s="1"/>
  <c r="M6" i="19" s="1"/>
  <c r="N25" i="19" s="1"/>
  <c r="G22" i="4" a="1"/>
  <c r="G22" i="4" s="1"/>
  <c r="N6" i="19" s="1"/>
  <c r="O25" i="19" s="1"/>
  <c r="H22" i="4" a="1"/>
  <c r="H22" i="4" s="1"/>
  <c r="O6" i="19" s="1"/>
  <c r="I22" i="4" a="1"/>
  <c r="I22" i="4" s="1"/>
  <c r="P6" i="19" s="1"/>
  <c r="J22" i="4" a="1"/>
  <c r="J22" i="4" s="1"/>
  <c r="Q6" i="19" s="1"/>
  <c r="K22" i="4" a="1"/>
  <c r="K22" i="4" s="1"/>
  <c r="R6" i="19" s="1"/>
  <c r="L22" i="4" a="1"/>
  <c r="L22" i="4" s="1"/>
  <c r="S6" i="19" s="1"/>
  <c r="T25" i="19" s="1"/>
  <c r="M22" i="4" a="1"/>
  <c r="M22" i="4" s="1"/>
  <c r="T6" i="19" s="1"/>
  <c r="N22" i="4" a="1"/>
  <c r="N22" i="4" s="1"/>
  <c r="U6" i="19" s="1"/>
  <c r="V25" i="19" s="1"/>
  <c r="O22" i="4" a="1"/>
  <c r="O22" i="4" s="1"/>
  <c r="V6" i="19" s="1"/>
  <c r="W25" i="19" s="1"/>
  <c r="P22" i="4" a="1"/>
  <c r="P22" i="4" s="1"/>
  <c r="W6" i="19" s="1"/>
  <c r="Q22" i="4" a="1"/>
  <c r="Q22" i="4" s="1"/>
  <c r="R22" i="4" a="1"/>
  <c r="R22" i="4" s="1"/>
  <c r="S22" i="4" a="1"/>
  <c r="S22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C25" i="4" a="1"/>
  <c r="C25" i="4" s="1"/>
  <c r="D25" i="4" a="1"/>
  <c r="D25" i="4" s="1"/>
  <c r="K8" i="19" s="1"/>
  <c r="E25" i="4" a="1"/>
  <c r="E25" i="4" s="1"/>
  <c r="L8" i="19" s="1"/>
  <c r="F25" i="4" a="1"/>
  <c r="F25" i="4" s="1"/>
  <c r="M8" i="19" s="1"/>
  <c r="G25" i="4" a="1"/>
  <c r="G25" i="4" s="1"/>
  <c r="N8" i="19" s="1"/>
  <c r="H25" i="4" a="1"/>
  <c r="H25" i="4" s="1"/>
  <c r="O8" i="19" s="1"/>
  <c r="I25" i="4" a="1"/>
  <c r="I25" i="4" s="1"/>
  <c r="P8" i="19" s="1"/>
  <c r="J25" i="4" a="1"/>
  <c r="J25" i="4" s="1"/>
  <c r="Q8" i="19" s="1"/>
  <c r="K25" i="4" a="1"/>
  <c r="K25" i="4" s="1"/>
  <c r="R8" i="19" s="1"/>
  <c r="L25" i="4" a="1"/>
  <c r="L25" i="4" s="1"/>
  <c r="S8" i="19" s="1"/>
  <c r="M25" i="4" a="1"/>
  <c r="M25" i="4" s="1"/>
  <c r="T8" i="19" s="1"/>
  <c r="N25" i="4" a="1"/>
  <c r="N25" i="4" s="1"/>
  <c r="U8" i="19" s="1"/>
  <c r="O25" i="4" a="1"/>
  <c r="O25" i="4" s="1"/>
  <c r="V8" i="19" s="1"/>
  <c r="P25" i="4" a="1"/>
  <c r="P25" i="4" s="1"/>
  <c r="W8" i="19" s="1"/>
  <c r="Q25" i="4" a="1"/>
  <c r="Q25" i="4" s="1"/>
  <c r="R25" i="4" a="1"/>
  <c r="R25" i="4" s="1"/>
  <c r="S25" i="4" a="1"/>
  <c r="S25" i="4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C29" i="4" a="1"/>
  <c r="C29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 s="1"/>
  <c r="S33" i="4" a="1"/>
  <c r="S33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Q43" i="4" a="1"/>
  <c r="Q43" i="4" s="1"/>
  <c r="R43" i="4" a="1"/>
  <c r="R43" i="4" s="1"/>
  <c r="S43" i="4" a="1"/>
  <c r="S43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 s="1"/>
  <c r="S44" i="4" a="1"/>
  <c r="S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 s="1"/>
  <c r="S45" i="4" a="1"/>
  <c r="S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Q46" i="4" a="1"/>
  <c r="Q46" i="4" s="1"/>
  <c r="R46" i="4" a="1"/>
  <c r="R46" i="4" s="1"/>
  <c r="S46" i="4" a="1"/>
  <c r="S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 s="1"/>
  <c r="Q49" i="4" a="1"/>
  <c r="Q49" i="4" s="1"/>
  <c r="R49" i="4" a="1"/>
  <c r="R49" i="4" s="1"/>
  <c r="S49" i="4" a="1"/>
  <c r="S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C55" i="4" a="1"/>
  <c r="C55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C56" i="4" a="1"/>
  <c r="C56" i="4" s="1"/>
  <c r="D56" i="4" a="1"/>
  <c r="D56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C59" i="4" a="1"/>
  <c r="C59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Q59" i="4" a="1"/>
  <c r="Q59" i="4" s="1"/>
  <c r="R59" i="4" a="1"/>
  <c r="R59" i="4" s="1"/>
  <c r="S59" i="4" a="1"/>
  <c r="S59" i="4" s="1"/>
  <c r="C60" i="4" a="1"/>
  <c r="C60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O60" i="4" a="1"/>
  <c r="O60" i="4" s="1"/>
  <c r="P60" i="4" a="1"/>
  <c r="P60" i="4" s="1"/>
  <c r="Q60" i="4" a="1"/>
  <c r="Q60" i="4" s="1"/>
  <c r="R60" i="4" a="1"/>
  <c r="R60" i="4" s="1"/>
  <c r="S60" i="4" a="1"/>
  <c r="S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Q61" i="4" a="1"/>
  <c r="Q61" i="4" s="1"/>
  <c r="R61" i="4" a="1"/>
  <c r="R61" i="4" s="1"/>
  <c r="S61" i="4" a="1"/>
  <c r="S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Q62" i="4" a="1"/>
  <c r="Q62" i="4" s="1"/>
  <c r="R62" i="4" a="1"/>
  <c r="R62" i="4" s="1"/>
  <c r="S62" i="4" a="1"/>
  <c r="S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Q63" i="4" a="1"/>
  <c r="Q63" i="4" s="1"/>
  <c r="R63" i="4" a="1"/>
  <c r="R63" i="4" s="1"/>
  <c r="S63" i="4" a="1"/>
  <c r="S63" i="4" s="1"/>
  <c r="C64" i="4" a="1"/>
  <c r="C64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Q64" i="4" a="1"/>
  <c r="Q64" i="4" s="1"/>
  <c r="R64" i="4" a="1"/>
  <c r="R64" i="4" s="1"/>
  <c r="S64" i="4" a="1"/>
  <c r="S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Q65" i="4" a="1"/>
  <c r="Q65" i="4" s="1"/>
  <c r="R65" i="4" a="1"/>
  <c r="R65" i="4" s="1"/>
  <c r="S65" i="4" a="1"/>
  <c r="S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Q66" i="4" a="1"/>
  <c r="Q66" i="4" s="1"/>
  <c r="R66" i="4" a="1"/>
  <c r="R66" i="4" s="1"/>
  <c r="S66" i="4" a="1"/>
  <c r="S66" i="4" s="1"/>
  <c r="C67" i="4" a="1"/>
  <c r="C67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Q67" i="4" a="1"/>
  <c r="Q67" i="4" s="1"/>
  <c r="R67" i="4" a="1"/>
  <c r="R67" i="4" s="1"/>
  <c r="S67" i="4" a="1"/>
  <c r="S67" i="4" s="1"/>
  <c r="C68" i="4" a="1"/>
  <c r="C68" i="4" s="1"/>
  <c r="D68" i="4" a="1"/>
  <c r="D68" i="4" s="1"/>
  <c r="E68" i="4" a="1"/>
  <c r="E68" i="4" s="1"/>
  <c r="F68" i="4" a="1"/>
  <c r="F68" i="4" s="1"/>
  <c r="G68" i="4" a="1"/>
  <c r="G68" i="4" s="1"/>
  <c r="H68" i="4" a="1"/>
  <c r="H68" i="4" s="1"/>
  <c r="I68" i="4" a="1"/>
  <c r="I68" i="4" s="1"/>
  <c r="J68" i="4" a="1"/>
  <c r="J68" i="4" s="1"/>
  <c r="K68" i="4" a="1"/>
  <c r="K68" i="4" s="1"/>
  <c r="L68" i="4" a="1"/>
  <c r="L68" i="4" s="1"/>
  <c r="M68" i="4" a="1"/>
  <c r="M68" i="4" s="1"/>
  <c r="N68" i="4" a="1"/>
  <c r="N68" i="4" s="1"/>
  <c r="O68" i="4" a="1"/>
  <c r="O68" i="4" s="1"/>
  <c r="P68" i="4" a="1"/>
  <c r="P68" i="4" s="1"/>
  <c r="Q68" i="4" a="1"/>
  <c r="Q68" i="4" s="1"/>
  <c r="R68" i="4" a="1"/>
  <c r="R68" i="4" s="1"/>
  <c r="S68" i="4" a="1"/>
  <c r="S68" i="4" s="1"/>
  <c r="C69" i="4" a="1"/>
  <c r="C69" i="4" s="1"/>
  <c r="D69" i="4" a="1"/>
  <c r="D69" i="4" s="1"/>
  <c r="E69" i="4" a="1"/>
  <c r="E69" i="4" s="1"/>
  <c r="F69" i="4" a="1"/>
  <c r="F69" i="4" s="1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 s="1"/>
  <c r="M69" i="4" a="1"/>
  <c r="M69" i="4" s="1"/>
  <c r="N69" i="4" a="1"/>
  <c r="N69" i="4" s="1"/>
  <c r="O69" i="4" a="1"/>
  <c r="O69" i="4" s="1"/>
  <c r="P69" i="4" a="1"/>
  <c r="P69" i="4" s="1"/>
  <c r="Q69" i="4" a="1"/>
  <c r="Q69" i="4" s="1"/>
  <c r="R69" i="4" a="1"/>
  <c r="R69" i="4" s="1"/>
  <c r="S69" i="4" a="1"/>
  <c r="S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 s="1"/>
  <c r="K70" i="4" a="1"/>
  <c r="K70" i="4" s="1"/>
  <c r="L70" i="4" a="1"/>
  <c r="L70" i="4" s="1"/>
  <c r="M70" i="4" a="1"/>
  <c r="M70" i="4" s="1"/>
  <c r="N70" i="4" a="1"/>
  <c r="N70" i="4" s="1"/>
  <c r="O70" i="4" a="1"/>
  <c r="O70" i="4" s="1"/>
  <c r="P70" i="4" a="1"/>
  <c r="P70" i="4" s="1"/>
  <c r="Q70" i="4" a="1"/>
  <c r="Q70" i="4" s="1"/>
  <c r="R70" i="4" a="1"/>
  <c r="R70" i="4" s="1"/>
  <c r="S70" i="4" a="1"/>
  <c r="S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Q71" i="4" a="1"/>
  <c r="Q71" i="4" s="1"/>
  <c r="R71" i="4" a="1"/>
  <c r="R71" i="4" s="1"/>
  <c r="S71" i="4" a="1"/>
  <c r="S71" i="4" s="1"/>
  <c r="C72" i="4" a="1"/>
  <c r="C72" i="4" s="1"/>
  <c r="D72" i="4" a="1"/>
  <c r="D72" i="4" s="1"/>
  <c r="E72" i="4" a="1"/>
  <c r="E72" i="4" s="1"/>
  <c r="L11" i="19" s="1"/>
  <c r="F72" i="4" a="1"/>
  <c r="F72" i="4" s="1"/>
  <c r="M11" i="19" s="1"/>
  <c r="G72" i="4" a="1"/>
  <c r="G72" i="4" s="1"/>
  <c r="N11" i="19" s="1"/>
  <c r="H72" i="4" a="1"/>
  <c r="H72" i="4" s="1"/>
  <c r="O11" i="19" s="1"/>
  <c r="I72" i="4" a="1"/>
  <c r="I72" i="4" s="1"/>
  <c r="P11" i="19" s="1"/>
  <c r="J72" i="4" a="1"/>
  <c r="J72" i="4" s="1"/>
  <c r="Q11" i="19" s="1"/>
  <c r="R26" i="19" s="1"/>
  <c r="K72" i="4" a="1"/>
  <c r="K72" i="4" s="1"/>
  <c r="R11" i="19" s="1"/>
  <c r="L72" i="4" a="1"/>
  <c r="L72" i="4" s="1"/>
  <c r="S11" i="19" s="1"/>
  <c r="T26" i="19" s="1"/>
  <c r="M72" i="4" a="1"/>
  <c r="M72" i="4" s="1"/>
  <c r="T11" i="19" s="1"/>
  <c r="N72" i="4" a="1"/>
  <c r="N72" i="4" s="1"/>
  <c r="U11" i="19" s="1"/>
  <c r="O72" i="4" a="1"/>
  <c r="O72" i="4" s="1"/>
  <c r="V11" i="19" s="1"/>
  <c r="P72" i="4" a="1"/>
  <c r="P72" i="4" s="1"/>
  <c r="W11" i="19" s="1"/>
  <c r="Q72" i="4" a="1"/>
  <c r="Q72" i="4" s="1"/>
  <c r="R72" i="4" a="1"/>
  <c r="R72" i="4" s="1"/>
  <c r="S72" i="4" a="1"/>
  <c r="S72" i="4" s="1"/>
  <c r="C73" i="4" a="1"/>
  <c r="C73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R73" i="4" a="1"/>
  <c r="R73" i="4" s="1"/>
  <c r="S73" i="4" a="1"/>
  <c r="S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 s="1"/>
  <c r="Q74" i="4" a="1"/>
  <c r="Q74" i="4" s="1"/>
  <c r="R74" i="4" a="1"/>
  <c r="R74" i="4" s="1"/>
  <c r="S74" i="4" a="1"/>
  <c r="S74" i="4" s="1"/>
  <c r="C75" i="4" a="1"/>
  <c r="C75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O75" i="4" a="1"/>
  <c r="O75" i="4" s="1"/>
  <c r="P75" i="4" a="1"/>
  <c r="P75" i="4" s="1"/>
  <c r="Q75" i="4" a="1"/>
  <c r="Q75" i="4" s="1"/>
  <c r="R75" i="4" a="1"/>
  <c r="R75" i="4" s="1"/>
  <c r="S75" i="4" a="1"/>
  <c r="S75" i="4" s="1"/>
  <c r="C76" i="4" a="1"/>
  <c r="C76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Q76" i="4" a="1"/>
  <c r="Q76" i="4" s="1"/>
  <c r="R76" i="4" a="1"/>
  <c r="R76" i="4" s="1"/>
  <c r="S76" i="4" a="1"/>
  <c r="S76" i="4" s="1"/>
  <c r="C77" i="4" a="1"/>
  <c r="C77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Q77" i="4" a="1"/>
  <c r="Q77" i="4" s="1"/>
  <c r="R77" i="4" a="1"/>
  <c r="R77" i="4" s="1"/>
  <c r="S77" i="4" a="1"/>
  <c r="S77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Q78" i="4" a="1"/>
  <c r="Q78" i="4" s="1"/>
  <c r="R78" i="4" a="1"/>
  <c r="R78" i="4" s="1"/>
  <c r="S78" i="4" a="1"/>
  <c r="S78" i="4" s="1"/>
  <c r="C79" i="4" a="1"/>
  <c r="C79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O79" i="4" a="1"/>
  <c r="O79" i="4" s="1"/>
  <c r="P79" i="4" a="1"/>
  <c r="P79" i="4" s="1"/>
  <c r="Q79" i="4" a="1"/>
  <c r="Q79" i="4" s="1"/>
  <c r="R79" i="4" a="1"/>
  <c r="R79" i="4"/>
  <c r="S79" i="4" a="1"/>
  <c r="S79" i="4" s="1"/>
  <c r="C80" i="4" a="1"/>
  <c r="C80" i="4" s="1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O80" i="4" a="1"/>
  <c r="O80" i="4" s="1"/>
  <c r="P80" i="4" a="1"/>
  <c r="P80" i="4" s="1"/>
  <c r="Q80" i="4" a="1"/>
  <c r="Q80" i="4" s="1"/>
  <c r="R80" i="4" a="1"/>
  <c r="R80" i="4" s="1"/>
  <c r="S80" i="4" a="1"/>
  <c r="S80" i="4" s="1"/>
  <c r="C81" i="4" a="1"/>
  <c r="C81" i="4" s="1"/>
  <c r="D81" i="4" a="1"/>
  <c r="D81" i="4" s="1"/>
  <c r="K14" i="19" s="1"/>
  <c r="E81" i="4" a="1"/>
  <c r="E81" i="4" s="1"/>
  <c r="L14" i="19" s="1"/>
  <c r="F81" i="4" a="1"/>
  <c r="F81" i="4" s="1"/>
  <c r="M14" i="19" s="1"/>
  <c r="G81" i="4" a="1"/>
  <c r="G81" i="4" s="1"/>
  <c r="N14" i="19" s="1"/>
  <c r="H81" i="4" a="1"/>
  <c r="H81" i="4" s="1"/>
  <c r="O14" i="19" s="1"/>
  <c r="I81" i="4" a="1"/>
  <c r="I81" i="4" s="1"/>
  <c r="P14" i="19" s="1"/>
  <c r="J81" i="4" a="1"/>
  <c r="J81" i="4" s="1"/>
  <c r="Q14" i="19" s="1"/>
  <c r="K81" i="4" a="1"/>
  <c r="K81" i="4" s="1"/>
  <c r="R14" i="19" s="1"/>
  <c r="L81" i="4" a="1"/>
  <c r="L81" i="4" s="1"/>
  <c r="S14" i="19" s="1"/>
  <c r="M81" i="4" a="1"/>
  <c r="M81" i="4" s="1"/>
  <c r="T14" i="19" s="1"/>
  <c r="N81" i="4" a="1"/>
  <c r="N81" i="4" s="1"/>
  <c r="U14" i="19" s="1"/>
  <c r="O81" i="4" a="1"/>
  <c r="O81" i="4" s="1"/>
  <c r="V14" i="19" s="1"/>
  <c r="P81" i="4" a="1"/>
  <c r="P81" i="4" s="1"/>
  <c r="W14" i="19" s="1"/>
  <c r="Q81" i="4" a="1"/>
  <c r="Q81" i="4" s="1"/>
  <c r="R81" i="4" a="1"/>
  <c r="R81" i="4" s="1"/>
  <c r="S81" i="4" a="1"/>
  <c r="S81" i="4" s="1"/>
  <c r="D82" i="4" a="1"/>
  <c r="D82" i="4" s="1"/>
  <c r="K12" i="19" s="1"/>
  <c r="E82" i="4" a="1"/>
  <c r="E82" i="4" s="1"/>
  <c r="L12" i="19" s="1"/>
  <c r="F82" i="4" a="1"/>
  <c r="F82" i="4" s="1"/>
  <c r="M12" i="19" s="1"/>
  <c r="G82" i="4" a="1"/>
  <c r="G82" i="4" s="1"/>
  <c r="N12" i="19" s="1"/>
  <c r="H82" i="4" a="1"/>
  <c r="H82" i="4" s="1"/>
  <c r="O12" i="19" s="1"/>
  <c r="I82" i="4" a="1"/>
  <c r="I82" i="4" s="1"/>
  <c r="P12" i="19" s="1"/>
  <c r="J82" i="4" a="1"/>
  <c r="J82" i="4" s="1"/>
  <c r="Q12" i="19" s="1"/>
  <c r="K82" i="4" a="1"/>
  <c r="K82" i="4" s="1"/>
  <c r="R12" i="19" s="1"/>
  <c r="L82" i="4" a="1"/>
  <c r="L82" i="4" s="1"/>
  <c r="S12" i="19" s="1"/>
  <c r="M82" i="4" a="1"/>
  <c r="M82" i="4" s="1"/>
  <c r="T12" i="19" s="1"/>
  <c r="N82" i="4" a="1"/>
  <c r="N82" i="4" s="1"/>
  <c r="U12" i="19" s="1"/>
  <c r="O82" i="4" a="1"/>
  <c r="O82" i="4" s="1"/>
  <c r="V12" i="19" s="1"/>
  <c r="P82" i="4" a="1"/>
  <c r="P82" i="4" s="1"/>
  <c r="W12" i="19" s="1"/>
  <c r="Q82" i="4" a="1"/>
  <c r="Q82" i="4" s="1"/>
  <c r="R82" i="4" a="1"/>
  <c r="R82" i="4" s="1"/>
  <c r="S82" i="4" a="1"/>
  <c r="S82" i="4" s="1"/>
  <c r="D83" i="4" a="1"/>
  <c r="D83" i="4" s="1"/>
  <c r="K13" i="19" s="1"/>
  <c r="E83" i="4" a="1"/>
  <c r="E83" i="4" s="1"/>
  <c r="L13" i="19" s="1"/>
  <c r="F83" i="4" a="1"/>
  <c r="F83" i="4" s="1"/>
  <c r="M13" i="19" s="1"/>
  <c r="G83" i="4" a="1"/>
  <c r="G83" i="4" s="1"/>
  <c r="N13" i="19" s="1"/>
  <c r="H83" i="4" a="1"/>
  <c r="H83" i="4" s="1"/>
  <c r="O13" i="19" s="1"/>
  <c r="I83" i="4" a="1"/>
  <c r="I83" i="4" s="1"/>
  <c r="P13" i="19" s="1"/>
  <c r="J83" i="4" a="1"/>
  <c r="J83" i="4" s="1"/>
  <c r="Q13" i="19" s="1"/>
  <c r="K83" i="4" a="1"/>
  <c r="K83" i="4" s="1"/>
  <c r="R13" i="19" s="1"/>
  <c r="R15" i="19" s="1"/>
  <c r="L83" i="4" a="1"/>
  <c r="L83" i="4" s="1"/>
  <c r="S13" i="19" s="1"/>
  <c r="M83" i="4" a="1"/>
  <c r="M83" i="4" s="1"/>
  <c r="T13" i="19" s="1"/>
  <c r="N83" i="4" a="1"/>
  <c r="N83" i="4" s="1"/>
  <c r="U13" i="19" s="1"/>
  <c r="O83" i="4" a="1"/>
  <c r="O83" i="4" s="1"/>
  <c r="V13" i="19" s="1"/>
  <c r="P83" i="4" a="1"/>
  <c r="P83" i="4" s="1"/>
  <c r="W13" i="19" s="1"/>
  <c r="Q83" i="4" a="1"/>
  <c r="Q83" i="4" s="1"/>
  <c r="R83" i="4" a="1"/>
  <c r="R83" i="4" s="1"/>
  <c r="S83" i="4" a="1"/>
  <c r="S83" i="4" s="1"/>
  <c r="C84" i="4" a="1"/>
  <c r="C84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 s="1"/>
  <c r="P84" i="4" a="1"/>
  <c r="P84" i="4" s="1"/>
  <c r="Q84" i="4" a="1"/>
  <c r="Q84" i="4" s="1"/>
  <c r="R84" i="4" a="1"/>
  <c r="R84" i="4" s="1"/>
  <c r="S84" i="4" a="1"/>
  <c r="S84" i="4" s="1"/>
  <c r="C85" i="4" a="1"/>
  <c r="C85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 s="1"/>
  <c r="Q85" i="4" a="1"/>
  <c r="Q85" i="4" s="1"/>
  <c r="R85" i="4" a="1"/>
  <c r="R85" i="4" s="1"/>
  <c r="S85" i="4" a="1"/>
  <c r="S85" i="4" s="1"/>
  <c r="C86" i="4" a="1"/>
  <c r="C86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Q86" i="4" a="1"/>
  <c r="Q86" i="4" s="1"/>
  <c r="R86" i="4" a="1"/>
  <c r="R86" i="4" s="1"/>
  <c r="S86" i="4" a="1"/>
  <c r="S86" i="4" s="1"/>
  <c r="C87" i="4" a="1"/>
  <c r="C87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Q87" i="4" a="1"/>
  <c r="Q87" i="4" s="1"/>
  <c r="R87" i="4" a="1"/>
  <c r="R87" i="4" s="1"/>
  <c r="S87" i="4" a="1"/>
  <c r="S87" i="4" s="1"/>
  <c r="C88" i="4" a="1"/>
  <c r="C88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O88" i="4" a="1"/>
  <c r="O88" i="4" s="1"/>
  <c r="P88" i="4" a="1"/>
  <c r="P88" i="4" s="1"/>
  <c r="Q88" i="4" a="1"/>
  <c r="Q88" i="4" s="1"/>
  <c r="R88" i="4" a="1"/>
  <c r="R88" i="4" s="1"/>
  <c r="S88" i="4" a="1"/>
  <c r="S88" i="4" s="1"/>
  <c r="C89" i="4" a="1"/>
  <c r="C89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O89" i="4" a="1"/>
  <c r="O89" i="4" s="1"/>
  <c r="P89" i="4" a="1"/>
  <c r="P89" i="4" s="1"/>
  <c r="Q89" i="4" a="1"/>
  <c r="Q89" i="4" s="1"/>
  <c r="R89" i="4" a="1"/>
  <c r="R89" i="4" s="1"/>
  <c r="S89" i="4" a="1"/>
  <c r="S89" i="4" s="1"/>
  <c r="C90" i="4" a="1"/>
  <c r="C90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O90" i="4" a="1"/>
  <c r="O90" i="4" s="1"/>
  <c r="P90" i="4" a="1"/>
  <c r="P90" i="4" s="1"/>
  <c r="Q90" i="4" a="1"/>
  <c r="Q90" i="4" s="1"/>
  <c r="R90" i="4" a="1"/>
  <c r="R90" i="4" s="1"/>
  <c r="S90" i="4" a="1"/>
  <c r="S90" i="4" s="1"/>
  <c r="C91" i="4" a="1"/>
  <c r="C91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Q91" i="4" a="1"/>
  <c r="Q91" i="4" s="1"/>
  <c r="R91" i="4" a="1"/>
  <c r="R91" i="4" s="1"/>
  <c r="S91" i="4" a="1"/>
  <c r="S91" i="4" s="1"/>
  <c r="C92" i="4" a="1"/>
  <c r="C92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Q92" i="4" a="1"/>
  <c r="Q92" i="4" s="1"/>
  <c r="R92" i="4" a="1"/>
  <c r="R92" i="4" s="1"/>
  <c r="S92" i="4" a="1"/>
  <c r="S92" i="4" s="1"/>
  <c r="C93" i="4" a="1"/>
  <c r="C93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O93" i="4" a="1"/>
  <c r="O93" i="4" s="1"/>
  <c r="P93" i="4" a="1"/>
  <c r="P93" i="4" s="1"/>
  <c r="Q93" i="4" a="1"/>
  <c r="Q93" i="4" s="1"/>
  <c r="R93" i="4" a="1"/>
  <c r="R93" i="4" s="1"/>
  <c r="S93" i="4" a="1"/>
  <c r="S93" i="4" s="1"/>
  <c r="C94" i="4" a="1"/>
  <c r="C94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I94" i="4" a="1"/>
  <c r="I94" i="4" s="1"/>
  <c r="J94" i="4" a="1"/>
  <c r="J94" i="4" s="1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Q94" i="4" a="1"/>
  <c r="Q94" i="4" s="1"/>
  <c r="R94" i="4" a="1"/>
  <c r="R94" i="4" s="1"/>
  <c r="S94" i="4" a="1"/>
  <c r="S94" i="4" s="1"/>
  <c r="C95" i="4" a="1"/>
  <c r="C95" i="4" s="1"/>
  <c r="D95" i="4" a="1"/>
  <c r="D95" i="4" s="1"/>
  <c r="E95" i="4" a="1"/>
  <c r="E95" i="4" s="1"/>
  <c r="F95" i="4" a="1"/>
  <c r="F95" i="4" s="1"/>
  <c r="G95" i="4" a="1"/>
  <c r="G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O95" i="4" a="1"/>
  <c r="O95" i="4" s="1"/>
  <c r="P95" i="4" a="1"/>
  <c r="P95" i="4" s="1"/>
  <c r="Q95" i="4" a="1"/>
  <c r="Q95" i="4" s="1"/>
  <c r="R95" i="4" a="1"/>
  <c r="R95" i="4" s="1"/>
  <c r="S95" i="4" a="1"/>
  <c r="S95" i="4" s="1"/>
  <c r="C96" i="4" a="1"/>
  <c r="C96" i="4" s="1"/>
  <c r="D96" i="4" a="1"/>
  <c r="D96" i="4" s="1"/>
  <c r="E96" i="4" a="1"/>
  <c r="E96" i="4" s="1"/>
  <c r="F96" i="4" a="1"/>
  <c r="F96" i="4" s="1"/>
  <c r="G96" i="4" a="1"/>
  <c r="G96" i="4" s="1"/>
  <c r="H96" i="4" a="1"/>
  <c r="H96" i="4" s="1"/>
  <c r="I96" i="4" a="1"/>
  <c r="I96" i="4" s="1"/>
  <c r="J96" i="4" a="1"/>
  <c r="J96" i="4" s="1"/>
  <c r="K96" i="4" a="1"/>
  <c r="K96" i="4" s="1"/>
  <c r="L96" i="4" a="1"/>
  <c r="L96" i="4" s="1"/>
  <c r="M96" i="4" a="1"/>
  <c r="M96" i="4" s="1"/>
  <c r="N96" i="4" a="1"/>
  <c r="N96" i="4" s="1"/>
  <c r="O96" i="4" a="1"/>
  <c r="O96" i="4" s="1"/>
  <c r="P96" i="4" a="1"/>
  <c r="P96" i="4" s="1"/>
  <c r="Q96" i="4" a="1"/>
  <c r="Q96" i="4" s="1"/>
  <c r="R96" i="4" a="1"/>
  <c r="R96" i="4" s="1"/>
  <c r="S96" i="4" a="1"/>
  <c r="S96" i="4" s="1"/>
  <c r="C97" i="4" a="1"/>
  <c r="C97" i="4" s="1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O97" i="4" a="1"/>
  <c r="O97" i="4" s="1"/>
  <c r="P97" i="4" a="1"/>
  <c r="P97" i="4" s="1"/>
  <c r="Q97" i="4" a="1"/>
  <c r="Q97" i="4" s="1"/>
  <c r="R97" i="4" a="1"/>
  <c r="R97" i="4" s="1"/>
  <c r="S97" i="4" a="1"/>
  <c r="S97" i="4" s="1"/>
  <c r="C98" i="4" a="1"/>
  <c r="C98" i="4" s="1"/>
  <c r="D98" i="4" a="1"/>
  <c r="D98" i="4" s="1"/>
  <c r="E98" i="4" a="1"/>
  <c r="E98" i="4" s="1"/>
  <c r="F98" i="4" a="1"/>
  <c r="F98" i="4" s="1"/>
  <c r="G98" i="4" a="1"/>
  <c r="G98" i="4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O98" i="4" a="1"/>
  <c r="O98" i="4" s="1"/>
  <c r="P98" i="4" a="1"/>
  <c r="P98" i="4" s="1"/>
  <c r="Q98" i="4" a="1"/>
  <c r="Q98" i="4" s="1"/>
  <c r="R98" i="4" a="1"/>
  <c r="R98" i="4" s="1"/>
  <c r="S98" i="4" a="1"/>
  <c r="S98" i="4" s="1"/>
  <c r="C99" i="4" a="1"/>
  <c r="C99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I99" i="4" a="1"/>
  <c r="I99" i="4" s="1"/>
  <c r="J99" i="4" a="1"/>
  <c r="J99" i="4"/>
  <c r="K99" i="4" a="1"/>
  <c r="K99" i="4" s="1"/>
  <c r="L99" i="4" a="1"/>
  <c r="L99" i="4" s="1"/>
  <c r="M99" i="4" a="1"/>
  <c r="M99" i="4" s="1"/>
  <c r="N99" i="4" a="1"/>
  <c r="N99" i="4" s="1"/>
  <c r="O99" i="4" a="1"/>
  <c r="O99" i="4" s="1"/>
  <c r="P99" i="4" a="1"/>
  <c r="P99" i="4" s="1"/>
  <c r="Q99" i="4" a="1"/>
  <c r="Q99" i="4" s="1"/>
  <c r="R99" i="4" a="1"/>
  <c r="R99" i="4" s="1"/>
  <c r="S99" i="4" a="1"/>
  <c r="S99" i="4" s="1"/>
  <c r="C100" i="4" a="1"/>
  <c r="C100" i="4" s="1"/>
  <c r="D100" i="4" a="1"/>
  <c r="D100" i="4" s="1"/>
  <c r="E100" i="4" a="1"/>
  <c r="E100" i="4" s="1"/>
  <c r="F100" i="4" a="1"/>
  <c r="F100" i="4" s="1"/>
  <c r="G100" i="4" a="1"/>
  <c r="G100" i="4" s="1"/>
  <c r="H100" i="4" a="1"/>
  <c r="H100" i="4" s="1"/>
  <c r="I100" i="4" a="1"/>
  <c r="I100" i="4" s="1"/>
  <c r="J100" i="4" a="1"/>
  <c r="J100" i="4" s="1"/>
  <c r="K100" i="4" a="1"/>
  <c r="K100" i="4" s="1"/>
  <c r="L100" i="4" a="1"/>
  <c r="L100" i="4" s="1"/>
  <c r="M100" i="4" a="1"/>
  <c r="M100" i="4" s="1"/>
  <c r="N100" i="4" a="1"/>
  <c r="N100" i="4" s="1"/>
  <c r="O100" i="4" a="1"/>
  <c r="O100" i="4" s="1"/>
  <c r="P100" i="4" a="1"/>
  <c r="P100" i="4" s="1"/>
  <c r="Q100" i="4" a="1"/>
  <c r="Q100" i="4" s="1"/>
  <c r="R100" i="4" a="1"/>
  <c r="R100" i="4" s="1"/>
  <c r="S100" i="4" a="1"/>
  <c r="S100" i="4" s="1"/>
  <c r="C101" i="4" a="1"/>
  <c r="C101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O101" i="4" a="1"/>
  <c r="O101" i="4" s="1"/>
  <c r="P101" i="4" a="1"/>
  <c r="P101" i="4" s="1"/>
  <c r="Q101" i="4" a="1"/>
  <c r="Q101" i="4" s="1"/>
  <c r="R101" i="4" a="1"/>
  <c r="R101" i="4" s="1"/>
  <c r="S101" i="4" a="1"/>
  <c r="S101" i="4" s="1"/>
  <c r="C102" i="4" a="1"/>
  <c r="C102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 s="1"/>
  <c r="L102" i="4" a="1"/>
  <c r="L102" i="4" s="1"/>
  <c r="M102" i="4" a="1"/>
  <c r="M102" i="4" s="1"/>
  <c r="N102" i="4" a="1"/>
  <c r="N102" i="4" s="1"/>
  <c r="O102" i="4" a="1"/>
  <c r="O102" i="4" s="1"/>
  <c r="P102" i="4" a="1"/>
  <c r="P102" i="4" s="1"/>
  <c r="Q102" i="4" a="1"/>
  <c r="Q102" i="4" s="1"/>
  <c r="R102" i="4" a="1"/>
  <c r="R102" i="4" s="1"/>
  <c r="S102" i="4" a="1"/>
  <c r="S102" i="4" s="1"/>
  <c r="C103" i="4" a="1"/>
  <c r="C103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O103" i="4" a="1"/>
  <c r="O103" i="4" s="1"/>
  <c r="P103" i="4" a="1"/>
  <c r="P103" i="4" s="1"/>
  <c r="Q103" i="4" a="1"/>
  <c r="Q103" i="4" s="1"/>
  <c r="R103" i="4" a="1"/>
  <c r="R103" i="4" s="1"/>
  <c r="S103" i="4" a="1"/>
  <c r="S103" i="4" s="1"/>
  <c r="C104" i="4" a="1"/>
  <c r="C104" i="4" s="1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 s="1"/>
  <c r="N104" i="4" a="1"/>
  <c r="N104" i="4" s="1"/>
  <c r="O104" i="4" a="1"/>
  <c r="O104" i="4" s="1"/>
  <c r="P104" i="4" a="1"/>
  <c r="P104" i="4" s="1"/>
  <c r="Q104" i="4" a="1"/>
  <c r="Q104" i="4" s="1"/>
  <c r="R104" i="4" a="1"/>
  <c r="R104" i="4" s="1"/>
  <c r="S104" i="4" a="1"/>
  <c r="S104" i="4" s="1"/>
  <c r="C105" i="4" a="1"/>
  <c r="C105" i="4" s="1"/>
  <c r="D105" i="4" a="1"/>
  <c r="D105" i="4" s="1"/>
  <c r="E105" i="4" a="1"/>
  <c r="E105" i="4" s="1"/>
  <c r="F105" i="4" a="1"/>
  <c r="F105" i="4" s="1"/>
  <c r="G105" i="4" a="1"/>
  <c r="G105" i="4" s="1"/>
  <c r="H105" i="4" a="1"/>
  <c r="H105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 s="1"/>
  <c r="N105" i="4" a="1"/>
  <c r="N105" i="4" s="1"/>
  <c r="O105" i="4" a="1"/>
  <c r="O105" i="4" s="1"/>
  <c r="P105" i="4" a="1"/>
  <c r="P105" i="4" s="1"/>
  <c r="Q105" i="4" a="1"/>
  <c r="Q105" i="4" s="1"/>
  <c r="R105" i="4" a="1"/>
  <c r="R105" i="4" s="1"/>
  <c r="S105" i="4" a="1"/>
  <c r="S105" i="4" s="1"/>
  <c r="C106" i="4" a="1"/>
  <c r="C106" i="4" s="1"/>
  <c r="D106" i="4" a="1"/>
  <c r="D106" i="4" s="1"/>
  <c r="E106" i="4" a="1"/>
  <c r="E106" i="4" s="1"/>
  <c r="F106" i="4" a="1"/>
  <c r="F106" i="4" s="1"/>
  <c r="G106" i="4" a="1"/>
  <c r="G106" i="4" s="1"/>
  <c r="H106" i="4" a="1"/>
  <c r="H106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O106" i="4" a="1"/>
  <c r="O106" i="4" s="1"/>
  <c r="P106" i="4" a="1"/>
  <c r="P106" i="4" s="1"/>
  <c r="Q106" i="4" a="1"/>
  <c r="Q106" i="4" s="1"/>
  <c r="R106" i="4" a="1"/>
  <c r="R106" i="4" s="1"/>
  <c r="S106" i="4" a="1"/>
  <c r="S106" i="4" s="1"/>
  <c r="C107" i="4" a="1"/>
  <c r="C107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O107" i="4" a="1"/>
  <c r="O107" i="4" s="1"/>
  <c r="P107" i="4" a="1"/>
  <c r="P107" i="4" s="1"/>
  <c r="Q107" i="4" a="1"/>
  <c r="Q107" i="4" s="1"/>
  <c r="R107" i="4" a="1"/>
  <c r="R107" i="4" s="1"/>
  <c r="S107" i="4" a="1"/>
  <c r="S107" i="4" s="1"/>
  <c r="C108" i="4" a="1"/>
  <c r="C108" i="4" s="1"/>
  <c r="D108" i="4" a="1"/>
  <c r="D108" i="4" s="1"/>
  <c r="E108" i="4" a="1"/>
  <c r="E108" i="4" s="1"/>
  <c r="F108" i="4" a="1"/>
  <c r="F108" i="4" s="1"/>
  <c r="G108" i="4" a="1"/>
  <c r="G108" i="4" s="1"/>
  <c r="H108" i="4" a="1"/>
  <c r="H108" i="4" s="1"/>
  <c r="I108" i="4" a="1"/>
  <c r="I108" i="4" s="1"/>
  <c r="J108" i="4" a="1"/>
  <c r="J108" i="4" s="1"/>
  <c r="K108" i="4" a="1"/>
  <c r="K108" i="4" s="1"/>
  <c r="L108" i="4" a="1"/>
  <c r="L108" i="4" s="1"/>
  <c r="M108" i="4" a="1"/>
  <c r="M108" i="4" s="1"/>
  <c r="N108" i="4" a="1"/>
  <c r="N108" i="4" s="1"/>
  <c r="O108" i="4" a="1"/>
  <c r="O108" i="4" s="1"/>
  <c r="P108" i="4" a="1"/>
  <c r="P108" i="4" s="1"/>
  <c r="Q108" i="4" a="1"/>
  <c r="Q108" i="4" s="1"/>
  <c r="R108" i="4" a="1"/>
  <c r="R108" i="4" s="1"/>
  <c r="S108" i="4" a="1"/>
  <c r="S108" i="4" s="1"/>
  <c r="C109" i="4" a="1"/>
  <c r="C109" i="4" s="1"/>
  <c r="D109" i="4" a="1"/>
  <c r="D109" i="4" s="1"/>
  <c r="E109" i="4" a="1"/>
  <c r="E109" i="4" s="1"/>
  <c r="F109" i="4" a="1"/>
  <c r="F109" i="4" s="1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Q109" i="4" a="1"/>
  <c r="Q109" i="4" s="1"/>
  <c r="R109" i="4" a="1"/>
  <c r="R109" i="4" s="1"/>
  <c r="S109" i="4" a="1"/>
  <c r="S109" i="4" s="1"/>
  <c r="C110" i="4" a="1"/>
  <c r="C110" i="4" s="1"/>
  <c r="D110" i="4" a="1"/>
  <c r="D110" i="4" s="1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 s="1"/>
  <c r="P110" i="4" a="1"/>
  <c r="P110" i="4" s="1"/>
  <c r="Q110" i="4" a="1"/>
  <c r="Q110" i="4" s="1"/>
  <c r="R110" i="4" a="1"/>
  <c r="R110" i="4" s="1"/>
  <c r="S110" i="4" a="1"/>
  <c r="S110" i="4" s="1"/>
  <c r="C111" i="4" a="1"/>
  <c r="C111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O111" i="4" a="1"/>
  <c r="O111" i="4" s="1"/>
  <c r="P111" i="4" a="1"/>
  <c r="P111" i="4" s="1"/>
  <c r="Q111" i="4" a="1"/>
  <c r="Q111" i="4" s="1"/>
  <c r="R111" i="4" a="1"/>
  <c r="R111" i="4" s="1"/>
  <c r="S111" i="4" a="1"/>
  <c r="S111" i="4" s="1"/>
  <c r="C112" i="4" a="1"/>
  <c r="C112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I112" i="4" a="1"/>
  <c r="I112" i="4" s="1"/>
  <c r="J112" i="4" a="1"/>
  <c r="J112" i="4" s="1"/>
  <c r="K112" i="4" a="1"/>
  <c r="K112" i="4" s="1"/>
  <c r="L112" i="4" a="1"/>
  <c r="L112" i="4" s="1"/>
  <c r="M112" i="4" a="1"/>
  <c r="M112" i="4" s="1"/>
  <c r="N112" i="4" a="1"/>
  <c r="N112" i="4" s="1"/>
  <c r="O112" i="4" a="1"/>
  <c r="O112" i="4" s="1"/>
  <c r="P112" i="4" a="1"/>
  <c r="P112" i="4" s="1"/>
  <c r="Q112" i="4" a="1"/>
  <c r="Q112" i="4" s="1"/>
  <c r="R112" i="4" a="1"/>
  <c r="R112" i="4" s="1"/>
  <c r="S112" i="4" a="1"/>
  <c r="S112" i="4" s="1"/>
  <c r="C113" i="4" a="1"/>
  <c r="C113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 s="1"/>
  <c r="I113" i="4" a="1"/>
  <c r="I113" i="4" s="1"/>
  <c r="J113" i="4" a="1"/>
  <c r="J113" i="4" s="1"/>
  <c r="K113" i="4" a="1"/>
  <c r="K113" i="4" s="1"/>
  <c r="L113" i="4" a="1"/>
  <c r="L113" i="4" s="1"/>
  <c r="M113" i="4" a="1"/>
  <c r="M113" i="4" s="1"/>
  <c r="N113" i="4" a="1"/>
  <c r="N113" i="4" s="1"/>
  <c r="O113" i="4" a="1"/>
  <c r="O113" i="4" s="1"/>
  <c r="P113" i="4" a="1"/>
  <c r="P113" i="4" s="1"/>
  <c r="Q113" i="4" a="1"/>
  <c r="Q113" i="4" s="1"/>
  <c r="R113" i="4" a="1"/>
  <c r="R113" i="4" s="1"/>
  <c r="S113" i="4" a="1"/>
  <c r="S113" i="4" s="1"/>
  <c r="C114" i="4" a="1"/>
  <c r="C114" i="4" s="1"/>
  <c r="D114" i="4" a="1"/>
  <c r="D114" i="4" s="1"/>
  <c r="E114" i="4" a="1"/>
  <c r="E114" i="4" s="1"/>
  <c r="F114" i="4" a="1"/>
  <c r="F114" i="4" s="1"/>
  <c r="G114" i="4" a="1"/>
  <c r="G114" i="4" s="1"/>
  <c r="H114" i="4" a="1"/>
  <c r="H114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O114" i="4" a="1"/>
  <c r="O114" i="4" s="1"/>
  <c r="P114" i="4" a="1"/>
  <c r="P114" i="4" s="1"/>
  <c r="Q114" i="4" a="1"/>
  <c r="Q114" i="4" s="1"/>
  <c r="R114" i="4" a="1"/>
  <c r="R114" i="4" s="1"/>
  <c r="S114" i="4" a="1"/>
  <c r="S114" i="4" s="1"/>
  <c r="C115" i="4" a="1"/>
  <c r="C115" i="4" s="1"/>
  <c r="D115" i="4" a="1"/>
  <c r="D115" i="4" s="1"/>
  <c r="E115" i="4" a="1"/>
  <c r="E115" i="4" s="1"/>
  <c r="F115" i="4" a="1"/>
  <c r="F115" i="4" s="1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 s="1"/>
  <c r="Q115" i="4" a="1"/>
  <c r="Q115" i="4" s="1"/>
  <c r="R115" i="4" a="1"/>
  <c r="R115" i="4" s="1"/>
  <c r="S115" i="4" a="1"/>
  <c r="S115" i="4" s="1"/>
  <c r="C116" i="4" a="1"/>
  <c r="C116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I116" i="4" a="1"/>
  <c r="I116" i="4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 s="1"/>
  <c r="P116" i="4" a="1"/>
  <c r="P116" i="4" s="1"/>
  <c r="Q116" i="4" a="1"/>
  <c r="Q116" i="4" s="1"/>
  <c r="R116" i="4" a="1"/>
  <c r="R116" i="4" s="1"/>
  <c r="S116" i="4" a="1"/>
  <c r="S116" i="4" s="1"/>
  <c r="C117" i="4" a="1"/>
  <c r="C117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I117" i="4" a="1"/>
  <c r="I117" i="4" s="1"/>
  <c r="J117" i="4" a="1"/>
  <c r="J117" i="4" s="1"/>
  <c r="K117" i="4" a="1"/>
  <c r="K117" i="4" s="1"/>
  <c r="L117" i="4" a="1"/>
  <c r="L117" i="4" s="1"/>
  <c r="M117" i="4" a="1"/>
  <c r="M117" i="4" s="1"/>
  <c r="N117" i="4" a="1"/>
  <c r="N117" i="4" s="1"/>
  <c r="O117" i="4" a="1"/>
  <c r="O117" i="4" s="1"/>
  <c r="P117" i="4" a="1"/>
  <c r="P117" i="4" s="1"/>
  <c r="Q117" i="4" a="1"/>
  <c r="Q117" i="4" s="1"/>
  <c r="R117" i="4" a="1"/>
  <c r="R117" i="4" s="1"/>
  <c r="S117" i="4" a="1"/>
  <c r="S117" i="4" s="1"/>
  <c r="C118" i="4" a="1"/>
  <c r="C118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I118" i="4" a="1"/>
  <c r="I118" i="4" s="1"/>
  <c r="J118" i="4" a="1"/>
  <c r="J118" i="4" s="1"/>
  <c r="K118" i="4" a="1"/>
  <c r="K118" i="4" s="1"/>
  <c r="L118" i="4" a="1"/>
  <c r="L118" i="4" s="1"/>
  <c r="M118" i="4" a="1"/>
  <c r="M118" i="4" s="1"/>
  <c r="N118" i="4" a="1"/>
  <c r="N118" i="4" s="1"/>
  <c r="O118" i="4" a="1"/>
  <c r="O118" i="4" s="1"/>
  <c r="P118" i="4" a="1"/>
  <c r="P118" i="4" s="1"/>
  <c r="Q118" i="4" a="1"/>
  <c r="Q118" i="4" s="1"/>
  <c r="R118" i="4" a="1"/>
  <c r="R118" i="4" s="1"/>
  <c r="S118" i="4" a="1"/>
  <c r="S118" i="4" s="1"/>
  <c r="C119" i="4" a="1"/>
  <c r="C119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 s="1"/>
  <c r="I119" i="4" a="1"/>
  <c r="I119" i="4" s="1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 s="1"/>
  <c r="Q119" i="4" a="1"/>
  <c r="Q119" i="4" s="1"/>
  <c r="R119" i="4" a="1"/>
  <c r="R119" i="4" s="1"/>
  <c r="S119" i="4" a="1"/>
  <c r="S119" i="4" s="1"/>
  <c r="C120" i="4" a="1"/>
  <c r="C120" i="4" s="1"/>
  <c r="D120" i="4" a="1"/>
  <c r="D120" i="4" s="1"/>
  <c r="E120" i="4" a="1"/>
  <c r="E120" i="4" s="1"/>
  <c r="F120" i="4" a="1"/>
  <c r="F120" i="4" s="1"/>
  <c r="G120" i="4" a="1"/>
  <c r="G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Q120" i="4" a="1"/>
  <c r="Q120" i="4" s="1"/>
  <c r="R120" i="4" a="1"/>
  <c r="R120" i="4" s="1"/>
  <c r="S120" i="4" a="1"/>
  <c r="S120" i="4" s="1"/>
  <c r="C121" i="4" a="1"/>
  <c r="C121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 s="1"/>
  <c r="O121" i="4" a="1"/>
  <c r="O121" i="4" s="1"/>
  <c r="P121" i="4" a="1"/>
  <c r="P121" i="4" s="1"/>
  <c r="Q121" i="4" a="1"/>
  <c r="Q121" i="4" s="1"/>
  <c r="R121" i="4" a="1"/>
  <c r="R121" i="4" s="1"/>
  <c r="S121" i="4" a="1"/>
  <c r="S121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M9" i="4" a="1"/>
  <c r="M9" i="4" s="1"/>
  <c r="T7" i="19" s="1"/>
  <c r="N9" i="4" a="1"/>
  <c r="N9" i="4" s="1"/>
  <c r="U7" i="19" s="1"/>
  <c r="O9" i="4" a="1"/>
  <c r="O9" i="4" s="1"/>
  <c r="V7" i="19" s="1"/>
  <c r="P9" i="4" a="1"/>
  <c r="P9" i="4" s="1"/>
  <c r="W7" i="19" s="1"/>
  <c r="Q9" i="4" a="1"/>
  <c r="Q9" i="4" s="1"/>
  <c r="R9" i="4" a="1"/>
  <c r="R9" i="4" s="1"/>
  <c r="S9" i="4" a="1"/>
  <c r="S9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M11" i="4" a="1"/>
  <c r="M11" i="4" s="1"/>
  <c r="N11" i="4" a="1"/>
  <c r="N11" i="4" s="1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M13" i="4" a="1"/>
  <c r="M13" i="4" s="1"/>
  <c r="T5" i="19" s="1"/>
  <c r="U24" i="19" s="1"/>
  <c r="N13" i="4" a="1"/>
  <c r="N13" i="4" s="1"/>
  <c r="U5" i="19" s="1"/>
  <c r="V24" i="19" s="1"/>
  <c r="O13" i="4" a="1"/>
  <c r="O13" i="4" s="1"/>
  <c r="V5" i="19" s="1"/>
  <c r="W24" i="19" s="1"/>
  <c r="P13" i="4" a="1"/>
  <c r="P13" i="4" s="1"/>
  <c r="W5" i="19" s="1"/>
  <c r="Q13" i="4" a="1"/>
  <c r="Q13" i="4" s="1"/>
  <c r="R13" i="4" a="1"/>
  <c r="R13" i="4" s="1"/>
  <c r="S13" i="4" a="1"/>
  <c r="S13" i="4" s="1"/>
  <c r="M14" i="4" a="1"/>
  <c r="M14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/>
  <c r="K5" i="4" a="1"/>
  <c r="K5" i="4" s="1"/>
  <c r="L5" i="4" a="1"/>
  <c r="L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C9" i="4" a="1"/>
  <c r="C9" i="4" s="1"/>
  <c r="D9" i="4" a="1"/>
  <c r="D9" i="4" s="1"/>
  <c r="K7" i="19" s="1"/>
  <c r="E9" i="4" a="1"/>
  <c r="E9" i="4" s="1"/>
  <c r="L7" i="19" s="1"/>
  <c r="F9" i="4" a="1"/>
  <c r="F9" i="4" s="1"/>
  <c r="M7" i="19" s="1"/>
  <c r="G9" i="4" a="1"/>
  <c r="G9" i="4" s="1"/>
  <c r="N7" i="19" s="1"/>
  <c r="H9" i="4" a="1"/>
  <c r="H9" i="4" s="1"/>
  <c r="O7" i="19" s="1"/>
  <c r="I9" i="4" a="1"/>
  <c r="I9" i="4" s="1"/>
  <c r="P7" i="19" s="1"/>
  <c r="J9" i="4" a="1"/>
  <c r="J9" i="4" s="1"/>
  <c r="Q7" i="19" s="1"/>
  <c r="K9" i="4" a="1"/>
  <c r="K9" i="4" s="1"/>
  <c r="R7" i="19" s="1"/>
  <c r="L9" i="4" a="1"/>
  <c r="L9" i="4" s="1"/>
  <c r="S7" i="19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C13" i="4" a="1"/>
  <c r="C13" i="4" s="1"/>
  <c r="D13" i="4" a="1"/>
  <c r="D13" i="4" s="1"/>
  <c r="K5" i="19" s="1"/>
  <c r="E13" i="4" a="1"/>
  <c r="E13" i="4" s="1"/>
  <c r="L5" i="19" s="1"/>
  <c r="M24" i="19" s="1"/>
  <c r="F13" i="4" a="1"/>
  <c r="F13" i="4" s="1"/>
  <c r="M5" i="19" s="1"/>
  <c r="N24" i="19" s="1"/>
  <c r="G13" i="4" a="1"/>
  <c r="G13" i="4" s="1"/>
  <c r="N5" i="19" s="1"/>
  <c r="H13" i="4" a="1"/>
  <c r="H13" i="4" s="1"/>
  <c r="O5" i="19" s="1"/>
  <c r="I13" i="4" a="1"/>
  <c r="I13" i="4" s="1"/>
  <c r="P5" i="19" s="1"/>
  <c r="J13" i="4" a="1"/>
  <c r="J13" i="4" s="1"/>
  <c r="Q5" i="19" s="1"/>
  <c r="K13" i="4" a="1"/>
  <c r="K13" i="4" s="1"/>
  <c r="R5" i="19" s="1"/>
  <c r="L13" i="4" a="1"/>
  <c r="L13" i="4" s="1"/>
  <c r="S5" i="19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C4" i="4" a="1"/>
  <c r="C4" i="4" s="1"/>
  <c r="D6" i="2" a="1"/>
  <c r="D6" i="2" s="1"/>
  <c r="E4" i="2" a="1"/>
  <c r="E4" i="2" s="1"/>
  <c r="F4" i="2" a="1"/>
  <c r="F4" i="2" s="1"/>
  <c r="G4" i="2" a="1"/>
  <c r="G4" i="2" s="1"/>
  <c r="E6" i="2" a="1"/>
  <c r="E6" i="2" s="1"/>
  <c r="F6" i="2" a="1"/>
  <c r="F6" i="2" s="1"/>
  <c r="G6" i="2" a="1"/>
  <c r="G6" i="2" s="1"/>
  <c r="D8" i="2" a="1"/>
  <c r="D8" i="2" s="1"/>
  <c r="E8" i="2" a="1"/>
  <c r="E8" i="2" s="1"/>
  <c r="F8" i="2" a="1"/>
  <c r="F8" i="2" s="1"/>
  <c r="G8" i="2" a="1"/>
  <c r="G8" i="2" s="1"/>
  <c r="G9" i="2" a="1"/>
  <c r="G9" i="2" s="1"/>
  <c r="F10" i="2" a="1"/>
  <c r="F10" i="2" s="1"/>
  <c r="F12" i="2" a="1"/>
  <c r="F12" i="2" s="1"/>
  <c r="G12" i="2" a="1"/>
  <c r="G12" i="2" s="1"/>
  <c r="F14" i="2" a="1"/>
  <c r="F14" i="2" s="1"/>
  <c r="G14" i="2" a="1"/>
  <c r="G14" i="2" s="1"/>
  <c r="E16" i="2" a="1"/>
  <c r="E16" i="2" s="1"/>
  <c r="F16" i="2" a="1"/>
  <c r="F16" i="2" s="1"/>
  <c r="G16" i="2" a="1"/>
  <c r="G16" i="2" s="1"/>
  <c r="F18" i="2" a="1"/>
  <c r="F18" i="2" s="1"/>
  <c r="F20" i="2" a="1"/>
  <c r="F20" i="2" s="1"/>
  <c r="G20" i="2" a="1"/>
  <c r="G20" i="2" s="1"/>
  <c r="F22" i="2" a="1"/>
  <c r="F22" i="2" s="1"/>
  <c r="G22" i="2" a="1"/>
  <c r="G22" i="2" s="1"/>
  <c r="F24" i="2" a="1"/>
  <c r="F24" i="2" s="1"/>
  <c r="G24" i="2" a="1"/>
  <c r="G24" i="2" s="1"/>
  <c r="F26" i="2" a="1"/>
  <c r="F26" i="2" s="1"/>
  <c r="G28" i="2" a="1"/>
  <c r="G28" i="2" s="1"/>
  <c r="F30" i="2" a="1"/>
  <c r="F30" i="2" s="1"/>
  <c r="G30" i="2" a="1"/>
  <c r="G30" i="2" s="1"/>
  <c r="F32" i="2" a="1"/>
  <c r="F32" i="2" s="1"/>
  <c r="G32" i="2" a="1"/>
  <c r="G32" i="2" s="1"/>
  <c r="F34" i="2" a="1"/>
  <c r="F34" i="2" s="1"/>
  <c r="G36" i="2" a="1"/>
  <c r="G36" i="2" s="1"/>
  <c r="F38" i="2" a="1"/>
  <c r="F38" i="2" s="1"/>
  <c r="G38" i="2" a="1"/>
  <c r="G38" i="2" s="1"/>
  <c r="F40" i="2" a="1"/>
  <c r="F40" i="2" s="1"/>
  <c r="G40" i="2" a="1"/>
  <c r="G40" i="2" s="1"/>
  <c r="F42" i="2" a="1"/>
  <c r="F42" i="2" s="1"/>
  <c r="G44" i="2" a="1"/>
  <c r="G44" i="2" s="1"/>
  <c r="F46" i="2" a="1"/>
  <c r="F46" i="2" s="1"/>
  <c r="G46" i="2" a="1"/>
  <c r="G46" i="2" s="1"/>
  <c r="F48" i="2" a="1"/>
  <c r="F48" i="2" s="1"/>
  <c r="G48" i="2" a="1"/>
  <c r="G48" i="2" s="1"/>
  <c r="F50" i="2" a="1"/>
  <c r="F50" i="2" s="1"/>
  <c r="G52" i="2" a="1"/>
  <c r="G52" i="2" s="1"/>
  <c r="F54" i="2" a="1"/>
  <c r="F54" i="2" s="1"/>
  <c r="G54" i="2" a="1"/>
  <c r="G54" i="2" s="1"/>
  <c r="F56" i="2" a="1"/>
  <c r="F56" i="2" s="1"/>
  <c r="G56" i="2" a="1"/>
  <c r="G56" i="2" s="1"/>
  <c r="F58" i="2" a="1"/>
  <c r="F58" i="2" s="1"/>
  <c r="G60" i="2" a="1"/>
  <c r="G60" i="2" s="1"/>
  <c r="F62" i="2" a="1"/>
  <c r="F62" i="2" s="1"/>
  <c r="G62" i="2" a="1"/>
  <c r="G62" i="2" s="1"/>
  <c r="F64" i="2" a="1"/>
  <c r="F64" i="2" s="1"/>
  <c r="G64" i="2" a="1"/>
  <c r="G64" i="2" s="1"/>
  <c r="F66" i="2" a="1"/>
  <c r="F66" i="2" s="1"/>
  <c r="G68" i="2" a="1"/>
  <c r="G68" i="2" s="1"/>
  <c r="F70" i="2" a="1"/>
  <c r="F70" i="2" s="1"/>
  <c r="G70" i="2" a="1"/>
  <c r="G70" i="2" s="1"/>
  <c r="F72" i="2" a="1"/>
  <c r="F72" i="2" s="1"/>
  <c r="G78" i="2" a="1"/>
  <c r="G78" i="2" s="1"/>
  <c r="C6" i="2" a="1"/>
  <c r="C6" i="2" s="1"/>
  <c r="D4" i="2"/>
  <c r="C5" i="2" a="1"/>
  <c r="C5" i="2" s="1"/>
  <c r="D5" i="2" a="1"/>
  <c r="D5" i="2" s="1"/>
  <c r="E5" i="2" a="1"/>
  <c r="E5" i="2" s="1"/>
  <c r="F5" i="2" a="1"/>
  <c r="F5" i="2" s="1"/>
  <c r="G5" i="2" a="1"/>
  <c r="G5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C8" i="2" a="1"/>
  <c r="C8" i="2" s="1"/>
  <c r="C9" i="2" a="1"/>
  <c r="C9" i="2" s="1"/>
  <c r="D9" i="2" a="1"/>
  <c r="D9" i="2" s="1"/>
  <c r="E9" i="2" a="1"/>
  <c r="E9" i="2" s="1"/>
  <c r="F9" i="2" a="1"/>
  <c r="F9" i="2" s="1"/>
  <c r="C10" i="2" a="1"/>
  <c r="C10" i="2" s="1"/>
  <c r="D10" i="2" a="1"/>
  <c r="D10" i="2" s="1"/>
  <c r="E10" i="2" a="1"/>
  <c r="E10" i="2" s="1"/>
  <c r="G10" i="2" a="1"/>
  <c r="G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C16" i="2" a="1"/>
  <c r="C16" i="2" s="1"/>
  <c r="D16" i="2" a="1"/>
  <c r="D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C18" i="2" a="1"/>
  <c r="C18" i="2" s="1"/>
  <c r="D18" i="2" a="1"/>
  <c r="D18" i="2" s="1"/>
  <c r="E18" i="2" a="1"/>
  <c r="E18" i="2" s="1"/>
  <c r="G18" i="2" a="1"/>
  <c r="G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C22" i="2" a="1"/>
  <c r="C22" i="2" s="1"/>
  <c r="D22" i="2" a="1"/>
  <c r="D22" i="2" s="1"/>
  <c r="E22" i="2" a="1"/>
  <c r="E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C26" i="2" a="1"/>
  <c r="C26" i="2" s="1"/>
  <c r="D26" i="2" a="1"/>
  <c r="D26" i="2" s="1"/>
  <c r="E26" i="2" a="1"/>
  <c r="E26" i="2" s="1"/>
  <c r="G26" i="2" a="1"/>
  <c r="G26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C28" i="2" a="1"/>
  <c r="C28" i="2" s="1"/>
  <c r="D28" i="2" a="1"/>
  <c r="D28" i="2" s="1"/>
  <c r="E28" i="2" a="1"/>
  <c r="E28" i="2" s="1"/>
  <c r="F28" i="2" a="1"/>
  <c r="F28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C30" i="2" a="1"/>
  <c r="C30" i="2" s="1"/>
  <c r="D30" i="2" a="1"/>
  <c r="D30" i="2" s="1"/>
  <c r="E30" i="2" a="1"/>
  <c r="E30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C32" i="2" a="1"/>
  <c r="C32" i="2" s="1"/>
  <c r="D32" i="2" a="1"/>
  <c r="D32" i="2" s="1"/>
  <c r="E32" i="2" a="1"/>
  <c r="E32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C34" i="2" a="1"/>
  <c r="C34" i="2" s="1"/>
  <c r="D34" i="2" a="1"/>
  <c r="D34" i="2" s="1"/>
  <c r="E34" i="2" a="1"/>
  <c r="E34" i="2" s="1"/>
  <c r="G34" i="2" a="1"/>
  <c r="G34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C36" i="2" a="1"/>
  <c r="C36" i="2" s="1"/>
  <c r="D36" i="2" a="1"/>
  <c r="D36" i="2" s="1"/>
  <c r="E36" i="2" a="1"/>
  <c r="E36" i="2" s="1"/>
  <c r="F36" i="2" a="1"/>
  <c r="F36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C40" i="2" a="1"/>
  <c r="C40" i="2" s="1"/>
  <c r="D40" i="2" a="1"/>
  <c r="D40" i="2" s="1"/>
  <c r="E40" i="2" a="1"/>
  <c r="E40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C42" i="2" a="1"/>
  <c r="C42" i="2" s="1"/>
  <c r="D42" i="2" a="1"/>
  <c r="D42" i="2" s="1"/>
  <c r="E42" i="2" a="1"/>
  <c r="E42" i="2" s="1"/>
  <c r="G42" i="2" a="1"/>
  <c r="G42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C44" i="2" a="1"/>
  <c r="C44" i="2" s="1"/>
  <c r="D44" i="2" a="1"/>
  <c r="D44" i="2" s="1"/>
  <c r="E44" i="2" a="1"/>
  <c r="E44" i="2" s="1"/>
  <c r="F44" i="2" a="1"/>
  <c r="F44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C48" i="2" a="1"/>
  <c r="C48" i="2" s="1"/>
  <c r="D48" i="2" a="1"/>
  <c r="D48" i="2" s="1"/>
  <c r="E48" i="2" a="1"/>
  <c r="E48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C50" i="2" a="1"/>
  <c r="C50" i="2" s="1"/>
  <c r="D50" i="2" a="1"/>
  <c r="D50" i="2" s="1"/>
  <c r="E50" i="2" a="1"/>
  <c r="E50" i="2" s="1"/>
  <c r="G50" i="2" a="1"/>
  <c r="G50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C52" i="2" a="1"/>
  <c r="C52" i="2" s="1"/>
  <c r="D52" i="2" a="1"/>
  <c r="D52" i="2" s="1"/>
  <c r="E52" i="2" a="1"/>
  <c r="E52" i="2" s="1"/>
  <c r="F52" i="2" a="1"/>
  <c r="F52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C54" i="2" a="1"/>
  <c r="C54" i="2" s="1"/>
  <c r="D54" i="2" a="1"/>
  <c r="D54" i="2" s="1"/>
  <c r="E54" i="2" a="1"/>
  <c r="E54" i="2" s="1"/>
  <c r="C55" i="2" a="1"/>
  <c r="C55" i="2" s="1"/>
  <c r="D55" i="2" a="1"/>
  <c r="D55" i="2" s="1"/>
  <c r="E55" i="2" a="1"/>
  <c r="E55" i="2" s="1"/>
  <c r="F55" i="2" a="1"/>
  <c r="F55" i="2" s="1"/>
  <c r="G55" i="2" a="1"/>
  <c r="G55" i="2" s="1"/>
  <c r="C56" i="2" a="1"/>
  <c r="C56" i="2" s="1"/>
  <c r="D56" i="2" a="1"/>
  <c r="D56" i="2" s="1"/>
  <c r="E56" i="2" a="1"/>
  <c r="E56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C58" i="2" a="1"/>
  <c r="C58" i="2" s="1"/>
  <c r="D58" i="2" a="1"/>
  <c r="D58" i="2" s="1"/>
  <c r="E58" i="2" a="1"/>
  <c r="E58" i="2" s="1"/>
  <c r="G58" i="2" a="1"/>
  <c r="G58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C60" i="2" a="1"/>
  <c r="C60" i="2" s="1"/>
  <c r="D60" i="2" a="1"/>
  <c r="D60" i="2" s="1"/>
  <c r="E60" i="2" a="1"/>
  <c r="E60" i="2" s="1"/>
  <c r="F60" i="2" a="1"/>
  <c r="F60" i="2" s="1"/>
  <c r="C61" i="2" a="1"/>
  <c r="C61" i="2" s="1"/>
  <c r="D61" i="2" a="1"/>
  <c r="D61" i="2" s="1"/>
  <c r="E61" i="2" a="1"/>
  <c r="E61" i="2" s="1"/>
  <c r="F61" i="2" a="1"/>
  <c r="F61" i="2" s="1"/>
  <c r="G61" i="2" a="1"/>
  <c r="G61" i="2" s="1"/>
  <c r="C62" i="2" a="1"/>
  <c r="C62" i="2" s="1"/>
  <c r="D62" i="2" a="1"/>
  <c r="D62" i="2" s="1"/>
  <c r="E62" i="2" a="1"/>
  <c r="E62" i="2" s="1"/>
  <c r="C63" i="2" a="1"/>
  <c r="C63" i="2" s="1"/>
  <c r="D63" i="2" a="1"/>
  <c r="D63" i="2" s="1"/>
  <c r="E63" i="2" a="1"/>
  <c r="E63" i="2" s="1"/>
  <c r="F63" i="2" a="1"/>
  <c r="F63" i="2" s="1"/>
  <c r="G63" i="2" a="1"/>
  <c r="G63" i="2" s="1"/>
  <c r="C64" i="2" a="1"/>
  <c r="C64" i="2" s="1"/>
  <c r="D64" i="2" a="1"/>
  <c r="D64" i="2" s="1"/>
  <c r="E64" i="2" a="1"/>
  <c r="E64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C66" i="2" a="1"/>
  <c r="C66" i="2" s="1"/>
  <c r="D66" i="2" a="1"/>
  <c r="D66" i="2" s="1"/>
  <c r="E66" i="2" a="1"/>
  <c r="E66" i="2" s="1"/>
  <c r="G66" i="2" a="1"/>
  <c r="G66" i="2" s="1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C68" i="2" a="1"/>
  <c r="C68" i="2" s="1"/>
  <c r="D68" i="2" a="1"/>
  <c r="D68" i="2" s="1"/>
  <c r="E68" i="2" a="1"/>
  <c r="E68" i="2" s="1"/>
  <c r="F68" i="2" a="1"/>
  <c r="F68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C70" i="2" a="1"/>
  <c r="C70" i="2" s="1"/>
  <c r="D70" i="2" a="1"/>
  <c r="D70" i="2" s="1"/>
  <c r="E70" i="2" a="1"/>
  <c r="E70" i="2" s="1"/>
  <c r="C71" i="2" a="1"/>
  <c r="C71" i="2" s="1"/>
  <c r="D71" i="2" a="1"/>
  <c r="D71" i="2" s="1"/>
  <c r="E71" i="2" a="1"/>
  <c r="E71" i="2" s="1"/>
  <c r="F71" i="2" a="1"/>
  <c r="F71" i="2" s="1"/>
  <c r="G71" i="2" a="1"/>
  <c r="G71" i="2" s="1"/>
  <c r="C72" i="2" a="1"/>
  <c r="C72" i="2" s="1"/>
  <c r="D72" i="2" a="1"/>
  <c r="D72" i="2" s="1"/>
  <c r="E72" i="2" a="1"/>
  <c r="E72" i="2" s="1"/>
  <c r="G72" i="2" a="1"/>
  <c r="G72" i="2" s="1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C74" i="2" a="1"/>
  <c r="C74" i="2" s="1"/>
  <c r="D74" i="2" a="1"/>
  <c r="D74" i="2" s="1"/>
  <c r="E74" i="2" a="1"/>
  <c r="E74" i="2" s="1"/>
  <c r="F74" i="2" a="1"/>
  <c r="F74" i="2" s="1"/>
  <c r="G74" i="2" a="1"/>
  <c r="G74" i="2" s="1"/>
  <c r="C75" i="2" a="1"/>
  <c r="C75" i="2" s="1"/>
  <c r="D75" i="2" a="1"/>
  <c r="D75" i="2" s="1"/>
  <c r="E75" i="2" a="1"/>
  <c r="E75" i="2" s="1"/>
  <c r="F75" i="2" a="1"/>
  <c r="F75" i="2" s="1"/>
  <c r="G75" i="2" a="1"/>
  <c r="G75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C78" i="2" a="1"/>
  <c r="C78" i="2" s="1"/>
  <c r="D78" i="2" a="1"/>
  <c r="D78" i="2" s="1"/>
  <c r="E78" i="2" a="1"/>
  <c r="E78" i="2" s="1"/>
  <c r="F78" i="2" a="1"/>
  <c r="F78" i="2" s="1"/>
  <c r="C79" i="2" a="1"/>
  <c r="C79" i="2" s="1"/>
  <c r="D79" i="2" a="1"/>
  <c r="D79" i="2" s="1"/>
  <c r="E79" i="2" a="1"/>
  <c r="E79" i="2" s="1"/>
  <c r="F79" i="2" a="1"/>
  <c r="F79" i="2" s="1"/>
  <c r="G79" i="2" a="1"/>
  <c r="G79" i="2" s="1"/>
  <c r="C80" i="2" a="1"/>
  <c r="C80" i="2" s="1"/>
  <c r="D80" i="2" a="1"/>
  <c r="D80" i="2" s="1"/>
  <c r="E80" i="2" a="1"/>
  <c r="E80" i="2" s="1"/>
  <c r="F80" i="2" a="1"/>
  <c r="F80" i="2" s="1"/>
  <c r="G80" i="2" a="1"/>
  <c r="G80" i="2" s="1"/>
  <c r="C81" i="2" a="1"/>
  <c r="C81" i="2" s="1"/>
  <c r="D81" i="2" a="1"/>
  <c r="D81" i="2" s="1"/>
  <c r="E81" i="2" a="1"/>
  <c r="E81" i="2" s="1"/>
  <c r="F81" i="2" a="1"/>
  <c r="F81" i="2" s="1"/>
  <c r="G81" i="2" a="1"/>
  <c r="G81" i="2" s="1"/>
  <c r="C82" i="2" a="1"/>
  <c r="C82" i="2" s="1"/>
  <c r="D82" i="2" a="1"/>
  <c r="D82" i="2" s="1"/>
  <c r="E82" i="2" a="1"/>
  <c r="E82" i="2" s="1"/>
  <c r="F82" i="2" a="1"/>
  <c r="F82" i="2" s="1"/>
  <c r="G82" i="2" a="1"/>
  <c r="G82" i="2" s="1"/>
  <c r="C83" i="2" a="1"/>
  <c r="C83" i="2" s="1"/>
  <c r="D83" i="2" a="1"/>
  <c r="D83" i="2" s="1"/>
  <c r="E83" i="2" a="1"/>
  <c r="E83" i="2" s="1"/>
  <c r="F83" i="2" a="1"/>
  <c r="F83" i="2" s="1"/>
  <c r="G83" i="2" a="1"/>
  <c r="G83" i="2" s="1"/>
  <c r="C84" i="2" a="1"/>
  <c r="C84" i="2" s="1"/>
  <c r="D84" i="2" a="1"/>
  <c r="D84" i="2" s="1"/>
  <c r="E84" i="2" a="1"/>
  <c r="E84" i="2" s="1"/>
  <c r="F84" i="2" a="1"/>
  <c r="F84" i="2" s="1"/>
  <c r="G84" i="2" a="1"/>
  <c r="G84" i="2" s="1"/>
  <c r="C85" i="2" a="1"/>
  <c r="C85" i="2" s="1"/>
  <c r="D85" i="2" a="1"/>
  <c r="D85" i="2" s="1"/>
  <c r="E85" i="2" a="1"/>
  <c r="E85" i="2" s="1"/>
  <c r="F85" i="2" a="1"/>
  <c r="F85" i="2" s="1"/>
  <c r="G85" i="2" a="1"/>
  <c r="G85" i="2" s="1"/>
  <c r="C86" i="2" a="1"/>
  <c r="C86" i="2" s="1"/>
  <c r="D86" i="2" a="1"/>
  <c r="D86" i="2" s="1"/>
  <c r="E86" i="2" a="1"/>
  <c r="E86" i="2" s="1"/>
  <c r="F86" i="2" a="1"/>
  <c r="F86" i="2" s="1"/>
  <c r="G86" i="2" a="1"/>
  <c r="G86" i="2" s="1"/>
  <c r="C87" i="2" a="1"/>
  <c r="C87" i="2" s="1"/>
  <c r="D87" i="2" a="1"/>
  <c r="D87" i="2" s="1"/>
  <c r="E87" i="2" a="1"/>
  <c r="E87" i="2" s="1"/>
  <c r="F87" i="2" a="1"/>
  <c r="F87" i="2" s="1"/>
  <c r="G87" i="2" a="1"/>
  <c r="G87" i="2" s="1"/>
  <c r="C88" i="2" a="1"/>
  <c r="C88" i="2" s="1"/>
  <c r="D88" i="2" a="1"/>
  <c r="D88" i="2" s="1"/>
  <c r="E88" i="2" a="1"/>
  <c r="E88" i="2" s="1"/>
  <c r="F88" i="2" a="1"/>
  <c r="F88" i="2" s="1"/>
  <c r="G88" i="2" a="1"/>
  <c r="G88" i="2" s="1"/>
  <c r="C89" i="2" a="1"/>
  <c r="C89" i="2" s="1"/>
  <c r="D89" i="2" a="1"/>
  <c r="D89" i="2" s="1"/>
  <c r="E89" i="2" a="1"/>
  <c r="E89" i="2" s="1"/>
  <c r="F89" i="2" a="1"/>
  <c r="F89" i="2" s="1"/>
  <c r="G89" i="2" a="1"/>
  <c r="G89" i="2" s="1"/>
  <c r="C90" i="2" a="1"/>
  <c r="C90" i="2" s="1"/>
  <c r="D90" i="2" a="1"/>
  <c r="D90" i="2" s="1"/>
  <c r="E90" i="2" a="1"/>
  <c r="E90" i="2" s="1"/>
  <c r="F90" i="2" a="1"/>
  <c r="F90" i="2" s="1"/>
  <c r="G90" i="2" a="1"/>
  <c r="G90" i="2" s="1"/>
  <c r="C91" i="2" a="1"/>
  <c r="C91" i="2" s="1"/>
  <c r="D91" i="2" a="1"/>
  <c r="D91" i="2" s="1"/>
  <c r="E91" i="2" a="1"/>
  <c r="E91" i="2" s="1"/>
  <c r="F91" i="2" a="1"/>
  <c r="F91" i="2" s="1"/>
  <c r="G91" i="2" a="1"/>
  <c r="G91" i="2" s="1"/>
  <c r="C92" i="2" a="1"/>
  <c r="C92" i="2" s="1"/>
  <c r="D92" i="2" a="1"/>
  <c r="D92" i="2" s="1"/>
  <c r="E92" i="2" a="1"/>
  <c r="E92" i="2" s="1"/>
  <c r="F92" i="2" a="1"/>
  <c r="F92" i="2" s="1"/>
  <c r="G92" i="2" a="1"/>
  <c r="G92" i="2" s="1"/>
  <c r="C93" i="2" a="1"/>
  <c r="C93" i="2" s="1"/>
  <c r="D93" i="2" a="1"/>
  <c r="D93" i="2" s="1"/>
  <c r="E93" i="2" a="1"/>
  <c r="E93" i="2" s="1"/>
  <c r="F93" i="2" a="1"/>
  <c r="F93" i="2" s="1"/>
  <c r="G93" i="2" a="1"/>
  <c r="G93" i="2" s="1"/>
  <c r="C94" i="2" a="1"/>
  <c r="C94" i="2" s="1"/>
  <c r="D94" i="2" a="1"/>
  <c r="D94" i="2" s="1"/>
  <c r="E94" i="2" a="1"/>
  <c r="E94" i="2" s="1"/>
  <c r="F94" i="2" a="1"/>
  <c r="F94" i="2" s="1"/>
  <c r="G94" i="2" a="1"/>
  <c r="G94" i="2" s="1"/>
  <c r="C95" i="2" a="1"/>
  <c r="C95" i="2" s="1"/>
  <c r="D95" i="2" a="1"/>
  <c r="D95" i="2" s="1"/>
  <c r="E95" i="2" a="1"/>
  <c r="E95" i="2" s="1"/>
  <c r="F95" i="2" a="1"/>
  <c r="F95" i="2" s="1"/>
  <c r="G95" i="2" a="1"/>
  <c r="G95" i="2" s="1"/>
  <c r="C96" i="2" a="1"/>
  <c r="C96" i="2" s="1"/>
  <c r="D96" i="2" a="1"/>
  <c r="D96" i="2" s="1"/>
  <c r="E96" i="2" a="1"/>
  <c r="E96" i="2" s="1"/>
  <c r="F96" i="2" a="1"/>
  <c r="F96" i="2" s="1"/>
  <c r="G96" i="2" a="1"/>
  <c r="G96" i="2" s="1"/>
  <c r="C97" i="2" a="1"/>
  <c r="C97" i="2" s="1"/>
  <c r="D97" i="2" a="1"/>
  <c r="D97" i="2" s="1"/>
  <c r="E97" i="2" a="1"/>
  <c r="E97" i="2" s="1"/>
  <c r="F97" i="2" a="1"/>
  <c r="F97" i="2" s="1"/>
  <c r="G97" i="2" a="1"/>
  <c r="G97" i="2" s="1"/>
  <c r="C98" i="2" a="1"/>
  <c r="C98" i="2" s="1"/>
  <c r="D98" i="2" a="1"/>
  <c r="D98" i="2" s="1"/>
  <c r="E98" i="2" a="1"/>
  <c r="E98" i="2" s="1"/>
  <c r="F98" i="2" a="1"/>
  <c r="F98" i="2" s="1"/>
  <c r="G98" i="2" a="1"/>
  <c r="G98" i="2" s="1"/>
  <c r="C99" i="2" a="1"/>
  <c r="C99" i="2" s="1"/>
  <c r="D99" i="2" a="1"/>
  <c r="D99" i="2" s="1"/>
  <c r="E99" i="2" a="1"/>
  <c r="E99" i="2" s="1"/>
  <c r="F99" i="2" a="1"/>
  <c r="F99" i="2" s="1"/>
  <c r="G99" i="2" a="1"/>
  <c r="G99" i="2" s="1"/>
  <c r="C100" i="2" a="1"/>
  <c r="C100" i="2" s="1"/>
  <c r="D100" i="2" a="1"/>
  <c r="D100" i="2" s="1"/>
  <c r="E100" i="2" a="1"/>
  <c r="E100" i="2" s="1"/>
  <c r="F100" i="2" a="1"/>
  <c r="F100" i="2" s="1"/>
  <c r="G100" i="2" a="1"/>
  <c r="G100" i="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C102" i="2" a="1"/>
  <c r="C102" i="2" s="1"/>
  <c r="D102" i="2" a="1"/>
  <c r="D102" i="2" s="1"/>
  <c r="E102" i="2" a="1"/>
  <c r="E102" i="2" s="1"/>
  <c r="F102" i="2" a="1"/>
  <c r="F102" i="2" s="1"/>
  <c r="G102" i="2" a="1"/>
  <c r="G102" i="2" s="1"/>
  <c r="C103" i="2" a="1"/>
  <c r="C103" i="2" s="1"/>
  <c r="D103" i="2" a="1"/>
  <c r="D103" i="2" s="1"/>
  <c r="E103" i="2" a="1"/>
  <c r="E103" i="2" s="1"/>
  <c r="F103" i="2" a="1"/>
  <c r="F103" i="2" s="1"/>
  <c r="G103" i="2" a="1"/>
  <c r="G103" i="2" s="1"/>
  <c r="C104" i="2" a="1"/>
  <c r="C104" i="2" s="1"/>
  <c r="D104" i="2" a="1"/>
  <c r="D104" i="2" s="1"/>
  <c r="E104" i="2" a="1"/>
  <c r="E104" i="2" s="1"/>
  <c r="F104" i="2" a="1"/>
  <c r="F104" i="2" s="1"/>
  <c r="G104" i="2" a="1"/>
  <c r="G104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 s="1"/>
  <c r="C106" i="2" a="1"/>
  <c r="C106" i="2" s="1"/>
  <c r="D106" i="2" a="1"/>
  <c r="D106" i="2" s="1"/>
  <c r="E106" i="2" a="1"/>
  <c r="E106" i="2" s="1"/>
  <c r="F106" i="2" a="1"/>
  <c r="F106" i="2" s="1"/>
  <c r="G106" i="2" a="1"/>
  <c r="G106" i="2" s="1"/>
  <c r="C107" i="2" a="1"/>
  <c r="C107" i="2" s="1"/>
  <c r="D107" i="2" a="1"/>
  <c r="D107" i="2" s="1"/>
  <c r="E107" i="2" a="1"/>
  <c r="E107" i="2" s="1"/>
  <c r="F107" i="2" a="1"/>
  <c r="F107" i="2" s="1"/>
  <c r="G107" i="2" a="1"/>
  <c r="G107" i="2" s="1"/>
  <c r="C108" i="2" a="1"/>
  <c r="C108" i="2" s="1"/>
  <c r="D108" i="2" a="1"/>
  <c r="D108" i="2" s="1"/>
  <c r="E108" i="2" a="1"/>
  <c r="E108" i="2" s="1"/>
  <c r="F108" i="2" a="1"/>
  <c r="F108" i="2" s="1"/>
  <c r="G108" i="2" a="1"/>
  <c r="G108" i="2" s="1"/>
  <c r="C109" i="2" a="1"/>
  <c r="C109" i="2" s="1"/>
  <c r="D109" i="2" a="1"/>
  <c r="D109" i="2" s="1"/>
  <c r="E109" i="2" a="1"/>
  <c r="E109" i="2" s="1"/>
  <c r="F109" i="2" a="1"/>
  <c r="F109" i="2" s="1"/>
  <c r="G109" i="2" a="1"/>
  <c r="G109" i="2" s="1"/>
  <c r="C110" i="2" a="1"/>
  <c r="C110" i="2" s="1"/>
  <c r="D110" i="2" a="1"/>
  <c r="D110" i="2" s="1"/>
  <c r="E110" i="2" a="1"/>
  <c r="E110" i="2" s="1"/>
  <c r="F110" i="2" a="1"/>
  <c r="F110" i="2" s="1"/>
  <c r="G110" i="2" a="1"/>
  <c r="G110" i="2" s="1"/>
  <c r="C111" i="2" a="1"/>
  <c r="C111" i="2" s="1"/>
  <c r="D111" i="2" a="1"/>
  <c r="D111" i="2" s="1"/>
  <c r="E111" i="2" a="1"/>
  <c r="E111" i="2" s="1"/>
  <c r="F111" i="2" a="1"/>
  <c r="F111" i="2" s="1"/>
  <c r="G111" i="2" a="1"/>
  <c r="G111" i="2" s="1"/>
  <c r="C112" i="2" a="1"/>
  <c r="C112" i="2" s="1"/>
  <c r="D112" i="2" a="1"/>
  <c r="D112" i="2" s="1"/>
  <c r="E112" i="2" a="1"/>
  <c r="E112" i="2" s="1"/>
  <c r="F112" i="2" a="1"/>
  <c r="F112" i="2" s="1"/>
  <c r="G112" i="2" a="1"/>
  <c r="G112" i="2" s="1"/>
  <c r="C113" i="2" a="1"/>
  <c r="C113" i="2" s="1"/>
  <c r="D113" i="2" a="1"/>
  <c r="D113" i="2" s="1"/>
  <c r="E113" i="2" a="1"/>
  <c r="E113" i="2" s="1"/>
  <c r="F113" i="2" a="1"/>
  <c r="F113" i="2" s="1"/>
  <c r="G113" i="2" a="1"/>
  <c r="G113" i="2" s="1"/>
  <c r="C114" i="2" a="1"/>
  <c r="C114" i="2" s="1"/>
  <c r="D114" i="2" a="1"/>
  <c r="D114" i="2" s="1"/>
  <c r="E114" i="2" a="1"/>
  <c r="E114" i="2" s="1"/>
  <c r="F114" i="2" a="1"/>
  <c r="F114" i="2" s="1"/>
  <c r="G114" i="2" a="1"/>
  <c r="G114" i="2" s="1"/>
  <c r="C115" i="2" a="1"/>
  <c r="C115" i="2" s="1"/>
  <c r="D115" i="2" a="1"/>
  <c r="D115" i="2" s="1"/>
  <c r="E115" i="2" a="1"/>
  <c r="E115" i="2" s="1"/>
  <c r="F115" i="2" a="1"/>
  <c r="F115" i="2" s="1"/>
  <c r="G115" i="2" a="1"/>
  <c r="G115" i="2" s="1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U9" i="19" l="1"/>
  <c r="U29" i="19"/>
  <c r="S29" i="19"/>
  <c r="K29" i="19"/>
  <c r="T29" i="19"/>
  <c r="V31" i="19"/>
  <c r="N30" i="19"/>
  <c r="T31" i="19"/>
  <c r="U30" i="19"/>
  <c r="M27" i="19"/>
  <c r="W31" i="19"/>
  <c r="T30" i="19"/>
  <c r="L30" i="19"/>
  <c r="O29" i="19"/>
  <c r="R31" i="19"/>
  <c r="S30" i="19"/>
  <c r="O24" i="19"/>
  <c r="N29" i="19"/>
  <c r="W29" i="19"/>
  <c r="Q31" i="19"/>
  <c r="P31" i="19"/>
  <c r="S26" i="19"/>
  <c r="Q30" i="19"/>
  <c r="U25" i="19"/>
  <c r="U27" i="19" s="1"/>
  <c r="S9" i="19"/>
  <c r="T24" i="19"/>
  <c r="T27" i="19" s="1"/>
  <c r="W9" i="19"/>
  <c r="W30" i="19" s="1"/>
  <c r="Q9" i="19"/>
  <c r="Q29" i="19" s="1"/>
  <c r="R24" i="19"/>
  <c r="R27" i="19" s="1"/>
  <c r="W26" i="19"/>
  <c r="W27" i="19" s="1"/>
  <c r="O26" i="19"/>
  <c r="Q25" i="19"/>
  <c r="Q26" i="19"/>
  <c r="P9" i="19"/>
  <c r="P30" i="19" s="1"/>
  <c r="Q24" i="19"/>
  <c r="V26" i="19"/>
  <c r="V27" i="19" s="1"/>
  <c r="N26" i="19"/>
  <c r="N27" i="19" s="1"/>
  <c r="P25" i="19"/>
  <c r="O9" i="19"/>
  <c r="O30" i="19" s="1"/>
  <c r="P24" i="19"/>
  <c r="U26" i="19"/>
  <c r="M26" i="19"/>
  <c r="L26" i="19"/>
  <c r="L24" i="19"/>
  <c r="S25" i="19"/>
  <c r="R9" i="19"/>
  <c r="R17" i="19" s="1"/>
  <c r="S24" i="19"/>
  <c r="S27" i="19" s="1"/>
  <c r="P26" i="19"/>
  <c r="R25" i="19"/>
  <c r="T15" i="19"/>
  <c r="L15" i="19"/>
  <c r="L31" i="19" s="1"/>
  <c r="K9" i="19"/>
  <c r="Q15" i="19"/>
  <c r="S15" i="19"/>
  <c r="S31" i="19" s="1"/>
  <c r="K15" i="19"/>
  <c r="K31" i="19" s="1"/>
  <c r="V9" i="19"/>
  <c r="V17" i="19" s="1"/>
  <c r="N9" i="19"/>
  <c r="W15" i="19"/>
  <c r="O15" i="19"/>
  <c r="O31" i="19" s="1"/>
  <c r="P15" i="19"/>
  <c r="U15" i="19"/>
  <c r="U17" i="19" s="1"/>
  <c r="M15" i="19"/>
  <c r="M31" i="19" s="1"/>
  <c r="V15" i="19"/>
  <c r="N15" i="19"/>
  <c r="N31" i="19" s="1"/>
  <c r="T9" i="19"/>
  <c r="L9" i="19"/>
  <c r="L29" i="19" s="1"/>
  <c r="M9" i="19"/>
  <c r="M29" i="19" s="1"/>
  <c r="F122" i="2"/>
  <c r="G122" i="2"/>
  <c r="E122" i="2"/>
  <c r="D122" i="2"/>
  <c r="V30" i="19" l="1"/>
  <c r="M30" i="19"/>
  <c r="U31" i="19"/>
  <c r="P27" i="19"/>
  <c r="O27" i="19"/>
  <c r="K17" i="19"/>
  <c r="L27" i="19"/>
  <c r="V29" i="19"/>
  <c r="K30" i="19"/>
  <c r="R29" i="19"/>
  <c r="Q27" i="19"/>
  <c r="P29" i="19"/>
  <c r="R30" i="19"/>
  <c r="L17" i="19"/>
  <c r="P17" i="19"/>
  <c r="Q17" i="19"/>
  <c r="M17" i="19"/>
  <c r="T17" i="19"/>
  <c r="N17" i="19"/>
  <c r="W17" i="19"/>
  <c r="O17" i="19"/>
  <c r="S17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97A30-599F-4FC0-98BC-EB90B44BF8FC}" keepAlive="1" name="Query - balance_sheet_annual" description="Connection to the 'balance_sheet_annual' query in the workbook." type="5" refreshedVersion="8" background="1" saveData="1">
    <dbPr connection="Provider=Microsoft.Mashup.OleDb.1;Data Source=$Workbook$;Location=balance_sheet_annual;Extended Properties=&quot;&quot;" command="SELECT * FROM [balance_sheet_annual]"/>
  </connection>
  <connection id="2" xr16:uid="{ACC0E78C-9F73-4C0F-8AA1-5ED3660583C2}" keepAlive="1" name="Query - balance_sheet_quarter" description="Connection to the 'balance_sheet_quarter' query in the workbook." type="5" refreshedVersion="8" background="1" saveData="1">
    <dbPr connection="Provider=Microsoft.Mashup.OleDb.1;Data Source=$Workbook$;Location=balance_sheet_quarter;Extended Properties=&quot;&quot;" command="SELECT * FROM [balance_sheet_quarter]"/>
  </connection>
  <connection id="3" xr16:uid="{075CCE64-6B9F-4CB4-BC19-BB845C74D3CF}" keepAlive="1" name="Query - cash_flow_annual" description="Connection to the 'cash_flow_annual' query in the workbook." type="5" refreshedVersion="8" background="1" saveData="1">
    <dbPr connection="Provider=Microsoft.Mashup.OleDb.1;Data Source=$Workbook$;Location=cash_flow_annual;Extended Properties=&quot;&quot;" command="SELECT * FROM [cash_flow_annual]"/>
  </connection>
  <connection id="4" xr16:uid="{F9746904-5107-47B2-AE0A-A0A8A971736F}" keepAlive="1" name="Query - cash_flow_quarter" description="Connection to the 'cash_flow_quarter' query in the workbook." type="5" refreshedVersion="8" background="1" saveData="1">
    <dbPr connection="Provider=Microsoft.Mashup.OleDb.1;Data Source=$Workbook$;Location=cash_flow_quarter;Extended Properties=&quot;&quot;" command="SELECT * FROM [cash_flow_quarter]"/>
  </connection>
  <connection id="5" xr16:uid="{08433FCF-BDFE-405F-94F3-3FFC1DD40CC5}" keepAlive="1" name="Query - income_statement_annual" description="Connection to the 'income_statement_annual' query in the workbook." type="5" refreshedVersion="8" background="1" saveData="1">
    <dbPr connection="Provider=Microsoft.Mashup.OleDb.1;Data Source=$Workbook$;Location=income_statement_annual;Extended Properties=&quot;&quot;" command="SELECT * FROM [income_statement_annual]"/>
  </connection>
  <connection id="6" xr16:uid="{7E42D5B8-19CA-418F-AD3D-0E5400AC7946}" keepAlive="1" name="Query - income_statement_quarter" description="Connection to the 'income_statement_quarter' query in the workbook." type="5" refreshedVersion="8" background="1" saveData="1">
    <dbPr connection="Provider=Microsoft.Mashup.OleDb.1;Data Source=$Workbook$;Location=income_statement_quarter;Extended Properties=&quot;&quot;" command="SELECT * FROM [income_statement_quarter]"/>
  </connection>
</connections>
</file>

<file path=xl/sharedStrings.xml><?xml version="1.0" encoding="utf-8"?>
<sst xmlns="http://schemas.openxmlformats.org/spreadsheetml/2006/main" count="15472" uniqueCount="1897">
  <si>
    <t>Company Name</t>
  </si>
  <si>
    <t>Balance_Sheet_Annual</t>
  </si>
  <si>
    <t>2020</t>
  </si>
  <si>
    <t>2021</t>
  </si>
  <si>
    <t>2022</t>
  </si>
  <si>
    <t>2023</t>
  </si>
  <si>
    <t>acb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</si>
  <si>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</si>
  <si>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</si>
  <si>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</si>
  <si>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</si>
  <si>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</si>
  <si>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</si>
  <si>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</si>
  <si>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</si>
  <si>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</si>
  <si>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</si>
  <si>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</si>
  <si>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</si>
  <si>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</si>
  <si>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</si>
  <si>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</si>
  <si>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</si>
  <si>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</si>
  <si>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</si>
  <si>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</si>
  <si>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</si>
  <si>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</si>
  <si>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</si>
  <si>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</si>
  <si>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</si>
  <si>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</si>
  <si>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</si>
  <si>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</si>
  <si>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</si>
  <si>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</si>
  <si>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</si>
  <si>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</si>
  <si>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</si>
  <si>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</si>
  <si>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</si>
  <si>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</si>
  <si>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</si>
  <si>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</si>
  <si>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</si>
  <si>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</si>
  <si>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</si>
  <si>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</si>
  <si>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</si>
  <si>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</si>
  <si>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</si>
  <si>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</si>
  <si>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</si>
  <si>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</si>
  <si>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</si>
  <si>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</si>
  <si>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</si>
  <si>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</si>
  <si>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</si>
  <si>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</si>
  <si>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</si>
  <si>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</si>
  <si>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</si>
  <si>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</si>
  <si>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</si>
  <si>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</si>
  <si>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</si>
  <si>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</si>
  <si>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</si>
  <si>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</si>
  <si>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</si>
  <si>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</si>
  <si>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</si>
  <si>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</si>
  <si>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</si>
  <si>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</si>
  <si>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</si>
  <si>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</si>
  <si>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</si>
  <si>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</si>
  <si>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</si>
  <si>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</si>
  <si>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</si>
  <si>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</si>
  <si>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</si>
  <si>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</si>
  <si>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</si>
  <si>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</si>
  <si>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</si>
  <si>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</si>
  <si>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</si>
  <si>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</si>
  <si>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</si>
  <si>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</si>
  <si>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</si>
  <si>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</si>
  <si>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</si>
  <si>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</si>
  <si>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</si>
  <si>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</si>
  <si>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</si>
  <si>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</si>
  <si>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</si>
  <si>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</si>
  <si>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</si>
  <si>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</si>
  <si>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</si>
  <si>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</si>
  <si>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</si>
  <si>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</si>
  <si>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</si>
  <si>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</si>
  <si>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</si>
  <si>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</si>
  <si>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</si>
  <si>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</si>
  <si>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</si>
  <si>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</si>
  <si>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</si>
  <si>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</si>
  <si>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</si>
  <si>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</si>
  <si>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</si>
  <si>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</si>
  <si>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</si>
  <si>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</si>
  <si>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</si>
  <si>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</si>
  <si>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</si>
  <si>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</si>
  <si>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</si>
  <si>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</si>
  <si>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</si>
  <si>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</si>
  <si>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</si>
  <si>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</si>
  <si>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</si>
  <si>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ACB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</si>
  <si>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</si>
  <si>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</si>
  <si>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</si>
  <si>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</si>
  <si>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</si>
  <si>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</si>
  <si>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</si>
  <si>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</si>
  <si>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</si>
  <si>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</si>
  <si>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</si>
  <si>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</si>
  <si>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</si>
  <si>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</si>
  <si>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</si>
  <si>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</si>
  <si>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</si>
  <si>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Tên Công ty</t>
  </si>
  <si>
    <t>Thông tin</t>
  </si>
  <si>
    <t>Balance_Sheet_Quarter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</si>
  <si>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</si>
  <si>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</si>
  <si>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</si>
  <si>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</si>
  <si>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</si>
  <si>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</si>
  <si>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</si>
  <si>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</si>
  <si>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</si>
  <si>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</si>
  <si>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</si>
  <si>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</si>
  <si>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Cash_Flow_Annual</t>
  </si>
  <si>
    <t>I. Lưu chuyển tiền từ hoạt động kinh doanh</t>
  </si>
  <si>
    <t>1. Tiền thu từ bán hàng, cung cấp dịch vụ và doanh thu khác</t>
  </si>
  <si>
    <t>2. Tiền chi trả cho người cung cấp hàng hóa và dịch vụ</t>
  </si>
  <si>
    <t>3. Tiền chi trả cho người lao động</t>
  </si>
  <si>
    <t>4. Tiền lãi vay đã trả</t>
  </si>
  <si>
    <t>5. Thuế thu nhập doanh nghiệp đã nộp</t>
  </si>
  <si>
    <t>6. Tiền thu khác từ hoạt động kinh doanh</t>
  </si>
  <si>
    <t>7.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</si>
  <si>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</si>
  <si>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</si>
  <si>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</si>
  <si>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</si>
  <si>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</si>
  <si>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</si>
  <si>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</si>
  <si>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</si>
  <si>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</si>
  <si>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</si>
  <si>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</si>
  <si>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</si>
  <si>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 Tiền trả lại vốn góp cho các chủ sở hữu, mua lại cổ phiếu của doanh nghiệp đã phát hành</t>
  </si>
  <si>
    <t>3.Tiền thu từ đi vay</t>
  </si>
  <si>
    <t>4.Tiền chi trả nợ gốc vay</t>
  </si>
  <si>
    <t>5.Tiền chi trả nợ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</si>
  <si>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</si>
  <si>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</si>
  <si>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</si>
  <si>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</si>
  <si>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</si>
  <si>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</si>
  <si>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</si>
  <si>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Income_Statement_Annual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</si>
  <si>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</si>
  <si>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</si>
  <si>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</si>
  <si>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</si>
  <si>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</si>
  <si>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</si>
  <si>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</si>
  <si>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</si>
  <si>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</si>
  <si>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</si>
  <si>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</si>
  <si>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</si>
  <si>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</si>
  <si>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</si>
  <si>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</si>
  <si>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</si>
  <si>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</si>
  <si>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</si>
  <si>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</si>
  <si>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</si>
  <si>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</si>
  <si>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</si>
  <si>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</si>
  <si>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2023_q3</t>
  </si>
  <si>
    <t>2023_q4</t>
  </si>
  <si>
    <t>2024_q1</t>
  </si>
  <si>
    <t>2024_q2</t>
  </si>
  <si>
    <t>Cash_Flow_Quarter</t>
  </si>
  <si>
    <t>Income_Statement_Quarter</t>
  </si>
  <si>
    <t>Ngày</t>
  </si>
  <si>
    <t>Lần cuối</t>
  </si>
  <si>
    <t>Mở</t>
  </si>
  <si>
    <t>Cao</t>
  </si>
  <si>
    <t>Thấp</t>
  </si>
  <si>
    <t>KL</t>
  </si>
  <si>
    <t>% Thay đổi</t>
  </si>
  <si>
    <t>20/10/2024</t>
  </si>
  <si>
    <t>13/10/2024</t>
  </si>
  <si>
    <t>3.42B</t>
  </si>
  <si>
    <t>3.15B</t>
  </si>
  <si>
    <t>29/09/2024</t>
  </si>
  <si>
    <t>4.16B</t>
  </si>
  <si>
    <t>22/09/2024</t>
  </si>
  <si>
    <t>4.28B</t>
  </si>
  <si>
    <t>15/09/2024</t>
  </si>
  <si>
    <t>3.55B</t>
  </si>
  <si>
    <t>2.69B</t>
  </si>
  <si>
    <t>1.95B</t>
  </si>
  <si>
    <t>25/08/2024</t>
  </si>
  <si>
    <t>3.36B</t>
  </si>
  <si>
    <t>18/08/2024</t>
  </si>
  <si>
    <t>3.76B</t>
  </si>
  <si>
    <t>3.06B</t>
  </si>
  <si>
    <t>3.70B</t>
  </si>
  <si>
    <t>28/07/2024</t>
  </si>
  <si>
    <t>3.49B</t>
  </si>
  <si>
    <t>21/07/2024</t>
  </si>
  <si>
    <t>3.34B</t>
  </si>
  <si>
    <t>14/07/2024</t>
  </si>
  <si>
    <t>4.01M</t>
  </si>
  <si>
    <t>3.64M</t>
  </si>
  <si>
    <t>30/06/2024</t>
  </si>
  <si>
    <t>2.75M</t>
  </si>
  <si>
    <t>23/06/2024</t>
  </si>
  <si>
    <t>4.40M</t>
  </si>
  <si>
    <t>16/06/2024</t>
  </si>
  <si>
    <t>4.48M</t>
  </si>
  <si>
    <t>4.75M</t>
  </si>
  <si>
    <t>4.50M</t>
  </si>
  <si>
    <t>26/05/2024</t>
  </si>
  <si>
    <t>4.49M</t>
  </si>
  <si>
    <t>19/05/2024</t>
  </si>
  <si>
    <t>5.61M</t>
  </si>
  <si>
    <t>4.08M</t>
  </si>
  <si>
    <t>3.99M</t>
  </si>
  <si>
    <t>28/04/2024</t>
  </si>
  <si>
    <t>1.21M</t>
  </si>
  <si>
    <t>21/04/2024</t>
  </si>
  <si>
    <t>3.50M</t>
  </si>
  <si>
    <t>14/04/2024</t>
  </si>
  <si>
    <t>4.74M</t>
  </si>
  <si>
    <t>3.93M</t>
  </si>
  <si>
    <t>31/03/2024</t>
  </si>
  <si>
    <t>5.19M</t>
  </si>
  <si>
    <t>24/03/2024</t>
  </si>
  <si>
    <t>5.04M</t>
  </si>
  <si>
    <t>17/03/2024</t>
  </si>
  <si>
    <t>6.17M</t>
  </si>
  <si>
    <t>4.92M</t>
  </si>
  <si>
    <t>5.62M</t>
  </si>
  <si>
    <t>25/02/2024</t>
  </si>
  <si>
    <t>4.90M</t>
  </si>
  <si>
    <t>18/02/2024</t>
  </si>
  <si>
    <t>5.21M</t>
  </si>
  <si>
    <t>1.69M</t>
  </si>
  <si>
    <t>2.18M</t>
  </si>
  <si>
    <t>28/01/2024</t>
  </si>
  <si>
    <t>21/01/2024</t>
  </si>
  <si>
    <t>3.42M</t>
  </si>
  <si>
    <t>14/01/2024</t>
  </si>
  <si>
    <t>3.26M</t>
  </si>
  <si>
    <t>4.72M</t>
  </si>
  <si>
    <t>31/12/2023</t>
  </si>
  <si>
    <t>3.55M</t>
  </si>
  <si>
    <t>24/12/2023</t>
  </si>
  <si>
    <t>3.51M</t>
  </si>
  <si>
    <t>17/12/2023</t>
  </si>
  <si>
    <t>3.04M</t>
  </si>
  <si>
    <t>3.62M</t>
  </si>
  <si>
    <t>4.95M</t>
  </si>
  <si>
    <t>26/11/2023</t>
  </si>
  <si>
    <t>3.22M</t>
  </si>
  <si>
    <t>19/11/2023</t>
  </si>
  <si>
    <t>4.36M</t>
  </si>
  <si>
    <t>29/10/2023</t>
  </si>
  <si>
    <t>22/10/2023</t>
  </si>
  <si>
    <t>3.48M</t>
  </si>
  <si>
    <t>15/10/2023</t>
  </si>
  <si>
    <t>3.63M</t>
  </si>
  <si>
    <t>3.09M</t>
  </si>
  <si>
    <t>24/09/2023</t>
  </si>
  <si>
    <t>4.26M</t>
  </si>
  <si>
    <t>17/09/2023</t>
  </si>
  <si>
    <t>5.08M</t>
  </si>
  <si>
    <t>5.77M</t>
  </si>
  <si>
    <t>4.44M</t>
  </si>
  <si>
    <t>27/08/2023</t>
  </si>
  <si>
    <t>3.73M</t>
  </si>
  <si>
    <t>20/08/2023</t>
  </si>
  <si>
    <t>4.63M</t>
  </si>
  <si>
    <t>13/08/2023</t>
  </si>
  <si>
    <t>5.76M</t>
  </si>
  <si>
    <t>5.60M</t>
  </si>
  <si>
    <t>30/07/2023</t>
  </si>
  <si>
    <t>5.59M</t>
  </si>
  <si>
    <t>23/07/2023</t>
  </si>
  <si>
    <t>5.23M</t>
  </si>
  <si>
    <t>16/07/2023</t>
  </si>
  <si>
    <t>4.43M</t>
  </si>
  <si>
    <t>4.45M</t>
  </si>
  <si>
    <t>3.79M</t>
  </si>
  <si>
    <t>25/06/2023</t>
  </si>
  <si>
    <t>4.18M</t>
  </si>
  <si>
    <t>18/06/2023</t>
  </si>
  <si>
    <t>4.21M</t>
  </si>
  <si>
    <t>4.55M</t>
  </si>
  <si>
    <t>5.02M</t>
  </si>
  <si>
    <t>28/05/2023</t>
  </si>
  <si>
    <t>4.59M</t>
  </si>
  <si>
    <t>21/05/2023</t>
  </si>
  <si>
    <t>3.54M</t>
  </si>
  <si>
    <t>14/05/2023</t>
  </si>
  <si>
    <t>3.76M</t>
  </si>
  <si>
    <t>3.37M</t>
  </si>
  <si>
    <t>30/04/2023</t>
  </si>
  <si>
    <t>1.17M</t>
  </si>
  <si>
    <t>23/04/2023</t>
  </si>
  <si>
    <t>2.80M</t>
  </si>
  <si>
    <t>16/04/2023</t>
  </si>
  <si>
    <t>2.49M</t>
  </si>
  <si>
    <t>3.74M</t>
  </si>
  <si>
    <t>4.06M</t>
  </si>
  <si>
    <t>26/03/2023</t>
  </si>
  <si>
    <t>2.94M</t>
  </si>
  <si>
    <t>19/03/2023</t>
  </si>
  <si>
    <t>2.51M</t>
  </si>
  <si>
    <t>2.97M</t>
  </si>
  <si>
    <t>2.52M</t>
  </si>
  <si>
    <t>26/02/2023</t>
  </si>
  <si>
    <t>2.37M</t>
  </si>
  <si>
    <t>19/02/2023</t>
  </si>
  <si>
    <t>2.60M</t>
  </si>
  <si>
    <t>2.71M</t>
  </si>
  <si>
    <t>29/01/2023</t>
  </si>
  <si>
    <t>3.78M</t>
  </si>
  <si>
    <t>22/01/2023</t>
  </si>
  <si>
    <t>604.93K</t>
  </si>
  <si>
    <t>15/01/2023</t>
  </si>
  <si>
    <t>2.42M</t>
  </si>
  <si>
    <t>2.74M</t>
  </si>
  <si>
    <t>2.43M</t>
  </si>
  <si>
    <t>25/12/2022</t>
  </si>
  <si>
    <t>2.68M</t>
  </si>
  <si>
    <t>18/12/2022</t>
  </si>
  <si>
    <t>4.11M</t>
  </si>
  <si>
    <t>5.37M</t>
  </si>
  <si>
    <t>27/11/2022</t>
  </si>
  <si>
    <t>5.74M</t>
  </si>
  <si>
    <t>20/11/2022</t>
  </si>
  <si>
    <t>3.36M</t>
  </si>
  <si>
    <t>13/11/2022</t>
  </si>
  <si>
    <t>4.09M</t>
  </si>
  <si>
    <t>3.33M</t>
  </si>
  <si>
    <t>30/10/2022</t>
  </si>
  <si>
    <t>3.05M</t>
  </si>
  <si>
    <t>23/10/2022</t>
  </si>
  <si>
    <t>3.16M</t>
  </si>
  <si>
    <t>16/10/2022</t>
  </si>
  <si>
    <t>2.55M</t>
  </si>
  <si>
    <t>3.10M</t>
  </si>
  <si>
    <t>3.01M</t>
  </si>
  <si>
    <t>25/09/2022</t>
  </si>
  <si>
    <t>18/09/2022</t>
  </si>
  <si>
    <t>2.53M</t>
  </si>
  <si>
    <t>3.14M</t>
  </si>
  <si>
    <t>28/08/2022</t>
  </si>
  <si>
    <t>1.87M</t>
  </si>
  <si>
    <t>21/08/2022</t>
  </si>
  <si>
    <t>3.08M</t>
  </si>
  <si>
    <t>14/08/2022</t>
  </si>
  <si>
    <t>3.17M</t>
  </si>
  <si>
    <t>3.43M</t>
  </si>
  <si>
    <t>31/07/2022</t>
  </si>
  <si>
    <t>24/07/2022</t>
  </si>
  <si>
    <t>2.58M</t>
  </si>
  <si>
    <t>17/07/2022</t>
  </si>
  <si>
    <t>2.77M</t>
  </si>
  <si>
    <t>2.50M</t>
  </si>
  <si>
    <t>26/06/2022</t>
  </si>
  <si>
    <t>2.72M</t>
  </si>
  <si>
    <t>19/06/2022</t>
  </si>
  <si>
    <t>2.88M</t>
  </si>
  <si>
    <t>3.28M</t>
  </si>
  <si>
    <t>2.91M</t>
  </si>
  <si>
    <t>29/05/2022</t>
  </si>
  <si>
    <t>22/05/2022</t>
  </si>
  <si>
    <t>2.89M</t>
  </si>
  <si>
    <t>15/05/2022</t>
  </si>
  <si>
    <t>3.13M</t>
  </si>
  <si>
    <t>1.62M</t>
  </si>
  <si>
    <t>24/04/2022</t>
  </si>
  <si>
    <t>17/04/2022</t>
  </si>
  <si>
    <t>3.86M</t>
  </si>
  <si>
    <t>2.54M</t>
  </si>
  <si>
    <t>27/03/2022</t>
  </si>
  <si>
    <t>20/03/2022</t>
  </si>
  <si>
    <t>4.15M</t>
  </si>
  <si>
    <t>13/03/2022</t>
  </si>
  <si>
    <t>3.67M</t>
  </si>
  <si>
    <t>27/02/2022</t>
  </si>
  <si>
    <t>4.37M</t>
  </si>
  <si>
    <t>20/02/2022</t>
  </si>
  <si>
    <t>4.32M</t>
  </si>
  <si>
    <t>13/02/2022</t>
  </si>
  <si>
    <t>30/01/2022</t>
  </si>
  <si>
    <t>23/01/2022</t>
  </si>
  <si>
    <t>3.66M</t>
  </si>
  <si>
    <t>16/01/2022</t>
  </si>
  <si>
    <t>3.96M</t>
  </si>
  <si>
    <t>5.54M</t>
  </si>
  <si>
    <t>26/12/2021</t>
  </si>
  <si>
    <t>4.22M</t>
  </si>
  <si>
    <t>19/12/2021</t>
  </si>
  <si>
    <t>4.78M</t>
  </si>
  <si>
    <t>4.03M</t>
  </si>
  <si>
    <t>28/11/2021</t>
  </si>
  <si>
    <t>4.83M</t>
  </si>
  <si>
    <t>21/11/2021</t>
  </si>
  <si>
    <t>5.34M</t>
  </si>
  <si>
    <t>14/11/2021</t>
  </si>
  <si>
    <t>5.87M</t>
  </si>
  <si>
    <t>5.31M</t>
  </si>
  <si>
    <t>31/10/2021</t>
  </si>
  <si>
    <t>5.45M</t>
  </si>
  <si>
    <t>24/10/2021</t>
  </si>
  <si>
    <t>17/10/2021</t>
  </si>
  <si>
    <t>3.34M</t>
  </si>
  <si>
    <t>26/09/2021</t>
  </si>
  <si>
    <t>3.18M</t>
  </si>
  <si>
    <t>19/09/2021</t>
  </si>
  <si>
    <t>3.65M</t>
  </si>
  <si>
    <t>3.68M</t>
  </si>
  <si>
    <t>29/08/2021</t>
  </si>
  <si>
    <t>2.13M</t>
  </si>
  <si>
    <t>22/08/2021</t>
  </si>
  <si>
    <t>3.24M</t>
  </si>
  <si>
    <t>15/08/2021</t>
  </si>
  <si>
    <t>3.70M</t>
  </si>
  <si>
    <t>3.29M</t>
  </si>
  <si>
    <t>25/07/2021</t>
  </si>
  <si>
    <t>2.62M</t>
  </si>
  <si>
    <t>18/07/2021</t>
  </si>
  <si>
    <t>2.87M</t>
  </si>
  <si>
    <t>3.52M</t>
  </si>
  <si>
    <t>27/06/2021</t>
  </si>
  <si>
    <t>3.40M</t>
  </si>
  <si>
    <t>20/06/2021</t>
  </si>
  <si>
    <t>13/06/2021</t>
  </si>
  <si>
    <t>3.85M</t>
  </si>
  <si>
    <t>30/05/2021</t>
  </si>
  <si>
    <t>23/05/2021</t>
  </si>
  <si>
    <t>3.61M</t>
  </si>
  <si>
    <t>16/05/2021</t>
  </si>
  <si>
    <t>3.59M</t>
  </si>
  <si>
    <t>3.69M</t>
  </si>
  <si>
    <t>3.06M</t>
  </si>
  <si>
    <t>25/04/2021</t>
  </si>
  <si>
    <t>18/04/2021</t>
  </si>
  <si>
    <t>3.15M</t>
  </si>
  <si>
    <t>4.57M</t>
  </si>
  <si>
    <t>28/03/2021</t>
  </si>
  <si>
    <t>21/03/2021</t>
  </si>
  <si>
    <t>14/03/2021</t>
  </si>
  <si>
    <t>3.27M</t>
  </si>
  <si>
    <t>28/02/2021</t>
  </si>
  <si>
    <t>3.12M</t>
  </si>
  <si>
    <t>21/02/2021</t>
  </si>
  <si>
    <t>2.90M</t>
  </si>
  <si>
    <t>14/02/2021</t>
  </si>
  <si>
    <t>1.76M</t>
  </si>
  <si>
    <t>1.22M</t>
  </si>
  <si>
    <t>31/01/2021</t>
  </si>
  <si>
    <t>2.99M</t>
  </si>
  <si>
    <t>24/01/2021</t>
  </si>
  <si>
    <t>3.84M</t>
  </si>
  <si>
    <t>17/01/2021</t>
  </si>
  <si>
    <t>4.05M</t>
  </si>
  <si>
    <t>3.95M</t>
  </si>
  <si>
    <t>3.89M</t>
  </si>
  <si>
    <t>27/12/2020</t>
  </si>
  <si>
    <t>2.61M</t>
  </si>
  <si>
    <t>20/12/2020</t>
  </si>
  <si>
    <t>13/12/2020</t>
  </si>
  <si>
    <t>29/11/2020</t>
  </si>
  <si>
    <t>22/11/2020</t>
  </si>
  <si>
    <t>2.46M</t>
  </si>
  <si>
    <t>15/11/2020</t>
  </si>
  <si>
    <t>2.40M</t>
  </si>
  <si>
    <t>2.03M</t>
  </si>
  <si>
    <t>1.54M</t>
  </si>
  <si>
    <t>25/10/2020</t>
  </si>
  <si>
    <t>2.09M</t>
  </si>
  <si>
    <t>18/10/2020</t>
  </si>
  <si>
    <t>2.06M</t>
  </si>
  <si>
    <t>2.21M</t>
  </si>
  <si>
    <t>2.33M</t>
  </si>
  <si>
    <t>27/09/2020</t>
  </si>
  <si>
    <t>2.11M</t>
  </si>
  <si>
    <t>20/09/2020</t>
  </si>
  <si>
    <t>1.96M</t>
  </si>
  <si>
    <t>13/09/2020</t>
  </si>
  <si>
    <t>1.79M</t>
  </si>
  <si>
    <t>1.74M</t>
  </si>
  <si>
    <t>30/08/2020</t>
  </si>
  <si>
    <t>1.39M</t>
  </si>
  <si>
    <t>23/08/2020</t>
  </si>
  <si>
    <t>1.86M</t>
  </si>
  <si>
    <t>16/08/2020</t>
  </si>
  <si>
    <t>1.28M</t>
  </si>
  <si>
    <t>1.40M</t>
  </si>
  <si>
    <t>26/07/2020</t>
  </si>
  <si>
    <t>1.55M</t>
  </si>
  <si>
    <t>19/07/2020</t>
  </si>
  <si>
    <t>1.26M</t>
  </si>
  <si>
    <t>1.38M</t>
  </si>
  <si>
    <t>28/06/2020</t>
  </si>
  <si>
    <t>1.48M</t>
  </si>
  <si>
    <t>21/06/2020</t>
  </si>
  <si>
    <t>14/06/2020</t>
  </si>
  <si>
    <t>2.20M</t>
  </si>
  <si>
    <t>31/05/2020</t>
  </si>
  <si>
    <t>2.24M</t>
  </si>
  <si>
    <t>24/05/2020</t>
  </si>
  <si>
    <t>1.66M</t>
  </si>
  <si>
    <t>17/05/2020</t>
  </si>
  <si>
    <t>26/04/2020</t>
  </si>
  <si>
    <t>776.84K</t>
  </si>
  <si>
    <t>19/04/2020</t>
  </si>
  <si>
    <t>1.45M</t>
  </si>
  <si>
    <t>1.37M</t>
  </si>
  <si>
    <t>1.52M</t>
  </si>
  <si>
    <t>29/03/2020</t>
  </si>
  <si>
    <t>996.01K</t>
  </si>
  <si>
    <t>22/03/2020</t>
  </si>
  <si>
    <t>1.35M</t>
  </si>
  <si>
    <t>15/03/2020</t>
  </si>
  <si>
    <t>1.42M</t>
  </si>
  <si>
    <t>1.10M</t>
  </si>
  <si>
    <t>23/02/2020</t>
  </si>
  <si>
    <t>1.06M</t>
  </si>
  <si>
    <t>16/02/2020</t>
  </si>
  <si>
    <t>968.27K</t>
  </si>
  <si>
    <t>943.44K</t>
  </si>
  <si>
    <t>1.09M</t>
  </si>
  <si>
    <t>26/01/2020</t>
  </si>
  <si>
    <t>452.46K</t>
  </si>
  <si>
    <t>19/01/2020</t>
  </si>
  <si>
    <t>458.82K</t>
  </si>
  <si>
    <t>852.93K</t>
  </si>
  <si>
    <t>1.08M</t>
  </si>
  <si>
    <t>29/12/2019</t>
  </si>
  <si>
    <t>737.72K</t>
  </si>
  <si>
    <t>22/12/2019</t>
  </si>
  <si>
    <t>1.16M</t>
  </si>
  <si>
    <t>15/12/2019</t>
  </si>
  <si>
    <t>1.05M</t>
  </si>
  <si>
    <t>24/11/2019</t>
  </si>
  <si>
    <t>938.31K</t>
  </si>
  <si>
    <t>17/11/2019</t>
  </si>
  <si>
    <t>1.07M</t>
  </si>
  <si>
    <t>1.14M</t>
  </si>
  <si>
    <t>1.03M</t>
  </si>
  <si>
    <t>27/10/2019</t>
  </si>
  <si>
    <t>20/10/2019</t>
  </si>
  <si>
    <t>944.51K</t>
  </si>
  <si>
    <t>13/10/2019</t>
  </si>
  <si>
    <t>928.05K</t>
  </si>
  <si>
    <t>891.40K</t>
  </si>
  <si>
    <t>29/09/2019</t>
  </si>
  <si>
    <t>910.38K</t>
  </si>
  <si>
    <t>22/09/2019</t>
  </si>
  <si>
    <t>877.41K</t>
  </si>
  <si>
    <t>15/09/2019</t>
  </si>
  <si>
    <t>1.00M</t>
  </si>
  <si>
    <t>801.85K</t>
  </si>
  <si>
    <t>664.57K</t>
  </si>
  <si>
    <t>25/08/2019</t>
  </si>
  <si>
    <t>818.37K</t>
  </si>
  <si>
    <t>18/08/2019</t>
  </si>
  <si>
    <t>853.15K</t>
  </si>
  <si>
    <t>888.46K</t>
  </si>
  <si>
    <t>1.04M</t>
  </si>
  <si>
    <t>28/07/2019</t>
  </si>
  <si>
    <t>884.47K</t>
  </si>
  <si>
    <t>21/07/2019</t>
  </si>
  <si>
    <t>843.04K</t>
  </si>
  <si>
    <t>14/07/2019</t>
  </si>
  <si>
    <t>805.35K</t>
  </si>
  <si>
    <t>808.89K</t>
  </si>
  <si>
    <t>30/06/2019</t>
  </si>
  <si>
    <t>769.07K</t>
  </si>
  <si>
    <t>23/06/2019</t>
  </si>
  <si>
    <t>908.62K</t>
  </si>
  <si>
    <t>16/06/2019</t>
  </si>
  <si>
    <t>880.30K</t>
  </si>
  <si>
    <t>728.08K</t>
  </si>
  <si>
    <t>752.57K</t>
  </si>
  <si>
    <t>26/05/2019</t>
  </si>
  <si>
    <t>729.29K</t>
  </si>
  <si>
    <t>19/05/2019</t>
  </si>
  <si>
    <t>863.11K</t>
  </si>
  <si>
    <t>884.37K</t>
  </si>
  <si>
    <t>756.72K</t>
  </si>
  <si>
    <t>28/04/2019</t>
  </si>
  <si>
    <t>300.73K</t>
  </si>
  <si>
    <t>21/04/2019</t>
  </si>
  <si>
    <t>772.96K</t>
  </si>
  <si>
    <t>14/04/2019</t>
  </si>
  <si>
    <t>604.11K</t>
  </si>
  <si>
    <t>772.10K</t>
  </si>
  <si>
    <t>31/03/2019</t>
  </si>
  <si>
    <t>996.17K</t>
  </si>
  <si>
    <t>24/03/2019</t>
  </si>
  <si>
    <t>972.12K</t>
  </si>
  <si>
    <t>17/03/2019</t>
  </si>
  <si>
    <t>1.20M</t>
  </si>
  <si>
    <t>24/02/2019</t>
  </si>
  <si>
    <t>1.13M</t>
  </si>
  <si>
    <t>17/02/2019</t>
  </si>
  <si>
    <t>991.71K</t>
  </si>
  <si>
    <t>870.08K</t>
  </si>
  <si>
    <t>27/01/2019</t>
  </si>
  <si>
    <t>673.01K</t>
  </si>
  <si>
    <t>20/01/2019</t>
  </si>
  <si>
    <t>674.81K</t>
  </si>
  <si>
    <t>13/01/2019</t>
  </si>
  <si>
    <t>709.96K</t>
  </si>
  <si>
    <t>662.89K</t>
  </si>
  <si>
    <t>30/12/2018</t>
  </si>
  <si>
    <t>404.66K</t>
  </si>
  <si>
    <t>23/12/2018</t>
  </si>
  <si>
    <t>876.10K</t>
  </si>
  <si>
    <t>16/12/2018</t>
  </si>
  <si>
    <t>962.99K</t>
  </si>
  <si>
    <t>988.59K</t>
  </si>
  <si>
    <t>1.02M</t>
  </si>
  <si>
    <t>25/11/2018</t>
  </si>
  <si>
    <t>698.14K</t>
  </si>
  <si>
    <t>18/11/2018</t>
  </si>
  <si>
    <t>755.42K</t>
  </si>
  <si>
    <t>764.04K</t>
  </si>
  <si>
    <t>713.64K</t>
  </si>
  <si>
    <t>28/10/2018</t>
  </si>
  <si>
    <t>894.06K</t>
  </si>
  <si>
    <t>21/10/2018</t>
  </si>
  <si>
    <t>834.93K</t>
  </si>
  <si>
    <t>14/10/2018</t>
  </si>
  <si>
    <t>744.74K</t>
  </si>
  <si>
    <t>1.18M</t>
  </si>
  <si>
    <t>30/09/2018</t>
  </si>
  <si>
    <t>1.27M</t>
  </si>
  <si>
    <t>23/09/2018</t>
  </si>
  <si>
    <t>16/09/2018</t>
  </si>
  <si>
    <t>1.11M</t>
  </si>
  <si>
    <t>919.03K</t>
  </si>
  <si>
    <t>697.24K</t>
  </si>
  <si>
    <t>26/08/2018</t>
  </si>
  <si>
    <t>915.91K</t>
  </si>
  <si>
    <t>19/08/2018</t>
  </si>
  <si>
    <t>912.44K</t>
  </si>
  <si>
    <t>904.56K</t>
  </si>
  <si>
    <t>899.85K</t>
  </si>
  <si>
    <t>29/07/2018</t>
  </si>
  <si>
    <t>22/07/2018</t>
  </si>
  <si>
    <t>15/07/2018</t>
  </si>
  <si>
    <t>919.25K</t>
  </si>
  <si>
    <t>651.20K</t>
  </si>
  <si>
    <t>779.14K</t>
  </si>
  <si>
    <t>24/06/2018</t>
  </si>
  <si>
    <t>792.39K</t>
  </si>
  <si>
    <t>17/06/2018</t>
  </si>
  <si>
    <t>835.85K</t>
  </si>
  <si>
    <t>846.08K</t>
  </si>
  <si>
    <t>861.94K</t>
  </si>
  <si>
    <t>27/05/2018</t>
  </si>
  <si>
    <t>935.66K</t>
  </si>
  <si>
    <t>20/05/2018</t>
  </si>
  <si>
    <t>765.28K</t>
  </si>
  <si>
    <t>13/05/2018</t>
  </si>
  <si>
    <t>984.18K</t>
  </si>
  <si>
    <t>826.29K</t>
  </si>
  <si>
    <t>29/04/2018</t>
  </si>
  <si>
    <t>549.89K</t>
  </si>
  <si>
    <t>22/04/2018</t>
  </si>
  <si>
    <t>804.65K</t>
  </si>
  <si>
    <t>15/04/2018</t>
  </si>
  <si>
    <t>963.52K</t>
  </si>
  <si>
    <t>1.23M</t>
  </si>
  <si>
    <t>25/03/2018</t>
  </si>
  <si>
    <t>18/03/2018</t>
  </si>
  <si>
    <t>25/02/2018</t>
  </si>
  <si>
    <t>18/02/2018</t>
  </si>
  <si>
    <t>567.01K</t>
  </si>
  <si>
    <t>345.39K</t>
  </si>
  <si>
    <t>1.43M</t>
  </si>
  <si>
    <t>28/01/2018</t>
  </si>
  <si>
    <t>21/01/2018</t>
  </si>
  <si>
    <t>14/01/2018</t>
  </si>
  <si>
    <t>1.59M</t>
  </si>
  <si>
    <t>1.63M</t>
  </si>
  <si>
    <t>31/12/2017</t>
  </si>
  <si>
    <t>960.26K</t>
  </si>
  <si>
    <t>24/12/2017</t>
  </si>
  <si>
    <t>961.64K</t>
  </si>
  <si>
    <t>17/12/2017</t>
  </si>
  <si>
    <t>1.01M</t>
  </si>
  <si>
    <t>26/11/2017</t>
  </si>
  <si>
    <t>1.32M</t>
  </si>
  <si>
    <t>19/11/2017</t>
  </si>
  <si>
    <t>29/10/2017</t>
  </si>
  <si>
    <t>957.60K</t>
  </si>
  <si>
    <t>22/10/2017</t>
  </si>
  <si>
    <t>882.04K</t>
  </si>
  <si>
    <t>15/10/2017</t>
  </si>
  <si>
    <t>910.87K</t>
  </si>
  <si>
    <t>795.81K</t>
  </si>
  <si>
    <t>681.59K</t>
  </si>
  <si>
    <t>24/09/2017</t>
  </si>
  <si>
    <t>809.90K</t>
  </si>
  <si>
    <t>17/09/2017</t>
  </si>
  <si>
    <t>813.02K</t>
  </si>
  <si>
    <t>786.27K</t>
  </si>
  <si>
    <t>608.12K</t>
  </si>
  <si>
    <t>27/08/2017</t>
  </si>
  <si>
    <t>20/08/2017</t>
  </si>
  <si>
    <t>927.16K</t>
  </si>
  <si>
    <t>13/08/2017</t>
  </si>
  <si>
    <t>942.49K</t>
  </si>
  <si>
    <t>1.12M</t>
  </si>
  <si>
    <t>30/07/2017</t>
  </si>
  <si>
    <t>23/07/2017</t>
  </si>
  <si>
    <t>950.18K</t>
  </si>
  <si>
    <t>16/07/2017</t>
  </si>
  <si>
    <t>25/06/2017</t>
  </si>
  <si>
    <t>18/06/2017</t>
  </si>
  <si>
    <t>28/05/2017</t>
  </si>
  <si>
    <t>21/05/2017</t>
  </si>
  <si>
    <t>14/05/2017</t>
  </si>
  <si>
    <t>30/04/2017</t>
  </si>
  <si>
    <t>639.80K</t>
  </si>
  <si>
    <t>23/04/2017</t>
  </si>
  <si>
    <t>812.29K</t>
  </si>
  <si>
    <t>16/04/2017</t>
  </si>
  <si>
    <t>839.87K</t>
  </si>
  <si>
    <t>997.91K</t>
  </si>
  <si>
    <t>845.32K</t>
  </si>
  <si>
    <t>26/03/2017</t>
  </si>
  <si>
    <t>19/03/2017</t>
  </si>
  <si>
    <t>853.26K</t>
  </si>
  <si>
    <t>936.38K</t>
  </si>
  <si>
    <t>26/02/2017</t>
  </si>
  <si>
    <t>944.39K</t>
  </si>
  <si>
    <t>19/02/2017</t>
  </si>
  <si>
    <t>869.94K</t>
  </si>
  <si>
    <t>727.58K</t>
  </si>
  <si>
    <t>29/01/2017</t>
  </si>
  <si>
    <t>211.09K</t>
  </si>
  <si>
    <t>22/01/2017</t>
  </si>
  <si>
    <t>284.52K</t>
  </si>
  <si>
    <t>15/01/2017</t>
  </si>
  <si>
    <t>479.48K</t>
  </si>
  <si>
    <t>505.31K</t>
  </si>
  <si>
    <t>424.28K</t>
  </si>
  <si>
    <t>25/12/2016</t>
  </si>
  <si>
    <t>631.98K</t>
  </si>
  <si>
    <t>18/12/2016</t>
  </si>
  <si>
    <t>564.08K</t>
  </si>
  <si>
    <t>762.41K</t>
  </si>
  <si>
    <t>668.55K</t>
  </si>
  <si>
    <t>27/11/2016</t>
  </si>
  <si>
    <t>643.40K</t>
  </si>
  <si>
    <t>20/11/2016</t>
  </si>
  <si>
    <t>574.42K</t>
  </si>
  <si>
    <t>13/11/2016</t>
  </si>
  <si>
    <t>584.29K</t>
  </si>
  <si>
    <t>583.40K</t>
  </si>
  <si>
    <t>30/10/2016</t>
  </si>
  <si>
    <t>606.68K</t>
  </si>
  <si>
    <t>23/10/2016</t>
  </si>
  <si>
    <t>564.01K</t>
  </si>
  <si>
    <t>16/10/2016</t>
  </si>
  <si>
    <t>652.73K</t>
  </si>
  <si>
    <t>698.17K</t>
  </si>
  <si>
    <t>652.16K</t>
  </si>
  <si>
    <t>25/09/2016</t>
  </si>
  <si>
    <t>652.65K</t>
  </si>
  <si>
    <t>18/09/2016</t>
  </si>
  <si>
    <t>705.04K</t>
  </si>
  <si>
    <t>605.14K</t>
  </si>
  <si>
    <t>556.55K</t>
  </si>
  <si>
    <t>28/08/2016</t>
  </si>
  <si>
    <t>429.41K</t>
  </si>
  <si>
    <t>21/08/2016</t>
  </si>
  <si>
    <t>561.81K</t>
  </si>
  <si>
    <t>14/08/2016</t>
  </si>
  <si>
    <t>643.58K</t>
  </si>
  <si>
    <t>575.68K</t>
  </si>
  <si>
    <t>31/07/2016</t>
  </si>
  <si>
    <t>601.76K</t>
  </si>
  <si>
    <t>24/07/2016</t>
  </si>
  <si>
    <t>573.94K</t>
  </si>
  <si>
    <t>17/07/2016</t>
  </si>
  <si>
    <t>664.61K</t>
  </si>
  <si>
    <t>789.01K</t>
  </si>
  <si>
    <t>704.61K</t>
  </si>
  <si>
    <t>26/06/2016</t>
  </si>
  <si>
    <t>551.72K</t>
  </si>
  <si>
    <t>19/06/2016</t>
  </si>
  <si>
    <t>738.08K</t>
  </si>
  <si>
    <t>628.23K</t>
  </si>
  <si>
    <t>641.60K</t>
  </si>
  <si>
    <t>29/05/2016</t>
  </si>
  <si>
    <t>596.77K</t>
  </si>
  <si>
    <t>22/05/2016</t>
  </si>
  <si>
    <t>574.01K</t>
  </si>
  <si>
    <t>15/05/2016</t>
  </si>
  <si>
    <t>651.77K</t>
  </si>
  <si>
    <t>656.09K</t>
  </si>
  <si>
    <t>398.93K</t>
  </si>
  <si>
    <t>24/04/2016</t>
  </si>
  <si>
    <t>713.45K</t>
  </si>
  <si>
    <t>17/04/2016</t>
  </si>
  <si>
    <t>500.40K</t>
  </si>
  <si>
    <t>690.08K</t>
  </si>
  <si>
    <t>626.07K</t>
  </si>
  <si>
    <t>27/03/2016</t>
  </si>
  <si>
    <t>732.36K</t>
  </si>
  <si>
    <t>20/03/2016</t>
  </si>
  <si>
    <t>764.84K</t>
  </si>
  <si>
    <t>13/03/2016</t>
  </si>
  <si>
    <t>880.33K</t>
  </si>
  <si>
    <t>726.08K</t>
  </si>
  <si>
    <t>28/02/2016</t>
  </si>
  <si>
    <t>690.98K</t>
  </si>
  <si>
    <t>21/02/2016</t>
  </si>
  <si>
    <t>730.94K</t>
  </si>
  <si>
    <t>14/02/2016</t>
  </si>
  <si>
    <t>619.52K</t>
  </si>
  <si>
    <t>31/01/2016</t>
  </si>
  <si>
    <t>417.57K</t>
  </si>
  <si>
    <t>24/01/2016</t>
  </si>
  <si>
    <t>667.31K</t>
  </si>
  <si>
    <t>17/01/2016</t>
  </si>
  <si>
    <t>740.23K</t>
  </si>
  <si>
    <t>639.11K</t>
  </si>
  <si>
    <t>599.54K</t>
  </si>
  <si>
    <t>27/12/2015</t>
  </si>
  <si>
    <t>473.34K</t>
  </si>
  <si>
    <t>20/12/2015</t>
  </si>
  <si>
    <t>481.49K</t>
  </si>
  <si>
    <t>13/12/2015</t>
  </si>
  <si>
    <t>511.25K</t>
  </si>
  <si>
    <t>29/11/2015</t>
  </si>
  <si>
    <t>568.72K</t>
  </si>
  <si>
    <t>22/11/2015</t>
  </si>
  <si>
    <t>766.75K</t>
  </si>
  <si>
    <t>15/11/2015</t>
  </si>
  <si>
    <t>695.66K</t>
  </si>
  <si>
    <t>641.25K</t>
  </si>
  <si>
    <t>562.54K</t>
  </si>
  <si>
    <t>25/10/2015</t>
  </si>
  <si>
    <t>522.93K</t>
  </si>
  <si>
    <t>18/10/2015</t>
  </si>
  <si>
    <t>534.51K</t>
  </si>
  <si>
    <t>628.52K</t>
  </si>
  <si>
    <t>780.88K</t>
  </si>
  <si>
    <t>27/09/2015</t>
  </si>
  <si>
    <t>427.39K</t>
  </si>
  <si>
    <t>20/09/2015</t>
  </si>
  <si>
    <t>524.62K</t>
  </si>
  <si>
    <t>13/09/2015</t>
  </si>
  <si>
    <t>486.56K</t>
  </si>
  <si>
    <t>437.24K</t>
  </si>
  <si>
    <t>30/08/2015</t>
  </si>
  <si>
    <t>387.09K</t>
  </si>
  <si>
    <t>23/08/2015</t>
  </si>
  <si>
    <t>769.85K</t>
  </si>
  <si>
    <t>16/08/2015</t>
  </si>
  <si>
    <t>607.43K</t>
  </si>
  <si>
    <t>539.74K</t>
  </si>
  <si>
    <t>520.15K</t>
  </si>
  <si>
    <t>26/07/2015</t>
  </si>
  <si>
    <t>608.33K</t>
  </si>
  <si>
    <t>19/07/2015</t>
  </si>
  <si>
    <t>574.68K</t>
  </si>
  <si>
    <t>676.91K</t>
  </si>
  <si>
    <t>911.51K</t>
  </si>
  <si>
    <t>28/06/2015</t>
  </si>
  <si>
    <t>712.41K</t>
  </si>
  <si>
    <t>21/06/2015</t>
  </si>
  <si>
    <t>681.52K</t>
  </si>
  <si>
    <t>14/06/2015</t>
  </si>
  <si>
    <t>748.39K</t>
  </si>
  <si>
    <t>818.46K</t>
  </si>
  <si>
    <t>31/05/2015</t>
  </si>
  <si>
    <t>629.38K</t>
  </si>
  <si>
    <t>24/05/2015</t>
  </si>
  <si>
    <t>654.18K</t>
  </si>
  <si>
    <t>17/05/2015</t>
  </si>
  <si>
    <t>559.42K</t>
  </si>
  <si>
    <t>410.35K</t>
  </si>
  <si>
    <t>461.86K</t>
  </si>
  <si>
    <t>26/04/2015</t>
  </si>
  <si>
    <t>61.88K</t>
  </si>
  <si>
    <t>19/04/2015</t>
  </si>
  <si>
    <t>427.17K</t>
  </si>
  <si>
    <t>431.82K</t>
  </si>
  <si>
    <t>447.45K</t>
  </si>
  <si>
    <t>29/03/2015</t>
  </si>
  <si>
    <t>481.85K</t>
  </si>
  <si>
    <t>22/03/2015</t>
  </si>
  <si>
    <t>454.53K</t>
  </si>
  <si>
    <t>15/03/2015</t>
  </si>
  <si>
    <t>549.70K</t>
  </si>
  <si>
    <t>470.34K</t>
  </si>
  <si>
    <t>556.04K</t>
  </si>
  <si>
    <t>22/02/2015</t>
  </si>
  <si>
    <t>330.38K</t>
  </si>
  <si>
    <t>15/02/2015</t>
  </si>
  <si>
    <t>379.48K</t>
  </si>
  <si>
    <t>425.22K</t>
  </si>
  <si>
    <t>25/01/2015</t>
  </si>
  <si>
    <t>622.89K</t>
  </si>
  <si>
    <t>18/01/2015</t>
  </si>
  <si>
    <t>518.84K</t>
  </si>
  <si>
    <t>582.31K</t>
  </si>
  <si>
    <t>28/12/2014</t>
  </si>
  <si>
    <t>313.76K</t>
  </si>
  <si>
    <t>21/12/2014</t>
  </si>
  <si>
    <t>474.30K</t>
  </si>
  <si>
    <t>14/12/2014</t>
  </si>
  <si>
    <t>678.22K</t>
  </si>
  <si>
    <t>597.58K</t>
  </si>
  <si>
    <t>30/11/2014</t>
  </si>
  <si>
    <t>559.69K</t>
  </si>
  <si>
    <t>23/11/2014</t>
  </si>
  <si>
    <t>655.41K</t>
  </si>
  <si>
    <t>16/11/2014</t>
  </si>
  <si>
    <t>733.49K</t>
  </si>
  <si>
    <t>704.65K</t>
  </si>
  <si>
    <t>605.05K</t>
  </si>
  <si>
    <t>26/10/2014</t>
  </si>
  <si>
    <t>549.85K</t>
  </si>
  <si>
    <t>19/10/2014</t>
  </si>
  <si>
    <t>515.96K</t>
  </si>
  <si>
    <t>659.70K</t>
  </si>
  <si>
    <t>852.81K</t>
  </si>
  <si>
    <t>28/09/2014</t>
  </si>
  <si>
    <t>834.76K</t>
  </si>
  <si>
    <t>21/09/2014</t>
  </si>
  <si>
    <t>700.10K</t>
  </si>
  <si>
    <t>14/09/2014</t>
  </si>
  <si>
    <t>980.92K</t>
  </si>
  <si>
    <t>877.65K</t>
  </si>
  <si>
    <t>31/08/2014</t>
  </si>
  <si>
    <t>529.94K</t>
  </si>
  <si>
    <t>24/08/2014</t>
  </si>
  <si>
    <t>828.84K</t>
  </si>
  <si>
    <t>17/08/2014</t>
  </si>
  <si>
    <t>695.94K</t>
  </si>
  <si>
    <t>484.38K</t>
  </si>
  <si>
    <t>452.31K</t>
  </si>
  <si>
    <t>27/07/2014</t>
  </si>
  <si>
    <t>384.65K</t>
  </si>
  <si>
    <t>20/07/2014</t>
  </si>
  <si>
    <t>468.70K</t>
  </si>
  <si>
    <t>13/07/2014</t>
  </si>
  <si>
    <t>584.55K</t>
  </si>
  <si>
    <t>565.33K</t>
  </si>
  <si>
    <t>29/06/2014</t>
  </si>
  <si>
    <t>554.23K</t>
  </si>
  <si>
    <t>22/06/2014</t>
  </si>
  <si>
    <t>424.96K</t>
  </si>
  <si>
    <t>15/06/2014</t>
  </si>
  <si>
    <t>544.00K</t>
  </si>
  <si>
    <t>445.72K</t>
  </si>
  <si>
    <t>326.87K</t>
  </si>
  <si>
    <t>25/05/2014</t>
  </si>
  <si>
    <t>520.88K</t>
  </si>
  <si>
    <t>18/05/2014</t>
  </si>
  <si>
    <t>530.09K</t>
  </si>
  <si>
    <t>522.55K</t>
  </si>
  <si>
    <t>494.48K</t>
  </si>
  <si>
    <t>27/04/2014</t>
  </si>
  <si>
    <t>108.49K</t>
  </si>
  <si>
    <t>20/04/2014</t>
  </si>
  <si>
    <t>386.89K</t>
  </si>
  <si>
    <t>13/04/2014</t>
  </si>
  <si>
    <t>643.66K</t>
  </si>
  <si>
    <t>464.29K</t>
  </si>
  <si>
    <t>30/03/2014</t>
  </si>
  <si>
    <t>664.54K</t>
  </si>
  <si>
    <t>23/03/2014</t>
  </si>
  <si>
    <t>988.96K</t>
  </si>
  <si>
    <t>16/03/2014</t>
  </si>
  <si>
    <t>990.46K</t>
  </si>
  <si>
    <t>783.17K</t>
  </si>
  <si>
    <t>673.11K</t>
  </si>
  <si>
    <t>23/02/2014</t>
  </si>
  <si>
    <t>764.86K</t>
  </si>
  <si>
    <t>16/02/2014</t>
  </si>
  <si>
    <t>867.51K</t>
  </si>
  <si>
    <t>701.27K</t>
  </si>
  <si>
    <t>214.20K</t>
  </si>
  <si>
    <t>26/01/2014</t>
  </si>
  <si>
    <t>67.55K</t>
  </si>
  <si>
    <t>19/01/2014</t>
  </si>
  <si>
    <t>493.65K</t>
  </si>
  <si>
    <t>510.26K</t>
  </si>
  <si>
    <t>412.07K</t>
  </si>
  <si>
    <t>29/12/2013</t>
  </si>
  <si>
    <t>268.53K</t>
  </si>
  <si>
    <t>22/12/2013</t>
  </si>
  <si>
    <t>429.89K</t>
  </si>
  <si>
    <t>15/12/2013</t>
  </si>
  <si>
    <t>452.14K</t>
  </si>
  <si>
    <t>434.66K</t>
  </si>
  <si>
    <t>497.54K</t>
  </si>
  <si>
    <t>24/11/2013</t>
  </si>
  <si>
    <t>476.98K</t>
  </si>
  <si>
    <t>17/11/2013</t>
  </si>
  <si>
    <t>599.90K</t>
  </si>
  <si>
    <t>436.07K</t>
  </si>
  <si>
    <t>402.17K</t>
  </si>
  <si>
    <t>27/10/2013</t>
  </si>
  <si>
    <t>265.83K</t>
  </si>
  <si>
    <t>20/10/2013</t>
  </si>
  <si>
    <t>430.31K</t>
  </si>
  <si>
    <t>13/10/2013</t>
  </si>
  <si>
    <t>292.62K</t>
  </si>
  <si>
    <t>328.73K</t>
  </si>
  <si>
    <t>29/09/2013</t>
  </si>
  <si>
    <t>370.26K</t>
  </si>
  <si>
    <t>22/09/2013</t>
  </si>
  <si>
    <t>306.03K</t>
  </si>
  <si>
    <t>15/09/2013</t>
  </si>
  <si>
    <t>236.48K</t>
  </si>
  <si>
    <t>178.89K</t>
  </si>
  <si>
    <t>192.77K</t>
  </si>
  <si>
    <t>25/08/2013</t>
  </si>
  <si>
    <t>215.47K</t>
  </si>
  <si>
    <t>18/08/2013</t>
  </si>
  <si>
    <t>288.70K</t>
  </si>
  <si>
    <t>228.32K</t>
  </si>
  <si>
    <t>160.87K</t>
  </si>
  <si>
    <t>28/07/2013</t>
  </si>
  <si>
    <t>162.88K</t>
  </si>
  <si>
    <t>21/07/2013</t>
  </si>
  <si>
    <t>253.50K</t>
  </si>
  <si>
    <t>14/07/2013</t>
  </si>
  <si>
    <t>229.17K</t>
  </si>
  <si>
    <t>190.08K</t>
  </si>
  <si>
    <t>30/06/2013</t>
  </si>
  <si>
    <t>196.55K</t>
  </si>
  <si>
    <t>23/06/2013</t>
  </si>
  <si>
    <t>320.24K</t>
  </si>
  <si>
    <t>16/06/2013</t>
  </si>
  <si>
    <t>318.25K</t>
  </si>
  <si>
    <t>355.99K</t>
  </si>
  <si>
    <t>357.94K</t>
  </si>
  <si>
    <t>26/05/2013</t>
  </si>
  <si>
    <t>506.21K</t>
  </si>
  <si>
    <t>19/05/2013</t>
  </si>
  <si>
    <t>346.83K</t>
  </si>
  <si>
    <t>229.43K</t>
  </si>
  <si>
    <t>361.44K</t>
  </si>
  <si>
    <t>28/04/2013</t>
  </si>
  <si>
    <t>52.13K</t>
  </si>
  <si>
    <t>21/04/2013</t>
  </si>
  <si>
    <t>174.93K</t>
  </si>
  <si>
    <t>14/04/2013</t>
  </si>
  <si>
    <t>181.61K</t>
  </si>
  <si>
    <t>286.47K</t>
  </si>
  <si>
    <t>31/03/2013</t>
  </si>
  <si>
    <t>283.74K</t>
  </si>
  <si>
    <t>24/03/2013</t>
  </si>
  <si>
    <t>209.15K</t>
  </si>
  <si>
    <t>17/03/2013</t>
  </si>
  <si>
    <t>248.52K</t>
  </si>
  <si>
    <t>288.25K</t>
  </si>
  <si>
    <t>248.62K</t>
  </si>
  <si>
    <t>24/02/2013</t>
  </si>
  <si>
    <t>324.20K</t>
  </si>
  <si>
    <t>17/02/2013</t>
  </si>
  <si>
    <t>483.12K</t>
  </si>
  <si>
    <t>319.16K</t>
  </si>
  <si>
    <t>27/01/2013</t>
  </si>
  <si>
    <t>436.08K</t>
  </si>
  <si>
    <t>20/01/2013</t>
  </si>
  <si>
    <t>312.93K</t>
  </si>
  <si>
    <t>13/01/2013</t>
  </si>
  <si>
    <t>435.43K</t>
  </si>
  <si>
    <t>488.71K</t>
  </si>
  <si>
    <t>30/12/2012</t>
  </si>
  <si>
    <t>228.97K</t>
  </si>
  <si>
    <t>23/12/2012</t>
  </si>
  <si>
    <t>347.31K</t>
  </si>
  <si>
    <t>16/12/2012</t>
  </si>
  <si>
    <t>352.06K</t>
  </si>
  <si>
    <t>219.35K</t>
  </si>
  <si>
    <t>162.15K</t>
  </si>
  <si>
    <t>25/11/2012</t>
  </si>
  <si>
    <t>132.29K</t>
  </si>
  <si>
    <t>18/11/2012</t>
  </si>
  <si>
    <t>108.30K</t>
  </si>
  <si>
    <t>145.71K</t>
  </si>
  <si>
    <t>156.41K</t>
  </si>
  <si>
    <t>28/10/2012</t>
  </si>
  <si>
    <t>215.71K</t>
  </si>
  <si>
    <t>21/10/2012</t>
  </si>
  <si>
    <t>181.39K</t>
  </si>
  <si>
    <t>14/10/2012</t>
  </si>
  <si>
    <t>223.93K</t>
  </si>
  <si>
    <t>212.97K</t>
  </si>
  <si>
    <t>30/09/2012</t>
  </si>
  <si>
    <t>146.35K</t>
  </si>
  <si>
    <t>23/09/2012</t>
  </si>
  <si>
    <t>141.23K</t>
  </si>
  <si>
    <t>16/09/2012</t>
  </si>
  <si>
    <t>285.49K</t>
  </si>
  <si>
    <t>200.92K</t>
  </si>
  <si>
    <t>142.26K</t>
  </si>
  <si>
    <t>26/08/2012</t>
  </si>
  <si>
    <t>197.55K</t>
  </si>
  <si>
    <t>19/08/2012</t>
  </si>
  <si>
    <t>319.18K</t>
  </si>
  <si>
    <t>184.60K</t>
  </si>
  <si>
    <t>182.03K</t>
  </si>
  <si>
    <t>29/07/2012</t>
  </si>
  <si>
    <t>125.78K</t>
  </si>
  <si>
    <t>22/07/2012</t>
  </si>
  <si>
    <t>208.15K</t>
  </si>
  <si>
    <t>15/07/2012</t>
  </si>
  <si>
    <t>297.12K</t>
  </si>
  <si>
    <t>182.78K</t>
  </si>
  <si>
    <t>184.36K</t>
  </si>
  <si>
    <t>24/06/2012</t>
  </si>
  <si>
    <t>255.90K</t>
  </si>
  <si>
    <t>17/06/2012</t>
  </si>
  <si>
    <t>257.40K</t>
  </si>
  <si>
    <t>328.92K</t>
  </si>
  <si>
    <t>490.54K</t>
  </si>
  <si>
    <t>27/05/2012</t>
  </si>
  <si>
    <t>283.90K</t>
  </si>
  <si>
    <t>20/05/2012</t>
  </si>
  <si>
    <t>363.65K</t>
  </si>
  <si>
    <t>13/05/2012</t>
  </si>
  <si>
    <t>452.20K</t>
  </si>
  <si>
    <t>596.60K</t>
  </si>
  <si>
    <t>29/04/2012</t>
  </si>
  <si>
    <t>330.27K</t>
  </si>
  <si>
    <t>22/04/2012</t>
  </si>
  <si>
    <t>425.31K</t>
  </si>
  <si>
    <t>15/04/2012</t>
  </si>
  <si>
    <t>602.39K</t>
  </si>
  <si>
    <t>482.03K</t>
  </si>
  <si>
    <t>263.32K</t>
  </si>
  <si>
    <t>25/03/2012</t>
  </si>
  <si>
    <t>438.52K</t>
  </si>
  <si>
    <t>18/03/2012</t>
  </si>
  <si>
    <t>389.42K</t>
  </si>
  <si>
    <t>421.18K</t>
  </si>
  <si>
    <t>528.65K</t>
  </si>
  <si>
    <t>26/02/2012</t>
  </si>
  <si>
    <t>484.30K</t>
  </si>
  <si>
    <t>19/02/2012</t>
  </si>
  <si>
    <t>308.87K</t>
  </si>
  <si>
    <t>192.41K</t>
  </si>
  <si>
    <t>215.96K</t>
  </si>
  <si>
    <t>29/01/2012</t>
  </si>
  <si>
    <t>212.37K</t>
  </si>
  <si>
    <t>15/01/2012</t>
  </si>
  <si>
    <t>123.82K</t>
  </si>
  <si>
    <t>283.29K</t>
  </si>
  <si>
    <t>95.79K</t>
  </si>
  <si>
    <t>25/12/2011</t>
  </si>
  <si>
    <t>262.54K</t>
  </si>
  <si>
    <t>18/12/2011</t>
  </si>
  <si>
    <t>206.24K</t>
  </si>
  <si>
    <t>236.30K</t>
  </si>
  <si>
    <t>177.21K</t>
  </si>
  <si>
    <t>27/11/2011</t>
  </si>
  <si>
    <t>140.04K</t>
  </si>
  <si>
    <t>20/11/2011</t>
  </si>
  <si>
    <t>143.17K</t>
  </si>
  <si>
    <t>13/11/2011</t>
  </si>
  <si>
    <t>175.70K</t>
  </si>
  <si>
    <t>151.76K</t>
  </si>
  <si>
    <t>30/10/2011</t>
  </si>
  <si>
    <t>176.18K</t>
  </si>
  <si>
    <t>23/10/2011</t>
  </si>
  <si>
    <t>132.32K</t>
  </si>
  <si>
    <t>16/10/2011</t>
  </si>
  <si>
    <t>126.15K</t>
  </si>
  <si>
    <t>137.67K</t>
  </si>
  <si>
    <t>167.81K</t>
  </si>
  <si>
    <t>25/09/2011</t>
  </si>
  <si>
    <t>225.58K</t>
  </si>
  <si>
    <t>18/09/2011</t>
  </si>
  <si>
    <t>226.40K</t>
  </si>
  <si>
    <t>331.52K</t>
  </si>
  <si>
    <t>246.28K</t>
  </si>
  <si>
    <t>28/08/2011</t>
  </si>
  <si>
    <t>183.75K</t>
  </si>
  <si>
    <t>21/08/2011</t>
  </si>
  <si>
    <t>148.29K</t>
  </si>
  <si>
    <t>14/08/2011</t>
  </si>
  <si>
    <t>130.76K</t>
  </si>
  <si>
    <t>133.59K</t>
  </si>
  <si>
    <t>31/07/2011</t>
  </si>
  <si>
    <t>208.80K</t>
  </si>
  <si>
    <t>24/07/2011</t>
  </si>
  <si>
    <t>107.25K</t>
  </si>
  <si>
    <t>17/07/2011</t>
  </si>
  <si>
    <t>94.54K</t>
  </si>
  <si>
    <t>137.35K</t>
  </si>
  <si>
    <t>114.80K</t>
  </si>
  <si>
    <t>26/06/2011</t>
  </si>
  <si>
    <t>120.45K</t>
  </si>
  <si>
    <t>19/06/2011</t>
  </si>
  <si>
    <t>140.33K</t>
  </si>
  <si>
    <t>251.33K</t>
  </si>
  <si>
    <t>166.76K</t>
  </si>
  <si>
    <t>29/05/2011</t>
  </si>
  <si>
    <t>165.80K</t>
  </si>
  <si>
    <t>22/05/2011</t>
  </si>
  <si>
    <t>183.45K</t>
  </si>
  <si>
    <t>15/05/2011</t>
  </si>
  <si>
    <t>130.21K</t>
  </si>
  <si>
    <t>98.82K</t>
  </si>
  <si>
    <t>66.89K</t>
  </si>
  <si>
    <t>24/04/2011</t>
  </si>
  <si>
    <t>131.89K</t>
  </si>
  <si>
    <t>17/04/2011</t>
  </si>
  <si>
    <t>118.40K</t>
  </si>
  <si>
    <t>74.72K</t>
  </si>
  <si>
    <t>123.18K</t>
  </si>
  <si>
    <t>27/03/2011</t>
  </si>
  <si>
    <t>140.41K</t>
  </si>
  <si>
    <t>20/03/2011</t>
  </si>
  <si>
    <t>168.38K</t>
  </si>
  <si>
    <t>13/03/2011</t>
  </si>
  <si>
    <t>209.09K</t>
  </si>
  <si>
    <t>174.35K</t>
  </si>
  <si>
    <t>27/02/2011</t>
  </si>
  <si>
    <t>168.68K</t>
  </si>
  <si>
    <t>20/02/2011</t>
  </si>
  <si>
    <t>211.35K</t>
  </si>
  <si>
    <t>13/02/2011</t>
  </si>
  <si>
    <t>174.27K</t>
  </si>
  <si>
    <t>123.81K</t>
  </si>
  <si>
    <t>23/01/2011</t>
  </si>
  <si>
    <t>167.72K</t>
  </si>
  <si>
    <t>16/01/2011</t>
  </si>
  <si>
    <t>215.69K</t>
  </si>
  <si>
    <t>181.01K</t>
  </si>
  <si>
    <t>131.03K</t>
  </si>
  <si>
    <t>26/12/2010</t>
  </si>
  <si>
    <t>307.89K</t>
  </si>
  <si>
    <t>19/12/2010</t>
  </si>
  <si>
    <t>309.81K</t>
  </si>
  <si>
    <t>467.54K</t>
  </si>
  <si>
    <t>408.98K</t>
  </si>
  <si>
    <t>28/11/2010</t>
  </si>
  <si>
    <t>299.42K</t>
  </si>
  <si>
    <t>21/11/2010</t>
  </si>
  <si>
    <t>165.63K</t>
  </si>
  <si>
    <t>14/11/2010</t>
  </si>
  <si>
    <t>162.30K</t>
  </si>
  <si>
    <t>170.95K</t>
  </si>
  <si>
    <t>31/10/2010</t>
  </si>
  <si>
    <t>139.42K</t>
  </si>
  <si>
    <t>24/10/2010</t>
  </si>
  <si>
    <t>149.05K</t>
  </si>
  <si>
    <t>17/10/2010</t>
  </si>
  <si>
    <t>158.03K</t>
  </si>
  <si>
    <t>125.87K</t>
  </si>
  <si>
    <t>189.49K</t>
  </si>
  <si>
    <t>26/09/2010</t>
  </si>
  <si>
    <t>185.97K</t>
  </si>
  <si>
    <t>19/09/2010</t>
  </si>
  <si>
    <t>233.53K</t>
  </si>
  <si>
    <t>210.37K</t>
  </si>
  <si>
    <t>266.97K</t>
  </si>
  <si>
    <t>29/08/2010</t>
  </si>
  <si>
    <t>137.26K</t>
  </si>
  <si>
    <t>22/08/2010</t>
  </si>
  <si>
    <t>197.61K</t>
  </si>
  <si>
    <t>15/08/2010</t>
  </si>
  <si>
    <t>182.82K</t>
  </si>
  <si>
    <t>236.49K</t>
  </si>
  <si>
    <t>195.35K</t>
  </si>
  <si>
    <t>25/07/2010</t>
  </si>
  <si>
    <t>216.00K</t>
  </si>
  <si>
    <t>18/07/2010</t>
  </si>
  <si>
    <t>230.91K</t>
  </si>
  <si>
    <t>225.86K</t>
  </si>
  <si>
    <t>211.82K</t>
  </si>
  <si>
    <t>27/06/2010</t>
  </si>
  <si>
    <t>243.43K</t>
  </si>
  <si>
    <t>20/06/2010</t>
  </si>
  <si>
    <t>281.68K</t>
  </si>
  <si>
    <t>13/06/2010</t>
  </si>
  <si>
    <t>263.51K</t>
  </si>
  <si>
    <t>203.04K</t>
  </si>
  <si>
    <t>30/05/2010</t>
  </si>
  <si>
    <t>227.06K</t>
  </si>
  <si>
    <t>23/05/2010</t>
  </si>
  <si>
    <t>230.29K</t>
  </si>
  <si>
    <t>16/05/2010</t>
  </si>
  <si>
    <t>281.55K</t>
  </si>
  <si>
    <t>327.07K</t>
  </si>
  <si>
    <t>369.69K</t>
  </si>
  <si>
    <t>25/04/2010</t>
  </si>
  <si>
    <t>263.08K</t>
  </si>
  <si>
    <t>18/04/2010</t>
  </si>
  <si>
    <t>256.29K</t>
  </si>
  <si>
    <t>270.16K</t>
  </si>
  <si>
    <t>284.53K</t>
  </si>
  <si>
    <t>28/03/2010</t>
  </si>
  <si>
    <t>247.52K</t>
  </si>
  <si>
    <t>21/03/2010</t>
  </si>
  <si>
    <t>249.70K</t>
  </si>
  <si>
    <t>14/03/2010</t>
  </si>
  <si>
    <t>275.84K</t>
  </si>
  <si>
    <t>284.70K</t>
  </si>
  <si>
    <t>28/02/2010</t>
  </si>
  <si>
    <t>212.73K</t>
  </si>
  <si>
    <t>21/02/2010</t>
  </si>
  <si>
    <t>143.34K</t>
  </si>
  <si>
    <t>111.82K</t>
  </si>
  <si>
    <t>31/01/2010</t>
  </si>
  <si>
    <t>147.76K</t>
  </si>
  <si>
    <t>24/01/2010</t>
  </si>
  <si>
    <t>138.55K</t>
  </si>
  <si>
    <t>17/01/2010</t>
  </si>
  <si>
    <t>182.86K</t>
  </si>
  <si>
    <t>225.75K</t>
  </si>
  <si>
    <t>342.73K</t>
  </si>
  <si>
    <t>27/12/2009</t>
  </si>
  <si>
    <t>248.76K</t>
  </si>
  <si>
    <t>20/12/2009</t>
  </si>
  <si>
    <t>230.03K</t>
  </si>
  <si>
    <t>13/12/2009</t>
  </si>
  <si>
    <t>206.11K</t>
  </si>
  <si>
    <t>185.05K</t>
  </si>
  <si>
    <t>29/11/2009</t>
  </si>
  <si>
    <t>212.61K</t>
  </si>
  <si>
    <t>22/11/2009</t>
  </si>
  <si>
    <t>272.20K</t>
  </si>
  <si>
    <t>15/11/2009</t>
  </si>
  <si>
    <t>266.53K</t>
  </si>
  <si>
    <t>242.65K</t>
  </si>
  <si>
    <t>308.07K</t>
  </si>
  <si>
    <t>25/10/2009</t>
  </si>
  <si>
    <t>407.53K</t>
  </si>
  <si>
    <t>18/10/2009</t>
  </si>
  <si>
    <t>510.64K</t>
  </si>
  <si>
    <t>478.35K</t>
  </si>
  <si>
    <t>264.26K</t>
  </si>
  <si>
    <t>27/09/2009</t>
  </si>
  <si>
    <t>378.36K</t>
  </si>
  <si>
    <t>20/09/2009</t>
  </si>
  <si>
    <t>386.74K</t>
  </si>
  <si>
    <t>13/09/2009</t>
  </si>
  <si>
    <t>348.58K</t>
  </si>
  <si>
    <t>282.97K</t>
  </si>
  <si>
    <t>30/08/2009</t>
  </si>
  <si>
    <t>295.09K</t>
  </si>
  <si>
    <t>23/08/2009</t>
  </si>
  <si>
    <t>291.56K</t>
  </si>
  <si>
    <t>16/08/2009</t>
  </si>
  <si>
    <t>286.86K</t>
  </si>
  <si>
    <t>292.05K</t>
  </si>
  <si>
    <t>226.47K</t>
  </si>
  <si>
    <t>26/07/2009</t>
  </si>
  <si>
    <t>229.97K</t>
  </si>
  <si>
    <t>19/07/2009</t>
  </si>
  <si>
    <t>130.14K</t>
  </si>
  <si>
    <t>142.11K</t>
  </si>
  <si>
    <t>175.74K</t>
  </si>
  <si>
    <t>28/06/2009</t>
  </si>
  <si>
    <t>186.03K</t>
  </si>
  <si>
    <t>21/06/2009</t>
  </si>
  <si>
    <t>218.09K</t>
  </si>
  <si>
    <t>14/06/2009</t>
  </si>
  <si>
    <t>298.18K</t>
  </si>
  <si>
    <t>343.29K</t>
  </si>
  <si>
    <t>31/05/2009</t>
  </si>
  <si>
    <t>260.57K</t>
  </si>
  <si>
    <t>24/05/2009</t>
  </si>
  <si>
    <t>265.51K</t>
  </si>
  <si>
    <t>17/05/2009</t>
  </si>
  <si>
    <t>300.47K</t>
  </si>
  <si>
    <t>247.45K</t>
  </si>
  <si>
    <t>212.17K</t>
  </si>
  <si>
    <t>26/04/2009</t>
  </si>
  <si>
    <t>69.49K</t>
  </si>
  <si>
    <t>19/04/2009</t>
  </si>
  <si>
    <t>157.33K</t>
  </si>
  <si>
    <t>257.55K</t>
  </si>
  <si>
    <t>170.59K</t>
  </si>
  <si>
    <t>29/03/2009</t>
  </si>
  <si>
    <t>143.18K</t>
  </si>
  <si>
    <t>22/03/2009</t>
  </si>
  <si>
    <t>133.06K</t>
  </si>
  <si>
    <t>15/03/2009</t>
  </si>
  <si>
    <t>112.62K</t>
  </si>
  <si>
    <t>73.71K</t>
  </si>
  <si>
    <t>43.51K</t>
  </si>
  <si>
    <t>22/02/2009</t>
  </si>
  <si>
    <t>57.86K</t>
  </si>
  <si>
    <t>15/02/2009</t>
  </si>
  <si>
    <t>45.95K</t>
  </si>
  <si>
    <t>34.30K</t>
  </si>
  <si>
    <t>18/01/2009</t>
  </si>
  <si>
    <t>24.55K</t>
  </si>
  <si>
    <t>37.82K</t>
  </si>
  <si>
    <t>59.06K</t>
  </si>
  <si>
    <t>28/12/2008</t>
  </si>
  <si>
    <t>45.37K</t>
  </si>
  <si>
    <t>21/12/2008</t>
  </si>
  <si>
    <t>68.04K</t>
  </si>
  <si>
    <t>14/12/2008</t>
  </si>
  <si>
    <t>66.13K</t>
  </si>
  <si>
    <t>53.88K</t>
  </si>
  <si>
    <t>30/11/2008</t>
  </si>
  <si>
    <t>50.03K</t>
  </si>
  <si>
    <t>23/11/2008</t>
  </si>
  <si>
    <t>62.86K</t>
  </si>
  <si>
    <t>16/11/2008</t>
  </si>
  <si>
    <t>66.22K</t>
  </si>
  <si>
    <t>78.24K</t>
  </si>
  <si>
    <t>101.34K</t>
  </si>
  <si>
    <t>26/10/2008</t>
  </si>
  <si>
    <t>88.38K</t>
  </si>
  <si>
    <t>19/10/2008</t>
  </si>
  <si>
    <t>69.82K</t>
  </si>
  <si>
    <t>79.53K</t>
  </si>
  <si>
    <t>80.61K</t>
  </si>
  <si>
    <t>28/09/2008</t>
  </si>
  <si>
    <t>71.47K</t>
  </si>
  <si>
    <t>21/09/2008</t>
  </si>
  <si>
    <t>108.77K</t>
  </si>
  <si>
    <t>14/09/2008</t>
  </si>
  <si>
    <t>102.63K</t>
  </si>
  <si>
    <t>127.58K</t>
  </si>
  <si>
    <t>31/08/2008</t>
  </si>
  <si>
    <t>71.87K</t>
  </si>
  <si>
    <t>24/08/2008</t>
  </si>
  <si>
    <t>146.83K</t>
  </si>
  <si>
    <t>17/08/2008</t>
  </si>
  <si>
    <t>134.30K</t>
  </si>
  <si>
    <t>91.96K</t>
  </si>
  <si>
    <t>72.33K</t>
  </si>
  <si>
    <t>27/07/2008</t>
  </si>
  <si>
    <t>79.99K</t>
  </si>
  <si>
    <t>20/07/2008</t>
  </si>
  <si>
    <t>53.93K</t>
  </si>
  <si>
    <t>13/07/2008</t>
  </si>
  <si>
    <t>104.47K</t>
  </si>
  <si>
    <t>88.29K</t>
  </si>
  <si>
    <t>29/06/2008</t>
  </si>
  <si>
    <t>56.81K</t>
  </si>
  <si>
    <t>22/06/2008</t>
  </si>
  <si>
    <t>53.18K</t>
  </si>
  <si>
    <t>15/06/2008</t>
  </si>
  <si>
    <t>66.53K</t>
  </si>
  <si>
    <t>39.32K</t>
  </si>
  <si>
    <t>32.84K</t>
  </si>
  <si>
    <t>25/05/2008</t>
  </si>
  <si>
    <t>9.88K</t>
  </si>
  <si>
    <t>18/05/2008</t>
  </si>
  <si>
    <t>31.24K</t>
  </si>
  <si>
    <t>17.84K</t>
  </si>
  <si>
    <t>29.33K</t>
  </si>
  <si>
    <t>27/04/2008</t>
  </si>
  <si>
    <t>19.93K</t>
  </si>
  <si>
    <t>20/04/2008</t>
  </si>
  <si>
    <t>35.36K</t>
  </si>
  <si>
    <t>13/04/2008</t>
  </si>
  <si>
    <t>31.37K</t>
  </si>
  <si>
    <t>64.79K</t>
  </si>
  <si>
    <t>30/03/2008</t>
  </si>
  <si>
    <t>22.10K</t>
  </si>
  <si>
    <t>23/03/2008</t>
  </si>
  <si>
    <t>50.82K</t>
  </si>
  <si>
    <t>16/03/2008</t>
  </si>
  <si>
    <t>85.27K</t>
  </si>
  <si>
    <t>90.45K</t>
  </si>
  <si>
    <t>84.42K</t>
  </si>
  <si>
    <t>24/02/2008</t>
  </si>
  <si>
    <t>72.27K</t>
  </si>
  <si>
    <t>17/02/2008</t>
  </si>
  <si>
    <t>78.34K</t>
  </si>
  <si>
    <t>29.55K</t>
  </si>
  <si>
    <t>27/01/2008</t>
  </si>
  <si>
    <t>64.17K</t>
  </si>
  <si>
    <t>20/01/2008</t>
  </si>
  <si>
    <t>54.53K</t>
  </si>
  <si>
    <t>13/01/2008</t>
  </si>
  <si>
    <t>54.48K</t>
  </si>
  <si>
    <t>47.40K</t>
  </si>
  <si>
    <t>30/12/2007</t>
  </si>
  <si>
    <t>23.49K</t>
  </si>
  <si>
    <t>23/12/2007</t>
  </si>
  <si>
    <t>37.32K</t>
  </si>
  <si>
    <t>16/12/2007</t>
  </si>
  <si>
    <t>43.55K</t>
  </si>
  <si>
    <t>43.70K</t>
  </si>
  <si>
    <t>45.42K</t>
  </si>
  <si>
    <t>25/11/2007</t>
  </si>
  <si>
    <t>51.35K</t>
  </si>
  <si>
    <t>18/11/2007</t>
  </si>
  <si>
    <t>45.36K</t>
  </si>
  <si>
    <t>73.77K</t>
  </si>
  <si>
    <t>69.46K</t>
  </si>
  <si>
    <t>28/10/2007</t>
  </si>
  <si>
    <t>67.99K</t>
  </si>
  <si>
    <t>21/10/2007</t>
  </si>
  <si>
    <t>66.23K</t>
  </si>
  <si>
    <t>14/10/2007</t>
  </si>
  <si>
    <t>70.20K</t>
  </si>
  <si>
    <t>72.32K</t>
  </si>
  <si>
    <t>30/09/2007</t>
  </si>
  <si>
    <t>87.60K</t>
  </si>
  <si>
    <t>23/09/2007</t>
  </si>
  <si>
    <t>72.24K</t>
  </si>
  <si>
    <t>16/09/2007</t>
  </si>
  <si>
    <t>50.57K</t>
  </si>
  <si>
    <t>43.17K</t>
  </si>
  <si>
    <t>31.32K</t>
  </si>
  <si>
    <t>26/08/2007</t>
  </si>
  <si>
    <t>33.98K</t>
  </si>
  <si>
    <t>19/08/2007</t>
  </si>
  <si>
    <t>38.61K</t>
  </si>
  <si>
    <t>24.72K</t>
  </si>
  <si>
    <t>29.45K</t>
  </si>
  <si>
    <t>29/07/2007</t>
  </si>
  <si>
    <t>29.16K</t>
  </si>
  <si>
    <t>22/07/2007</t>
  </si>
  <si>
    <t>15/07/2007</t>
  </si>
  <si>
    <t>28.47K</t>
  </si>
  <si>
    <t>30.94K</t>
  </si>
  <si>
    <t>36.29K</t>
  </si>
  <si>
    <t>24/06/2007</t>
  </si>
  <si>
    <t>40.72K</t>
  </si>
  <si>
    <t>17/06/2007</t>
  </si>
  <si>
    <t>38.93K</t>
  </si>
  <si>
    <t>40.47K</t>
  </si>
  <si>
    <t>44.11K</t>
  </si>
  <si>
    <t>27/05/2007</t>
  </si>
  <si>
    <t>31.23K</t>
  </si>
  <si>
    <t>20/05/2007</t>
  </si>
  <si>
    <t>48.13K</t>
  </si>
  <si>
    <t>13/05/2007</t>
  </si>
  <si>
    <t>41.62K</t>
  </si>
  <si>
    <t>41.64K</t>
  </si>
  <si>
    <t>29/04/2007</t>
  </si>
  <si>
    <t>17.57K</t>
  </si>
  <si>
    <t>22/04/2007</t>
  </si>
  <si>
    <t>20.13K</t>
  </si>
  <si>
    <t>15/04/2007</t>
  </si>
  <si>
    <t>30.58K</t>
  </si>
  <si>
    <t>27.73K</t>
  </si>
  <si>
    <t>40.27K</t>
  </si>
  <si>
    <t>25/03/2007</t>
  </si>
  <si>
    <t>48.86K</t>
  </si>
  <si>
    <t>18/03/2007</t>
  </si>
  <si>
    <t>61.98K</t>
  </si>
  <si>
    <t>74.71K</t>
  </si>
  <si>
    <t>55.72K</t>
  </si>
  <si>
    <t>25/02/2007</t>
  </si>
  <si>
    <t>65.83K</t>
  </si>
  <si>
    <t>39.40K</t>
  </si>
  <si>
    <t>56.00K</t>
  </si>
  <si>
    <t>28/01/2007</t>
  </si>
  <si>
    <t>54.54K</t>
  </si>
  <si>
    <t>21/01/2007</t>
  </si>
  <si>
    <t>64.13K</t>
  </si>
  <si>
    <t>14/01/2007</t>
  </si>
  <si>
    <t>60.01K</t>
  </si>
  <si>
    <t>56.55K</t>
  </si>
  <si>
    <t>31/12/2006</t>
  </si>
  <si>
    <t>34.15K</t>
  </si>
  <si>
    <t>24/12/2006</t>
  </si>
  <si>
    <t>44.49K</t>
  </si>
  <si>
    <t>17/12/2006</t>
  </si>
  <si>
    <t>52.65K</t>
  </si>
  <si>
    <t>54.09K</t>
  </si>
  <si>
    <t>31.08K</t>
  </si>
  <si>
    <t>26/11/2006</t>
  </si>
  <si>
    <t>31.44K</t>
  </si>
  <si>
    <t>19/11/2006</t>
  </si>
  <si>
    <t>39.02K</t>
  </si>
  <si>
    <t>38.82K</t>
  </si>
  <si>
    <t>22.55K</t>
  </si>
  <si>
    <t>29/10/2006</t>
  </si>
  <si>
    <t>13.10K</t>
  </si>
  <si>
    <t>22/10/2006</t>
  </si>
  <si>
    <t>21.03K</t>
  </si>
  <si>
    <t>15/10/2006</t>
  </si>
  <si>
    <t>29.73K</t>
  </si>
  <si>
    <t>20.67K</t>
  </si>
  <si>
    <t>25.19K</t>
  </si>
  <si>
    <t>24/09/2006</t>
  </si>
  <si>
    <t>27.41K</t>
  </si>
  <si>
    <t>17/09/2006</t>
  </si>
  <si>
    <t>23.90K</t>
  </si>
  <si>
    <t>17.97K</t>
  </si>
  <si>
    <t>20.99K</t>
  </si>
  <si>
    <t>27/08/2006</t>
  </si>
  <si>
    <t>26.87K</t>
  </si>
  <si>
    <t>20/08/2006</t>
  </si>
  <si>
    <t>24.50K</t>
  </si>
  <si>
    <t>13/08/2006</t>
  </si>
  <si>
    <t>28.99K</t>
  </si>
  <si>
    <t>16.58K</t>
  </si>
  <si>
    <t>30/07/2006</t>
  </si>
  <si>
    <t>18.78K</t>
  </si>
  <si>
    <t>23/07/2006</t>
  </si>
  <si>
    <t>18.42K</t>
  </si>
  <si>
    <t>16/07/2006</t>
  </si>
  <si>
    <t>18.19K</t>
  </si>
  <si>
    <t>17.49K</t>
  </si>
  <si>
    <t>7.74K</t>
  </si>
  <si>
    <t>25/06/2006</t>
  </si>
  <si>
    <t>17.79K</t>
  </si>
  <si>
    <t>18/06/2006</t>
  </si>
  <si>
    <t>15.30K</t>
  </si>
  <si>
    <t>14.44K</t>
  </si>
  <si>
    <t>11.36K</t>
  </si>
  <si>
    <t>28/05/2006</t>
  </si>
  <si>
    <t>14.17K</t>
  </si>
  <si>
    <t>21/05/2006</t>
  </si>
  <si>
    <t>18.74K</t>
  </si>
  <si>
    <t>14/05/2006</t>
  </si>
  <si>
    <t>27.91K</t>
  </si>
  <si>
    <t>21.71K</t>
  </si>
  <si>
    <t>30/04/2006</t>
  </si>
  <si>
    <t>14.49K</t>
  </si>
  <si>
    <t>23/04/2006</t>
  </si>
  <si>
    <t>26.75K</t>
  </si>
  <si>
    <t>16/04/2006</t>
  </si>
  <si>
    <t>23.16K</t>
  </si>
  <si>
    <t>28.89K</t>
  </si>
  <si>
    <t>26.80K</t>
  </si>
  <si>
    <t>26/03/2006</t>
  </si>
  <si>
    <t>16.15K</t>
  </si>
  <si>
    <t>19/03/2006</t>
  </si>
  <si>
    <t>19.77K</t>
  </si>
  <si>
    <t>27.83K</t>
  </si>
  <si>
    <t>19.34K</t>
  </si>
  <si>
    <t>26/02/2006</t>
  </si>
  <si>
    <t>14.68K</t>
  </si>
  <si>
    <t>19/02/2006</t>
  </si>
  <si>
    <t>9.55K</t>
  </si>
  <si>
    <t>11.45K</t>
  </si>
  <si>
    <t>14.24K</t>
  </si>
  <si>
    <t>22/01/2006</t>
  </si>
  <si>
    <t>6.82K</t>
  </si>
  <si>
    <t>15/01/2006</t>
  </si>
  <si>
    <t>10.92K</t>
  </si>
  <si>
    <t>9.37K</t>
  </si>
  <si>
    <t>7.50K</t>
  </si>
  <si>
    <t>25/12/2005</t>
  </si>
  <si>
    <t>7.48K</t>
  </si>
  <si>
    <t>18/12/2005</t>
  </si>
  <si>
    <t>10.19K</t>
  </si>
  <si>
    <t>7.33K</t>
  </si>
  <si>
    <t>8.75K</t>
  </si>
  <si>
    <t>27/11/2005</t>
  </si>
  <si>
    <t>5.28K</t>
  </si>
  <si>
    <t>20/11/2005</t>
  </si>
  <si>
    <t>9.12K</t>
  </si>
  <si>
    <t>13/11/2005</t>
  </si>
  <si>
    <t>6.43K</t>
  </si>
  <si>
    <t>13.59K</t>
  </si>
  <si>
    <t>30/10/2005</t>
  </si>
  <si>
    <t>9.82K</t>
  </si>
  <si>
    <t>23/10/2005</t>
  </si>
  <si>
    <t>15.88K</t>
  </si>
  <si>
    <t>16/10/2005</t>
  </si>
  <si>
    <t>15.47K</t>
  </si>
  <si>
    <t>12.09K</t>
  </si>
  <si>
    <t>9.33K</t>
  </si>
  <si>
    <t>25/09/2005</t>
  </si>
  <si>
    <t>10.75K</t>
  </si>
  <si>
    <t>18/09/2005</t>
  </si>
  <si>
    <t>9.77K</t>
  </si>
  <si>
    <t>9.79K</t>
  </si>
  <si>
    <t>14.52K</t>
  </si>
  <si>
    <t>28/08/2005</t>
  </si>
  <si>
    <t>3.83K</t>
  </si>
  <si>
    <t>21/08/2005</t>
  </si>
  <si>
    <t>8.21K</t>
  </si>
  <si>
    <t>14/08/2005</t>
  </si>
  <si>
    <t>6.27K</t>
  </si>
  <si>
    <t>4.47K</t>
  </si>
  <si>
    <t>31/07/2005</t>
  </si>
  <si>
    <t>6.02K</t>
  </si>
  <si>
    <t>24/07/2005</t>
  </si>
  <si>
    <t>6.03K</t>
  </si>
  <si>
    <t>17/07/2005</t>
  </si>
  <si>
    <t>8.17K</t>
  </si>
  <si>
    <t>8.44K</t>
  </si>
  <si>
    <t>3.17K</t>
  </si>
  <si>
    <t>26/06/2005</t>
  </si>
  <si>
    <t>5.44K</t>
  </si>
  <si>
    <t>19/06/2005</t>
  </si>
  <si>
    <t>4.82K</t>
  </si>
  <si>
    <t>5.91K</t>
  </si>
  <si>
    <t>4.71K</t>
  </si>
  <si>
    <t>29/05/2005</t>
  </si>
  <si>
    <t>7.92K</t>
  </si>
  <si>
    <t>22/05/2005</t>
  </si>
  <si>
    <t>15/05/2005</t>
  </si>
  <si>
    <t>3.58K</t>
  </si>
  <si>
    <t>2.01K</t>
  </si>
  <si>
    <t>2.16K</t>
  </si>
  <si>
    <t>24/04/2005</t>
  </si>
  <si>
    <t>5.57K</t>
  </si>
  <si>
    <t>17/04/2005</t>
  </si>
  <si>
    <t>8.95K</t>
  </si>
  <si>
    <t>5.63K</t>
  </si>
  <si>
    <t>5.08K</t>
  </si>
  <si>
    <t>27/03/2005</t>
  </si>
  <si>
    <t>4.08K</t>
  </si>
  <si>
    <t>20/03/2005</t>
  </si>
  <si>
    <t>6.20K</t>
  </si>
  <si>
    <t>13/03/2005</t>
  </si>
  <si>
    <t>4.41K</t>
  </si>
  <si>
    <t>4.96K</t>
  </si>
  <si>
    <t>27/02/2005</t>
  </si>
  <si>
    <t>8.22K</t>
  </si>
  <si>
    <t>20/02/2005</t>
  </si>
  <si>
    <t>4.36K</t>
  </si>
  <si>
    <t>13/02/2005</t>
  </si>
  <si>
    <t>2.60K</t>
  </si>
  <si>
    <t>30/01/2005</t>
  </si>
  <si>
    <t>2.24K</t>
  </si>
  <si>
    <t>23/01/2005</t>
  </si>
  <si>
    <t>5.10K</t>
  </si>
  <si>
    <t>16/01/2005</t>
  </si>
  <si>
    <t>5.19K</t>
  </si>
  <si>
    <t>2.12K</t>
  </si>
  <si>
    <t>4.35K</t>
  </si>
  <si>
    <t>26/12/2004</t>
  </si>
  <si>
    <t>19/12/2004</t>
  </si>
  <si>
    <t>8.11K</t>
  </si>
  <si>
    <t>5.59K</t>
  </si>
  <si>
    <t>6.23K</t>
  </si>
  <si>
    <t>28/11/2004</t>
  </si>
  <si>
    <t>5.14K</t>
  </si>
  <si>
    <t>21/11/2004</t>
  </si>
  <si>
    <t>3.31K</t>
  </si>
  <si>
    <t>14/11/2004</t>
  </si>
  <si>
    <t>7.83K</t>
  </si>
  <si>
    <t>5.38K</t>
  </si>
  <si>
    <t>31/10/2004</t>
  </si>
  <si>
    <t>5.90K</t>
  </si>
  <si>
    <t>24/10/2004</t>
  </si>
  <si>
    <t>6.60K</t>
  </si>
  <si>
    <t>17/10/2004</t>
  </si>
  <si>
    <t>3.63K</t>
  </si>
  <si>
    <t>2.23K</t>
  </si>
  <si>
    <t>26/09/2004</t>
  </si>
  <si>
    <t>2.27K</t>
  </si>
  <si>
    <t>19/09/2004</t>
  </si>
  <si>
    <t>6.16K</t>
  </si>
  <si>
    <t>5.53K</t>
  </si>
  <si>
    <t>7.76K</t>
  </si>
  <si>
    <t>29/08/2004</t>
  </si>
  <si>
    <t>3.64K</t>
  </si>
  <si>
    <t>22/08/2004</t>
  </si>
  <si>
    <t>8.54K</t>
  </si>
  <si>
    <t>15/08/2004</t>
  </si>
  <si>
    <t>3.11K</t>
  </si>
  <si>
    <t>4.40K</t>
  </si>
  <si>
    <t>2.35K</t>
  </si>
  <si>
    <t>25/07/2004</t>
  </si>
  <si>
    <t>2.77K</t>
  </si>
  <si>
    <t>18/07/2004</t>
  </si>
  <si>
    <t>2.21K</t>
  </si>
  <si>
    <t>3.68K</t>
  </si>
  <si>
    <t>2.65K</t>
  </si>
  <si>
    <t>27/06/2004</t>
  </si>
  <si>
    <t>2.18K</t>
  </si>
  <si>
    <t>20/06/2004</t>
  </si>
  <si>
    <t>3.35K</t>
  </si>
  <si>
    <t>13/06/2004</t>
  </si>
  <si>
    <t>5.20K</t>
  </si>
  <si>
    <t>4.65K</t>
  </si>
  <si>
    <t>30/05/2004</t>
  </si>
  <si>
    <t>5.98K</t>
  </si>
  <si>
    <t>23/05/2004</t>
  </si>
  <si>
    <t>9.28K</t>
  </si>
  <si>
    <t>16/05/2004</t>
  </si>
  <si>
    <t>3.65K</t>
  </si>
  <si>
    <t>3.43K</t>
  </si>
  <si>
    <t>2.28K</t>
  </si>
  <si>
    <t>25/04/2004</t>
  </si>
  <si>
    <t>6.34K</t>
  </si>
  <si>
    <t>18/04/2004</t>
  </si>
  <si>
    <t>4.19K</t>
  </si>
  <si>
    <t>5.07K</t>
  </si>
  <si>
    <t>3.76K</t>
  </si>
  <si>
    <t>28/03/2004</t>
  </si>
  <si>
    <t>4.07K</t>
  </si>
  <si>
    <t>21/03/2004</t>
  </si>
  <si>
    <t>5.06K</t>
  </si>
  <si>
    <t>14/03/2004</t>
  </si>
  <si>
    <t>5.58K</t>
  </si>
  <si>
    <t>4.80K</t>
  </si>
  <si>
    <t>29/02/2004</t>
  </si>
  <si>
    <t>6.53K</t>
  </si>
  <si>
    <t>22/02/2004</t>
  </si>
  <si>
    <t>10.77K</t>
  </si>
  <si>
    <t>15/02/2004</t>
  </si>
  <si>
    <t>5.76K</t>
  </si>
  <si>
    <t>4.48K</t>
  </si>
  <si>
    <t>4.02K</t>
  </si>
  <si>
    <t>25/01/2004</t>
  </si>
  <si>
    <t>5.95K</t>
  </si>
  <si>
    <t>14/02/2010</t>
  </si>
  <si>
    <t>25/01/2009</t>
  </si>
  <si>
    <t>Chỉ tiêu</t>
  </si>
  <si>
    <t>Phải thu ngắn hạn</t>
  </si>
  <si>
    <t>Hàng tồn kho</t>
  </si>
  <si>
    <t>Đầu tư tài chính ngắn hạn</t>
  </si>
  <si>
    <t>Tài sản ngắn hạn khác</t>
  </si>
  <si>
    <t>Tài sản hiện hành</t>
  </si>
  <si>
    <t xml:space="preserve">Phải trả ngắn hạn </t>
  </si>
  <si>
    <t>Vay và nợ thuê tài chính ngắn hạn</t>
  </si>
  <si>
    <t>Nguồn vốn hiện hành</t>
  </si>
  <si>
    <t>NWC (CAs - CLs)</t>
  </si>
  <si>
    <t>Doanh thu thuần</t>
  </si>
  <si>
    <t>Giá vốn hàng bán</t>
  </si>
  <si>
    <t>Days Sales Outstanding (DSO)</t>
  </si>
  <si>
    <t>Days Inventory Outstanding (DIO)</t>
  </si>
  <si>
    <t>Days Payable Outstanding (DPO)</t>
  </si>
  <si>
    <t>Cash Conversion Cycle (CCC)</t>
  </si>
  <si>
    <t>(% Sale) Đầu tư tài chính ngắn hạn</t>
  </si>
  <si>
    <t>(% Sale) Tài sản ngắn hạn khác</t>
  </si>
  <si>
    <t>(% Sale) Vay ngắn hạn</t>
  </si>
  <si>
    <t>NET WORKING ASSET ANNUALLY</t>
  </si>
  <si>
    <t>Thực tế</t>
  </si>
  <si>
    <t>2024F</t>
  </si>
  <si>
    <t>2025F</t>
  </si>
  <si>
    <t>2026F</t>
  </si>
  <si>
    <t>Dự phóng</t>
  </si>
  <si>
    <t>Dự phòng phải trả ngắn hạn</t>
  </si>
  <si>
    <t>Quỹ khen thưởng phúc lợi</t>
  </si>
  <si>
    <t>NET WORKING ASSET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</si>
</sst>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;[Red]#,##0.0"/>
    <numFmt numFmtId="166" formatCode="0.0;[Red]0.0"/>
    <numFmt numFmtId="167" formatCode="dd/mm/yyyy"/>
    <numFmt numFmtId="168" formatCode="0.0%"/>
    <numFmt numFmtId="169" formatCode="0;[Red]0"/>
    <numFmt numFmtId="170" formatCode="#,##0.00;[Red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quotePrefix="1"/>
    <xf numFmtId="0" fontId="4" fillId="0" borderId="0" xfId="0" quotePrefix="1" applyFont="1"/>
    <xf numFmtId="4" fontId="0" fillId="0" borderId="0" xfId="0" applyNumberFormat="1"/>
    <xf numFmtId="164" fontId="0" fillId="0" borderId="0" xfId="0" applyNumberFormat="1"/>
    <xf numFmtId="164" fontId="4" fillId="0" borderId="0" xfId="0" quotePrefix="1" applyNumberFormat="1" applyFont="1"/>
    <xf numFmtId="0" fontId="5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0" fontId="6" fillId="3" borderId="0" xfId="0" applyFont="1" applyFill="1"/>
    <xf numFmtId="0" fontId="6" fillId="3" borderId="0" xfId="0" quotePrefix="1" applyFont="1" applyFill="1"/>
    <xf numFmtId="164" fontId="4" fillId="4" borderId="0" xfId="0" quotePrefix="1" applyNumberFormat="1" applyFont="1" applyFill="1"/>
    <xf numFmtId="0" fontId="4" fillId="5" borderId="0" xfId="0" quotePrefix="1" applyFont="1" applyFill="1"/>
    <xf numFmtId="0" fontId="5" fillId="3" borderId="0" xfId="0" applyFont="1" applyFill="1"/>
    <xf numFmtId="165" fontId="0" fillId="0" borderId="0" xfId="0" applyNumberFormat="1"/>
    <xf numFmtId="0" fontId="5" fillId="6" borderId="0" xfId="0" quotePrefix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2" fillId="7" borderId="0" xfId="0" applyNumberFormat="1" applyFont="1" applyFill="1"/>
    <xf numFmtId="166" fontId="0" fillId="0" borderId="0" xfId="0" applyNumberFormat="1"/>
    <xf numFmtId="166" fontId="2" fillId="7" borderId="0" xfId="0" applyNumberFormat="1" applyFont="1" applyFill="1"/>
    <xf numFmtId="10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8" borderId="0" xfId="0" applyFill="1"/>
    <xf numFmtId="168" fontId="0" fillId="0" borderId="0" xfId="0" applyNumberFormat="1"/>
    <xf numFmtId="170" fontId="0" fillId="4" borderId="0" xfId="0" applyNumberFormat="1" applyFill="1"/>
    <xf numFmtId="165" fontId="0" fillId="4" borderId="0" xfId="0" applyNumberFormat="1" applyFill="1"/>
    <xf numFmtId="0" fontId="2" fillId="6" borderId="0" xfId="0" applyFont="1" applyFill="1"/>
    <xf numFmtId="169" fontId="2" fillId="6" borderId="0" xfId="0" applyNumberFormat="1" applyFont="1" applyFill="1" applyAlignment="1">
      <alignment horizontal="right"/>
    </xf>
    <xf numFmtId="0" fontId="8" fillId="4" borderId="0" xfId="0" applyFont="1" applyFill="1"/>
    <xf numFmtId="0" fontId="0" fillId="4" borderId="0" xfId="0" applyFill="1"/>
    <xf numFmtId="168" fontId="0" fillId="4" borderId="0" xfId="1" applyNumberFormat="1" applyFont="1" applyFill="1"/>
    <xf numFmtId="170" fontId="0" fillId="9" borderId="0" xfId="0" applyNumberFormat="1" applyFill="1"/>
    <xf numFmtId="165" fontId="0" fillId="9" borderId="0" xfId="0" applyNumberFormat="1" applyFill="1"/>
    <xf numFmtId="0" fontId="0" fillId="9" borderId="0" xfId="0" applyFill="1"/>
    <xf numFmtId="0" fontId="0" fillId="5" borderId="0" xfId="0" applyFill="1"/>
    <xf numFmtId="168" fontId="0" fillId="9" borderId="0" xfId="1" applyNumberFormat="1" applyFont="1" applyFill="1"/>
    <xf numFmtId="168" fontId="0" fillId="4" borderId="0" xfId="0" applyNumberFormat="1" applyFill="1"/>
    <xf numFmtId="165" fontId="7" fillId="4" borderId="1" xfId="0" applyNumberFormat="1" applyFont="1" applyFill="1" applyBorder="1"/>
    <xf numFmtId="165" fontId="7" fillId="9" borderId="1" xfId="0" applyNumberFormat="1" applyFont="1" applyFill="1" applyBorder="1"/>
    <xf numFmtId="0" fontId="7" fillId="5" borderId="1" xfId="0" applyFont="1" applyFill="1" applyBorder="1" applyAlignment="1">
      <alignment horizontal="left" indent="1"/>
    </xf>
    <xf numFmtId="170" fontId="0" fillId="4" borderId="1" xfId="0" applyNumberFormat="1" applyFill="1" applyBorder="1"/>
    <xf numFmtId="0" fontId="0" fillId="9" borderId="1" xfId="0" applyFill="1" applyBorder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FC60D-4139-48BA-8AAA-7868D37B0577}" autoFormatId="16" applyNumberFormats="0" applyBorderFormats="0" applyFontFormats="0" applyPatternFormats="0" applyAlignmentFormats="0" applyWidthHeightFormats="0">
  <queryTableRefresh nextId="13">
    <queryTableFields count="6">
      <queryTableField id="7" name="Company Name" tableColumnId="7"/>
      <queryTableField id="8" name="Balance_Sheet_Annual" tableColumnId="8"/>
      <queryTableField id="9" name="2020" tableColumnId="9"/>
      <queryTableField id="10" name="2021" tableColumnId="10"/>
      <queryTableField id="11" name="2022" tableColumnId="11"/>
      <queryTableField id="12" name="2023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6F9B72-E340-4FBD-847F-BFFDAF4FEA53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Cash_Flow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F96DAA-BF7A-498C-B354-CCAA6907017D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Income_Statement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5E4880-56FD-448E-9A84-6D2ADE6FA7E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Balance_Shee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F5E7850-C304-425C-A35D-71A82BE3E5DB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Income_Statemen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B5B4F2-4940-458E-A33D-BD558A22674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Cash_Flow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4C327-BD06-4F74-A9DD-EE88DDDE277A}" name="balance_sheet_annual" displayName="balance_sheet_annual" ref="A1:F2143" tableType="queryTable" totalsRowShown="0">
  <tableColumns count="6">
    <tableColumn id="7" xr3:uid="{7D4CE57F-04A7-491E-96BC-AFD9DB1D8013}" uniqueName="7" name="Company Name" queryTableFieldId="7" dataDxfId="9"/>
    <tableColumn id="8" xr3:uid="{C292F2D8-C9A5-4ABE-9BD8-C12A424F21AD}" uniqueName="8" name="Balance_Sheet_Annual" queryTableFieldId="8"/>
    <tableColumn id="9" xr3:uid="{1BB92E3F-2418-4DF6-9898-6D23CAA7C357}" uniqueName="9" name="2020" queryTableFieldId="9" dataDxfId="8"/>
    <tableColumn id="10" xr3:uid="{52576170-C51C-475D-910C-2129DBD74188}" uniqueName="10" name="2021" queryTableFieldId="10" dataDxfId="7"/>
    <tableColumn id="11" xr3:uid="{451B7DF4-7E7E-41BC-A94B-B116EC0F034A}" uniqueName="11" name="2022" queryTableFieldId="11" dataDxfId="6"/>
    <tableColumn id="12" xr3:uid="{53755E3E-3028-4EA6-A488-C909A959F670}" uniqueName="12" name="2023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72BF8-9A98-4557-88A8-AE8CF1559759}" name="cash_flow_annual" displayName="cash_flow_annual" ref="A1:F559" tableType="queryTable" totalsRowShown="0">
  <autoFilter ref="A1:F559" xr:uid="{33A72BF8-9A98-4557-88A8-AE8CF1559759}"/>
  <tableColumns count="6">
    <tableColumn id="1" xr3:uid="{2E5347A4-E142-416D-8529-A44E30C30461}" uniqueName="1" name="Company Name" queryTableFieldId="1" dataDxfId="4"/>
    <tableColumn id="2" xr3:uid="{4A46D9D0-FC50-41E9-AC41-8044A914BC68}" uniqueName="2" name="Cash_Flow_Annual" queryTableFieldId="2"/>
    <tableColumn id="3" xr3:uid="{E32BC95B-301B-4870-9BE5-51361201F360}" uniqueName="3" name="2020" queryTableFieldId="3"/>
    <tableColumn id="4" xr3:uid="{1A3F5755-1A62-4DB7-AB62-A3A2E1CCB9ED}" uniqueName="4" name="2021" queryTableFieldId="4"/>
    <tableColumn id="5" xr3:uid="{CABB1259-1E09-475A-B9B1-7367D7CFAE15}" uniqueName="5" name="2022" queryTableFieldId="5"/>
    <tableColumn id="6" xr3:uid="{606F3612-E549-43CF-BFF2-372570A19A71}" uniqueName="6" name="202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90538-88C2-463C-8F2D-3FFCD1C31846}" name="income_statement_annual" displayName="income_statement_annual" ref="A1:F415" tableType="queryTable" totalsRowShown="0">
  <autoFilter ref="A1:F415" xr:uid="{92990538-88C2-463C-8F2D-3FFCD1C31846}"/>
  <tableColumns count="6">
    <tableColumn id="1" xr3:uid="{03125F6A-0700-4ED5-85A0-A96BF8D577A4}" uniqueName="1" name="Company Name" queryTableFieldId="1" dataDxfId="3"/>
    <tableColumn id="2" xr3:uid="{87CC3720-5574-47D9-BE05-40459E5E7D0D}" uniqueName="2" name="Income_Statement_Annual" queryTableFieldId="2"/>
    <tableColumn id="3" xr3:uid="{7C89F7B3-4054-4417-BDE1-27B197FAEFBE}" uniqueName="3" name="2020" queryTableFieldId="3"/>
    <tableColumn id="4" xr3:uid="{DCBEB5AD-FDA3-4546-8FA7-4FB254363CD1}" uniqueName="4" name="2021" queryTableFieldId="4"/>
    <tableColumn id="5" xr3:uid="{9C3A5C24-CCCD-4B88-AE15-CD9143FDEC72}" uniqueName="5" name="2022" queryTableFieldId="5"/>
    <tableColumn id="6" xr3:uid="{3FBBE158-F2AB-42FA-9D92-A7692386E004}" uniqueName="6" name="2023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324FF-7997-4A6E-AECA-4B0A5C8E5896}" name="balance_sheet_quarter" displayName="balance_sheet_quarter" ref="A1:R2143" tableType="queryTable" totalsRowShown="0">
  <autoFilter ref="A1:R2143" xr:uid="{B73324FF-7997-4A6E-AECA-4B0A5C8E5896}"/>
  <tableColumns count="18">
    <tableColumn id="1" xr3:uid="{BC7CBFC5-0E2E-4A84-8079-2ACB45AC3A42}" uniqueName="1" name="Company Name" queryTableFieldId="1" dataDxfId="2"/>
    <tableColumn id="2" xr3:uid="{750BFB6B-10AD-4864-A8C7-D124B490348B}" uniqueName="2" name="Balance_Sheet_Quarter" queryTableFieldId="2"/>
    <tableColumn id="3" xr3:uid="{7C31A780-F890-4A17-99C4-7F17775E35AA}" uniqueName="3" name="2020_q3" queryTableFieldId="3"/>
    <tableColumn id="4" xr3:uid="{5DCF348A-4A06-4BB8-A51C-B4723A44C428}" uniqueName="4" name="2020_q4" queryTableFieldId="4"/>
    <tableColumn id="5" xr3:uid="{D1D794EB-0059-424F-A486-868E8595D04D}" uniqueName="5" name="2021_q1" queryTableFieldId="5"/>
    <tableColumn id="6" xr3:uid="{8614D5CB-D55F-46A0-913C-2A166C8934D3}" uniqueName="6" name="2021_q2" queryTableFieldId="6"/>
    <tableColumn id="7" xr3:uid="{742F56FC-9F20-44A7-BE9A-EE33C089B56F}" uniqueName="7" name="2021_q3" queryTableFieldId="7"/>
    <tableColumn id="8" xr3:uid="{AA428841-3FBC-4CFC-91DE-29F826CE5687}" uniqueName="8" name="2021_q4" queryTableFieldId="8"/>
    <tableColumn id="9" xr3:uid="{F3E8C414-3313-4D3D-9634-A6CCFCA6E82C}" uniqueName="9" name="2022_q1" queryTableFieldId="9"/>
    <tableColumn id="10" xr3:uid="{548D26FB-BA69-4AAE-905B-91A77B9AB3D9}" uniqueName="10" name="2022_q2" queryTableFieldId="10"/>
    <tableColumn id="11" xr3:uid="{FD260FBF-197F-44DA-A3DB-5D9F4F70DE3A}" uniqueName="11" name="2022_q3" queryTableFieldId="11"/>
    <tableColumn id="12" xr3:uid="{E9D5F54F-EA29-44A6-A146-7C443F031D24}" uniqueName="12" name="2022_q4" queryTableFieldId="12"/>
    <tableColumn id="13" xr3:uid="{EC70EE22-1F1F-4E2F-B5BC-B4D00B05F000}" uniqueName="13" name="2023_q1" queryTableFieldId="13"/>
    <tableColumn id="14" xr3:uid="{75451727-24E8-48D8-852E-34244C2F0AE2}" uniqueName="14" name="2023_q2" queryTableFieldId="14"/>
    <tableColumn id="15" xr3:uid="{EBA0654E-CFF5-4940-B4F1-84E4667F8B89}" uniqueName="15" name="2023_q3" queryTableFieldId="15"/>
    <tableColumn id="16" xr3:uid="{F5EB65BB-59EC-4163-9975-4F9D53E67240}" uniqueName="16" name="2023_q4" queryTableFieldId="16"/>
    <tableColumn id="17" xr3:uid="{670F34E1-FB74-449E-95B9-39938E7E5517}" uniqueName="17" name="2024_q1" queryTableFieldId="17"/>
    <tableColumn id="18" xr3:uid="{ECDC150A-4850-40E4-AC57-7DD236224373}" uniqueName="18" name="2024_q2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804958-14C0-4E62-96FD-A324F3125685}" name="income_statement_quarter" displayName="income_statement_quarter" ref="A1:R415" tableType="queryTable" totalsRowShown="0">
  <autoFilter ref="A1:R415" xr:uid="{42804958-14C0-4E62-96FD-A324F3125685}"/>
  <tableColumns count="18">
    <tableColumn id="1" xr3:uid="{21486D3E-03CA-4AAB-A96F-C82A089BFD7B}" uniqueName="1" name="Company Name" queryTableFieldId="1" dataDxfId="1"/>
    <tableColumn id="2" xr3:uid="{043E5B14-9D8F-40D8-8F9A-7C17D0254684}" uniqueName="2" name="Income_Statement_Quarter" queryTableFieldId="2"/>
    <tableColumn id="3" xr3:uid="{044F7DAD-9531-4193-A34C-F462CCD74943}" uniqueName="3" name="2020_q3" queryTableFieldId="3"/>
    <tableColumn id="4" xr3:uid="{28C2B684-28F0-47A5-99C8-916E69669536}" uniqueName="4" name="2020_q4" queryTableFieldId="4"/>
    <tableColumn id="5" xr3:uid="{87372A8E-FC0F-4F50-A9B8-B08EA2ECC59E}" uniqueName="5" name="2021_q1" queryTableFieldId="5"/>
    <tableColumn id="6" xr3:uid="{771F3683-899F-428C-84B4-E1057B336B44}" uniqueName="6" name="2021_q2" queryTableFieldId="6"/>
    <tableColumn id="7" xr3:uid="{BA44B22A-4B41-4D91-B07B-0C3F466C9789}" uniqueName="7" name="2021_q3" queryTableFieldId="7"/>
    <tableColumn id="8" xr3:uid="{B456D761-3CF5-4A81-A34A-9EBCC8363AF0}" uniqueName="8" name="2021_q4" queryTableFieldId="8"/>
    <tableColumn id="9" xr3:uid="{A12836E3-B04D-468E-B8E4-4426054FF964}" uniqueName="9" name="2022_q1" queryTableFieldId="9"/>
    <tableColumn id="10" xr3:uid="{9F756BF2-B54A-4E1C-A8AC-4D12B860ED82}" uniqueName="10" name="2022_q2" queryTableFieldId="10"/>
    <tableColumn id="11" xr3:uid="{34E1F830-D4EF-45B1-A834-2EB35BC52BC0}" uniqueName="11" name="2022_q3" queryTableFieldId="11"/>
    <tableColumn id="12" xr3:uid="{EB8C1760-21A6-4E32-991A-F55A7DD51FEA}" uniqueName="12" name="2022_q4" queryTableFieldId="12"/>
    <tableColumn id="13" xr3:uid="{EC814342-6AF0-4F93-890B-A8F9E939C0B2}" uniqueName="13" name="2023_q1" queryTableFieldId="13"/>
    <tableColumn id="14" xr3:uid="{442C595F-B0CF-413F-8C58-FEDAC0C5EAE5}" uniqueName="14" name="2023_q2" queryTableFieldId="14"/>
    <tableColumn id="15" xr3:uid="{86229C6B-5316-4DF5-9F22-9D06599A660C}" uniqueName="15" name="2023_q3" queryTableFieldId="15"/>
    <tableColumn id="16" xr3:uid="{1310801C-A6C5-4002-972C-6981951F534B}" uniqueName="16" name="2023_q4" queryTableFieldId="16"/>
    <tableColumn id="17" xr3:uid="{E8E3F87E-A526-4DD9-A83B-B9A540A68DA5}" uniqueName="17" name="2024_q1" queryTableFieldId="17"/>
    <tableColumn id="18" xr3:uid="{E07F02F5-B42F-41C7-882B-0B8D12E4F5F1}" uniqueName="18" name="2024_q2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3DA46C-1CB3-408C-B6BC-9A4A699F38B7}" name="cash_flow_quarter" displayName="cash_flow_quarter" ref="A1:R559" tableType="queryTable" totalsRowShown="0">
  <autoFilter ref="A1:R559" xr:uid="{473DA46C-1CB3-408C-B6BC-9A4A699F38B7}"/>
  <tableColumns count="18">
    <tableColumn id="1" xr3:uid="{E6B65829-0177-4838-B876-B95401A5C71D}" uniqueName="1" name="Company Name" queryTableFieldId="1" dataDxfId="0"/>
    <tableColumn id="2" xr3:uid="{AAECE661-398E-4DEC-BEDB-8DFCD08CD108}" uniqueName="2" name="Cash_Flow_Quarter" queryTableFieldId="2"/>
    <tableColumn id="3" xr3:uid="{BEC55674-A9AD-493C-ACAA-4B5C15636B27}" uniqueName="3" name="2020_q3" queryTableFieldId="3"/>
    <tableColumn id="4" xr3:uid="{521C1064-20C1-474D-8FF6-1936A35847BC}" uniqueName="4" name="2020_q4" queryTableFieldId="4"/>
    <tableColumn id="5" xr3:uid="{8C839F9A-F91E-4350-9371-CEC0B1B1E8C5}" uniqueName="5" name="2021_q1" queryTableFieldId="5"/>
    <tableColumn id="6" xr3:uid="{A8F74C34-E826-4831-996A-A2DFADD8B9CA}" uniqueName="6" name="2021_q2" queryTableFieldId="6"/>
    <tableColumn id="7" xr3:uid="{2E422DCE-AF49-4503-B517-D7B4F058F542}" uniqueName="7" name="2021_q3" queryTableFieldId="7"/>
    <tableColumn id="8" xr3:uid="{267CFD68-21F9-4520-8EB0-7B3F404E52CA}" uniqueName="8" name="2021_q4" queryTableFieldId="8"/>
    <tableColumn id="9" xr3:uid="{DD03A044-F86A-4444-99D2-51F7385452CE}" uniqueName="9" name="2022_q1" queryTableFieldId="9"/>
    <tableColumn id="10" xr3:uid="{6AB4FFA8-D331-4082-B903-0E773075CECF}" uniqueName="10" name="2022_q2" queryTableFieldId="10"/>
    <tableColumn id="11" xr3:uid="{C7BE3313-168F-4DBC-8412-DDE2E5D7B0A1}" uniqueName="11" name="2022_q3" queryTableFieldId="11"/>
    <tableColumn id="12" xr3:uid="{26893E2C-6C93-4B37-A645-CD0B72053C15}" uniqueName="12" name="2022_q4" queryTableFieldId="12"/>
    <tableColumn id="13" xr3:uid="{B5E9BDAB-FC5E-4825-B975-57E3F7E86C06}" uniqueName="13" name="2023_q1" queryTableFieldId="13"/>
    <tableColumn id="14" xr3:uid="{7BE151EF-9353-4D4D-A7D4-2D1336AE5BD5}" uniqueName="14" name="2023_q2" queryTableFieldId="14"/>
    <tableColumn id="15" xr3:uid="{0163C7D0-C39C-4C37-BD8D-2305411A7F25}" uniqueName="15" name="2023_q3" queryTableFieldId="15"/>
    <tableColumn id="16" xr3:uid="{FAB51EA3-9EB4-48F2-83E2-163EFA443CE7}" uniqueName="16" name="2023_q4" queryTableFieldId="16"/>
    <tableColumn id="17" xr3:uid="{0BDF69ED-B1BD-4F5B-AAB6-E2F33381B48A}" uniqueName="17" name="2024_q1" queryTableFieldId="17"/>
    <tableColumn id="18" xr3:uid="{86CE4936-CDC5-4752-8BE4-9AE7ABE6633F}" uniqueName="18" name="2024_q2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2000A4-882E-4C7B-8421-1A69060D4CD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4A3-5887-4521-9FA4-1AA6CE7E3EBB}">
  <dimension ref="A1:F2143"/>
  <sheetViews>
    <sheetView workbookViewId="0">
      <selection activeCell="C1" sqref="C1:F1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6" width="20.81640625" bestFit="1" customWidth="1"/>
    <col min="7" max="7" width="8.26953125" bestFit="1" customWidth="1"/>
    <col min="8" max="8" width="11.26953125" bestFit="1" customWidth="1"/>
    <col min="9" max="11" width="15.54296875" bestFit="1" customWidth="1"/>
    <col min="12" max="12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4">
        <v>0</v>
      </c>
      <c r="D2" s="14">
        <v>0</v>
      </c>
      <c r="E2" s="14">
        <v>0</v>
      </c>
      <c r="F2" s="14">
        <v>0</v>
      </c>
    </row>
    <row r="3" spans="1:6" x14ac:dyDescent="0.35">
      <c r="A3" t="s">
        <v>6</v>
      </c>
      <c r="B3" t="s">
        <v>8</v>
      </c>
      <c r="C3" s="14">
        <v>0</v>
      </c>
      <c r="D3" s="14">
        <v>0</v>
      </c>
      <c r="E3" s="14">
        <v>0</v>
      </c>
      <c r="F3" s="14">
        <v>0</v>
      </c>
    </row>
    <row r="4" spans="1:6" x14ac:dyDescent="0.35">
      <c r="A4" t="s">
        <v>6</v>
      </c>
      <c r="B4" t="s">
        <v>9</v>
      </c>
      <c r="C4" s="14">
        <v>6967918000000</v>
      </c>
      <c r="D4" s="14">
        <v>7509877000000</v>
      </c>
      <c r="E4" s="14">
        <v>8460892000000</v>
      </c>
      <c r="F4" s="14">
        <v>6909300000000</v>
      </c>
    </row>
    <row r="5" spans="1:6" x14ac:dyDescent="0.35">
      <c r="A5" t="s">
        <v>6</v>
      </c>
      <c r="B5" t="s">
        <v>10</v>
      </c>
      <c r="C5" s="14">
        <v>0</v>
      </c>
      <c r="D5" s="14">
        <v>0</v>
      </c>
      <c r="E5" s="14">
        <v>0</v>
      </c>
      <c r="F5" s="14">
        <v>0</v>
      </c>
    </row>
    <row r="6" spans="1:6" x14ac:dyDescent="0.35">
      <c r="A6" t="s">
        <v>6</v>
      </c>
      <c r="B6" t="s">
        <v>11</v>
      </c>
      <c r="C6" s="14">
        <v>0</v>
      </c>
      <c r="D6" s="14">
        <v>0</v>
      </c>
      <c r="E6" s="14">
        <v>0</v>
      </c>
      <c r="F6" s="14">
        <v>0</v>
      </c>
    </row>
    <row r="7" spans="1:6" x14ac:dyDescent="0.35">
      <c r="A7" t="s">
        <v>6</v>
      </c>
      <c r="B7" t="s">
        <v>12</v>
      </c>
      <c r="C7" s="14">
        <v>16616798000000</v>
      </c>
      <c r="D7" s="14">
        <v>32349574000000</v>
      </c>
      <c r="E7" s="14">
        <v>13657531000000</v>
      </c>
      <c r="F7" s="14">
        <v>18504814000000</v>
      </c>
    </row>
    <row r="8" spans="1:6" x14ac:dyDescent="0.35">
      <c r="A8" t="s">
        <v>6</v>
      </c>
      <c r="B8" t="s">
        <v>13</v>
      </c>
      <c r="C8" s="14">
        <v>0</v>
      </c>
      <c r="D8" s="14">
        <v>0</v>
      </c>
      <c r="E8" s="14">
        <v>0</v>
      </c>
      <c r="F8" s="14">
        <v>0</v>
      </c>
    </row>
    <row r="9" spans="1:6" x14ac:dyDescent="0.35">
      <c r="A9" t="s">
        <v>6</v>
      </c>
      <c r="B9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x14ac:dyDescent="0.35">
      <c r="A10" t="s">
        <v>6</v>
      </c>
      <c r="B10" t="s">
        <v>15</v>
      </c>
      <c r="C10" s="14">
        <v>0</v>
      </c>
      <c r="D10" s="14">
        <v>0</v>
      </c>
      <c r="E10" s="14">
        <v>0</v>
      </c>
      <c r="F10" s="14">
        <v>0</v>
      </c>
    </row>
    <row r="11" spans="1:6" x14ac:dyDescent="0.35">
      <c r="A11" t="s">
        <v>6</v>
      </c>
      <c r="B11" t="s">
        <v>16</v>
      </c>
      <c r="C11" s="14">
        <v>31671245000000</v>
      </c>
      <c r="D11" s="14">
        <v>49818776000000</v>
      </c>
      <c r="E11" s="14">
        <v>85971313000000</v>
      </c>
      <c r="F11" s="14">
        <v>114873931000000</v>
      </c>
    </row>
    <row r="12" spans="1:6" x14ac:dyDescent="0.35">
      <c r="A12" t="s">
        <v>6</v>
      </c>
      <c r="B12" t="s">
        <v>17</v>
      </c>
      <c r="C12" s="14">
        <v>23311116000000</v>
      </c>
      <c r="D12" s="14">
        <v>43713230000000</v>
      </c>
      <c r="E12" s="14">
        <v>82338762000000</v>
      </c>
      <c r="F12" s="14">
        <v>114644002000000</v>
      </c>
    </row>
    <row r="13" spans="1:6" x14ac:dyDescent="0.35">
      <c r="A13" t="s">
        <v>6</v>
      </c>
      <c r="B13" t="s">
        <v>18</v>
      </c>
      <c r="C13" s="14">
        <v>8360129000000</v>
      </c>
      <c r="D13" s="14">
        <v>6105546000000</v>
      </c>
      <c r="E13" s="14">
        <v>3682551000000</v>
      </c>
      <c r="F13" s="14">
        <v>279929000000</v>
      </c>
    </row>
    <row r="14" spans="1:6" x14ac:dyDescent="0.35">
      <c r="A14" t="s">
        <v>6</v>
      </c>
      <c r="B14" t="s">
        <v>19</v>
      </c>
      <c r="C14" s="14">
        <v>0</v>
      </c>
      <c r="D14" s="14">
        <v>0</v>
      </c>
      <c r="E14" s="14">
        <v>0</v>
      </c>
      <c r="F14" s="14">
        <v>0</v>
      </c>
    </row>
    <row r="15" spans="1:6" x14ac:dyDescent="0.35">
      <c r="A15" t="s">
        <v>6</v>
      </c>
      <c r="B15" t="s">
        <v>20</v>
      </c>
      <c r="C15" s="14">
        <v>0</v>
      </c>
      <c r="D15" s="14">
        <v>0</v>
      </c>
      <c r="E15" s="14">
        <v>0</v>
      </c>
      <c r="F15" s="14">
        <v>0</v>
      </c>
    </row>
    <row r="16" spans="1:6" x14ac:dyDescent="0.35">
      <c r="A16" t="s">
        <v>6</v>
      </c>
      <c r="B16" t="s">
        <v>21</v>
      </c>
      <c r="C16" s="14">
        <v>0</v>
      </c>
      <c r="D16" s="14">
        <v>0</v>
      </c>
      <c r="E16" s="14">
        <v>0</v>
      </c>
      <c r="F16" s="14">
        <v>0</v>
      </c>
    </row>
    <row r="17" spans="1:6" x14ac:dyDescent="0.35">
      <c r="A17" t="s">
        <v>6</v>
      </c>
      <c r="B17" t="s">
        <v>22</v>
      </c>
      <c r="C17" s="14">
        <v>0</v>
      </c>
      <c r="D17" s="14">
        <v>0</v>
      </c>
      <c r="E17" s="14">
        <v>0</v>
      </c>
      <c r="F17" s="14">
        <v>0</v>
      </c>
    </row>
    <row r="18" spans="1:6" x14ac:dyDescent="0.35">
      <c r="A18" t="s">
        <v>6</v>
      </c>
      <c r="B18" t="s">
        <v>23</v>
      </c>
      <c r="C18" s="14">
        <v>0</v>
      </c>
      <c r="D18" s="14">
        <v>0</v>
      </c>
      <c r="E18" s="14">
        <v>0</v>
      </c>
      <c r="F18" s="14">
        <v>0</v>
      </c>
    </row>
    <row r="19" spans="1:6" x14ac:dyDescent="0.35">
      <c r="A19" t="s">
        <v>6</v>
      </c>
      <c r="B19" t="s">
        <v>24</v>
      </c>
      <c r="C19" s="14">
        <v>0</v>
      </c>
      <c r="D19" s="14">
        <v>0</v>
      </c>
      <c r="E19" s="14">
        <v>-50000000000</v>
      </c>
      <c r="F19" s="14">
        <v>-50000000000</v>
      </c>
    </row>
    <row r="20" spans="1:6" x14ac:dyDescent="0.35">
      <c r="A20" t="s">
        <v>6</v>
      </c>
      <c r="B20" t="s">
        <v>25</v>
      </c>
      <c r="C20" s="14">
        <v>6167917000000</v>
      </c>
      <c r="D20" s="14">
        <v>11259731000000</v>
      </c>
      <c r="E20" s="14">
        <v>1131327000000</v>
      </c>
      <c r="F20" s="14">
        <v>7177069000000</v>
      </c>
    </row>
    <row r="21" spans="1:6" x14ac:dyDescent="0.35">
      <c r="A21" t="s">
        <v>6</v>
      </c>
      <c r="B21" t="s">
        <v>26</v>
      </c>
      <c r="C21" s="14">
        <v>6285763000000</v>
      </c>
      <c r="D21" s="14">
        <v>11325371000000</v>
      </c>
      <c r="E21" s="14">
        <v>1320941000000</v>
      </c>
      <c r="F21" s="14">
        <v>7323489000000</v>
      </c>
    </row>
    <row r="22" spans="1:6" x14ac:dyDescent="0.35">
      <c r="A22" t="s">
        <v>6</v>
      </c>
      <c r="B22" t="s">
        <v>27</v>
      </c>
      <c r="C22" s="14">
        <v>-117846000000</v>
      </c>
      <c r="D22" s="14">
        <v>-65640000000</v>
      </c>
      <c r="E22" s="14">
        <v>-189614000000</v>
      </c>
      <c r="F22" s="14">
        <v>-146420000000</v>
      </c>
    </row>
    <row r="23" spans="1:6" x14ac:dyDescent="0.35">
      <c r="A23" t="s">
        <v>6</v>
      </c>
      <c r="B23" t="s">
        <v>28</v>
      </c>
      <c r="C23" s="14">
        <v>0</v>
      </c>
      <c r="D23" s="14">
        <v>226545000000</v>
      </c>
      <c r="E23" s="14">
        <v>100072000000</v>
      </c>
      <c r="F23" s="14">
        <v>0</v>
      </c>
    </row>
    <row r="24" spans="1:6" x14ac:dyDescent="0.35">
      <c r="A24" t="s">
        <v>6</v>
      </c>
      <c r="B24" t="s">
        <v>29</v>
      </c>
      <c r="C24" s="14">
        <v>0</v>
      </c>
      <c r="D24" s="14">
        <v>0</v>
      </c>
      <c r="E24" s="14">
        <v>0</v>
      </c>
      <c r="F24" s="14">
        <v>0</v>
      </c>
    </row>
    <row r="25" spans="1:6" x14ac:dyDescent="0.35">
      <c r="A25" t="s">
        <v>6</v>
      </c>
      <c r="B25" t="s">
        <v>30</v>
      </c>
      <c r="C25" s="14">
        <v>0</v>
      </c>
      <c r="D25" s="14">
        <v>0</v>
      </c>
      <c r="E25" s="14">
        <v>0</v>
      </c>
      <c r="F25" s="14">
        <v>0</v>
      </c>
    </row>
    <row r="26" spans="1:6" x14ac:dyDescent="0.35">
      <c r="A26" t="s">
        <v>6</v>
      </c>
      <c r="B26" t="s">
        <v>31</v>
      </c>
      <c r="C26" s="14">
        <v>0</v>
      </c>
      <c r="D26" s="14">
        <v>0</v>
      </c>
      <c r="E26" s="14">
        <v>0</v>
      </c>
      <c r="F26" s="14">
        <v>0</v>
      </c>
    </row>
    <row r="27" spans="1:6" x14ac:dyDescent="0.35">
      <c r="A27" t="s">
        <v>6</v>
      </c>
      <c r="B27" t="s">
        <v>32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35">
      <c r="A28" t="s">
        <v>6</v>
      </c>
      <c r="B28" t="s">
        <v>33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35">
      <c r="A29" t="s">
        <v>6</v>
      </c>
      <c r="B29" t="s">
        <v>34</v>
      </c>
      <c r="C29" s="14">
        <v>0</v>
      </c>
      <c r="D29" s="14">
        <v>0</v>
      </c>
      <c r="E29" s="14">
        <v>0</v>
      </c>
      <c r="F29" s="14">
        <v>0</v>
      </c>
    </row>
    <row r="30" spans="1:6" x14ac:dyDescent="0.35">
      <c r="A30" t="s">
        <v>6</v>
      </c>
      <c r="B30" t="s">
        <v>35</v>
      </c>
      <c r="C30" s="14">
        <v>99489000000</v>
      </c>
      <c r="D30" s="14">
        <v>171925000000</v>
      </c>
      <c r="E30" s="14">
        <v>146814000000</v>
      </c>
      <c r="F30" s="14">
        <v>140025000000</v>
      </c>
    </row>
    <row r="31" spans="1:6" x14ac:dyDescent="0.35">
      <c r="A31" t="s">
        <v>6</v>
      </c>
      <c r="B31" t="s">
        <v>36</v>
      </c>
      <c r="C31" s="14">
        <v>0</v>
      </c>
      <c r="D31" s="14">
        <v>0</v>
      </c>
      <c r="E31" s="14">
        <v>0</v>
      </c>
      <c r="F31" s="14">
        <v>0</v>
      </c>
    </row>
    <row r="32" spans="1:6" x14ac:dyDescent="0.35">
      <c r="A32" t="s">
        <v>6</v>
      </c>
      <c r="B32" t="s">
        <v>37</v>
      </c>
      <c r="C32" s="14">
        <v>856000000</v>
      </c>
      <c r="D32" s="14">
        <v>0</v>
      </c>
      <c r="E32" s="14">
        <v>0</v>
      </c>
      <c r="F32" s="14">
        <v>0</v>
      </c>
    </row>
    <row r="33" spans="1:6" x14ac:dyDescent="0.35">
      <c r="A33" t="s">
        <v>6</v>
      </c>
      <c r="B33" t="s">
        <v>38</v>
      </c>
      <c r="C33" s="14">
        <v>2111000000</v>
      </c>
      <c r="D33" s="14">
        <v>0</v>
      </c>
      <c r="E33" s="14">
        <v>0</v>
      </c>
      <c r="F33" s="14">
        <v>0</v>
      </c>
    </row>
    <row r="34" spans="1:6" x14ac:dyDescent="0.35">
      <c r="A34" t="s">
        <v>6</v>
      </c>
      <c r="B34" t="s">
        <v>39</v>
      </c>
      <c r="C34" s="14">
        <v>101827000000</v>
      </c>
      <c r="D34" s="14">
        <v>299317000000</v>
      </c>
      <c r="E34" s="14">
        <v>303387000000</v>
      </c>
      <c r="F34" s="14">
        <v>303387000000</v>
      </c>
    </row>
    <row r="35" spans="1:6" x14ac:dyDescent="0.35">
      <c r="A35" t="s">
        <v>6</v>
      </c>
      <c r="B35" t="s">
        <v>40</v>
      </c>
      <c r="C35" s="14">
        <v>0</v>
      </c>
      <c r="D35" s="14">
        <v>0</v>
      </c>
      <c r="E35" s="14">
        <v>0</v>
      </c>
      <c r="F35" s="14">
        <v>0</v>
      </c>
    </row>
    <row r="36" spans="1:6" x14ac:dyDescent="0.35">
      <c r="A36" t="s">
        <v>6</v>
      </c>
      <c r="B36" t="s">
        <v>41</v>
      </c>
      <c r="C36" s="14">
        <v>0</v>
      </c>
      <c r="D36" s="14">
        <v>0</v>
      </c>
      <c r="E36" s="14">
        <v>0</v>
      </c>
      <c r="F36" s="14">
        <v>0</v>
      </c>
    </row>
    <row r="37" spans="1:6" x14ac:dyDescent="0.35">
      <c r="A37" t="s">
        <v>6</v>
      </c>
      <c r="B37" t="s">
        <v>42</v>
      </c>
      <c r="C37" s="14">
        <v>-5305000000</v>
      </c>
      <c r="D37" s="14">
        <v>-127392000000</v>
      </c>
      <c r="E37" s="14">
        <v>-156573000000</v>
      </c>
      <c r="F37" s="14">
        <v>-163362000000</v>
      </c>
    </row>
    <row r="38" spans="1:6" x14ac:dyDescent="0.35">
      <c r="A38" t="s">
        <v>6</v>
      </c>
      <c r="B38" t="s">
        <v>43</v>
      </c>
      <c r="C38" s="14">
        <v>3782753000000</v>
      </c>
      <c r="D38" s="14">
        <v>3762548000000</v>
      </c>
      <c r="E38" s="14">
        <v>3981376000000</v>
      </c>
      <c r="F38" s="14">
        <v>4762561000000</v>
      </c>
    </row>
    <row r="39" spans="1:6" x14ac:dyDescent="0.35">
      <c r="A39" t="s">
        <v>6</v>
      </c>
      <c r="B39" t="s">
        <v>44</v>
      </c>
      <c r="C39" s="14">
        <v>2716915000000</v>
      </c>
      <c r="D39" s="14">
        <v>2685070000000</v>
      </c>
      <c r="E39" s="14">
        <v>2849732000000</v>
      </c>
      <c r="F39" s="14">
        <v>3317568000000</v>
      </c>
    </row>
    <row r="40" spans="1:6" x14ac:dyDescent="0.35">
      <c r="A40" t="s">
        <v>6</v>
      </c>
      <c r="B40" t="s">
        <v>45</v>
      </c>
      <c r="C40" s="14">
        <v>4949479000000</v>
      </c>
      <c r="D40" s="14">
        <v>5123414000000</v>
      </c>
      <c r="E40" s="14">
        <v>5523787000000</v>
      </c>
      <c r="F40" s="14">
        <v>6256911000000</v>
      </c>
    </row>
    <row r="41" spans="1:6" x14ac:dyDescent="0.35">
      <c r="A41" t="s">
        <v>6</v>
      </c>
      <c r="B41" t="s">
        <v>46</v>
      </c>
      <c r="C41" s="14">
        <v>-2232564000000</v>
      </c>
      <c r="D41" s="14">
        <v>-2438344000000</v>
      </c>
      <c r="E41" s="14">
        <v>-2674055000000</v>
      </c>
      <c r="F41" s="14">
        <v>-2939343000000</v>
      </c>
    </row>
    <row r="42" spans="1:6" x14ac:dyDescent="0.35">
      <c r="A42" t="s">
        <v>6</v>
      </c>
      <c r="B42" t="s">
        <v>47</v>
      </c>
      <c r="C42" s="14">
        <v>0</v>
      </c>
      <c r="D42" s="14">
        <v>0</v>
      </c>
      <c r="E42" s="14">
        <v>0</v>
      </c>
      <c r="F42" s="14">
        <v>0</v>
      </c>
    </row>
    <row r="43" spans="1:6" x14ac:dyDescent="0.35">
      <c r="A43" t="s">
        <v>6</v>
      </c>
      <c r="B43" t="s">
        <v>45</v>
      </c>
      <c r="C43" s="14">
        <v>0</v>
      </c>
      <c r="D43" s="14">
        <v>0</v>
      </c>
      <c r="E43" s="14">
        <v>0</v>
      </c>
      <c r="F43" s="14">
        <v>0</v>
      </c>
    </row>
    <row r="44" spans="1:6" x14ac:dyDescent="0.35">
      <c r="A44" t="s">
        <v>6</v>
      </c>
      <c r="B44" t="s">
        <v>46</v>
      </c>
      <c r="C44" s="14">
        <v>0</v>
      </c>
      <c r="D44" s="14">
        <v>0</v>
      </c>
      <c r="E44" s="14">
        <v>0</v>
      </c>
      <c r="F44" s="14">
        <v>0</v>
      </c>
    </row>
    <row r="45" spans="1:6" x14ac:dyDescent="0.35">
      <c r="A45" t="s">
        <v>6</v>
      </c>
      <c r="B45" t="s">
        <v>48</v>
      </c>
      <c r="C45" s="14">
        <v>1065838000000</v>
      </c>
      <c r="D45" s="14">
        <v>1077478000000</v>
      </c>
      <c r="E45" s="14">
        <v>1131644000000</v>
      </c>
      <c r="F45" s="14">
        <v>1444993000000</v>
      </c>
    </row>
    <row r="46" spans="1:6" x14ac:dyDescent="0.35">
      <c r="A46" t="s">
        <v>6</v>
      </c>
      <c r="B46" t="s">
        <v>45</v>
      </c>
      <c r="C46" s="14">
        <v>1495882000000</v>
      </c>
      <c r="D46" s="14">
        <v>1579813000000</v>
      </c>
      <c r="E46" s="14">
        <v>1709488000000</v>
      </c>
      <c r="F46" s="14">
        <v>2101677000000</v>
      </c>
    </row>
    <row r="47" spans="1:6" x14ac:dyDescent="0.35">
      <c r="A47" t="s">
        <v>6</v>
      </c>
      <c r="B47" t="s">
        <v>46</v>
      </c>
      <c r="C47" s="14">
        <v>-430044000000</v>
      </c>
      <c r="D47" s="14">
        <v>-502335000000</v>
      </c>
      <c r="E47" s="14">
        <v>-577844000000</v>
      </c>
      <c r="F47" s="14">
        <v>-656684000000</v>
      </c>
    </row>
    <row r="48" spans="1:6" x14ac:dyDescent="0.35">
      <c r="A48" t="s">
        <v>6</v>
      </c>
      <c r="B48" t="s">
        <v>49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35">
      <c r="A49" t="s">
        <v>6</v>
      </c>
      <c r="B49" t="s">
        <v>45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35">
      <c r="A50" t="s">
        <v>6</v>
      </c>
      <c r="B50" t="s">
        <v>46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35">
      <c r="A51" t="s">
        <v>6</v>
      </c>
      <c r="B51" t="s">
        <v>50</v>
      </c>
      <c r="C51" s="14">
        <v>348778000000</v>
      </c>
      <c r="D51" s="14">
        <v>216027000000</v>
      </c>
      <c r="E51" s="14">
        <v>177005000000</v>
      </c>
      <c r="F51" s="14">
        <v>177005000000</v>
      </c>
    </row>
    <row r="52" spans="1:6" x14ac:dyDescent="0.35">
      <c r="A52" t="s">
        <v>6</v>
      </c>
      <c r="B52" t="s">
        <v>51</v>
      </c>
      <c r="C52" s="14">
        <v>356358000000</v>
      </c>
      <c r="D52" s="14">
        <v>216027000000</v>
      </c>
      <c r="E52" s="14">
        <v>177005000000</v>
      </c>
      <c r="F52" s="14">
        <v>177005000000</v>
      </c>
    </row>
    <row r="53" spans="1:6" x14ac:dyDescent="0.35">
      <c r="A53" t="s">
        <v>6</v>
      </c>
      <c r="B53" t="s">
        <v>52</v>
      </c>
      <c r="C53" s="14">
        <v>-7580000000</v>
      </c>
      <c r="D53" s="14">
        <v>0</v>
      </c>
      <c r="E53" s="14">
        <v>0</v>
      </c>
      <c r="F53" s="14">
        <v>0</v>
      </c>
    </row>
    <row r="54" spans="1:6" x14ac:dyDescent="0.35">
      <c r="A54" t="s">
        <v>6</v>
      </c>
      <c r="B54" t="s">
        <v>53</v>
      </c>
      <c r="C54" s="14">
        <v>6893097000000</v>
      </c>
      <c r="D54" s="14">
        <v>6929387000000</v>
      </c>
      <c r="E54" s="14">
        <v>9857553000000</v>
      </c>
      <c r="F54" s="14">
        <v>10551637000000</v>
      </c>
    </row>
    <row r="55" spans="1:6" x14ac:dyDescent="0.35">
      <c r="A55" t="s">
        <v>6</v>
      </c>
      <c r="B55" t="s">
        <v>54</v>
      </c>
      <c r="C55" s="14">
        <v>3045690000000</v>
      </c>
      <c r="D55" s="14">
        <v>3023499000000</v>
      </c>
      <c r="E55" s="14">
        <v>4756992000000</v>
      </c>
      <c r="F55" s="14">
        <v>5316951000000</v>
      </c>
    </row>
    <row r="56" spans="1:6" x14ac:dyDescent="0.35">
      <c r="A56" t="s">
        <v>6</v>
      </c>
      <c r="B56" t="s">
        <v>55</v>
      </c>
      <c r="C56" s="14">
        <v>3638207000000</v>
      </c>
      <c r="D56" s="14">
        <v>3171877000000</v>
      </c>
      <c r="E56" s="14">
        <v>4089550000000</v>
      </c>
      <c r="F56" s="14">
        <v>4282669000000</v>
      </c>
    </row>
    <row r="57" spans="1:6" x14ac:dyDescent="0.35">
      <c r="A57" t="s">
        <v>6</v>
      </c>
      <c r="B57" t="s">
        <v>56</v>
      </c>
      <c r="C57" s="14">
        <v>50724000000</v>
      </c>
      <c r="D57" s="14">
        <v>44370000000</v>
      </c>
      <c r="E57" s="14">
        <v>63966000000</v>
      </c>
      <c r="F57" s="14">
        <v>33722000000</v>
      </c>
    </row>
    <row r="58" spans="1:6" x14ac:dyDescent="0.35">
      <c r="A58" t="s">
        <v>6</v>
      </c>
      <c r="B58" t="s">
        <v>57</v>
      </c>
      <c r="C58" s="14">
        <v>1115297000000</v>
      </c>
      <c r="D58" s="14">
        <v>869602000000</v>
      </c>
      <c r="E58" s="14">
        <v>1143212000000</v>
      </c>
      <c r="F58" s="14">
        <v>1117080000000</v>
      </c>
    </row>
    <row r="59" spans="1:6" x14ac:dyDescent="0.35">
      <c r="A59" t="s">
        <v>6</v>
      </c>
      <c r="B59" t="s">
        <v>58</v>
      </c>
      <c r="C59" s="14">
        <v>0</v>
      </c>
      <c r="D59" s="14">
        <v>0</v>
      </c>
      <c r="E59" s="14">
        <v>0</v>
      </c>
      <c r="F59" s="14">
        <v>0</v>
      </c>
    </row>
    <row r="60" spans="1:6" x14ac:dyDescent="0.35">
      <c r="A60" t="s">
        <v>6</v>
      </c>
      <c r="B60" t="s">
        <v>59</v>
      </c>
      <c r="C60" s="14">
        <v>0</v>
      </c>
      <c r="D60" s="14">
        <v>0</v>
      </c>
      <c r="E60" s="14">
        <v>0</v>
      </c>
      <c r="F60" s="14">
        <v>0</v>
      </c>
    </row>
    <row r="61" spans="1:6" x14ac:dyDescent="0.35">
      <c r="A61" t="s">
        <v>6</v>
      </c>
      <c r="B61" t="s">
        <v>60</v>
      </c>
      <c r="C61" s="14">
        <v>0</v>
      </c>
      <c r="D61" s="14">
        <v>0</v>
      </c>
      <c r="E61" s="14">
        <v>0</v>
      </c>
      <c r="F61" s="14">
        <v>0</v>
      </c>
    </row>
    <row r="62" spans="1:6" x14ac:dyDescent="0.35">
      <c r="A62" t="s">
        <v>6</v>
      </c>
      <c r="B62" t="s">
        <v>61</v>
      </c>
      <c r="C62" s="14">
        <v>0</v>
      </c>
      <c r="D62" s="14">
        <v>0</v>
      </c>
      <c r="E62" s="14">
        <v>0</v>
      </c>
      <c r="F62" s="14">
        <v>0</v>
      </c>
    </row>
    <row r="63" spans="1:6" x14ac:dyDescent="0.35">
      <c r="A63" t="s">
        <v>6</v>
      </c>
      <c r="B63" t="s">
        <v>62</v>
      </c>
      <c r="C63" s="14">
        <v>0</v>
      </c>
      <c r="D63" s="14">
        <v>0</v>
      </c>
      <c r="E63" s="14">
        <v>0</v>
      </c>
      <c r="F63" s="14">
        <v>0</v>
      </c>
    </row>
    <row r="64" spans="1:6" x14ac:dyDescent="0.35">
      <c r="A64" t="s">
        <v>6</v>
      </c>
      <c r="B64" t="s">
        <v>63</v>
      </c>
      <c r="C64" s="14">
        <v>0</v>
      </c>
      <c r="D64" s="14">
        <v>0</v>
      </c>
      <c r="E64" s="14">
        <v>0</v>
      </c>
      <c r="F64" s="14">
        <v>0</v>
      </c>
    </row>
    <row r="65" spans="1:6" x14ac:dyDescent="0.35">
      <c r="A65" t="s">
        <v>6</v>
      </c>
      <c r="B65" t="s">
        <v>64</v>
      </c>
      <c r="C65" s="14">
        <v>0</v>
      </c>
      <c r="D65" s="14">
        <v>0</v>
      </c>
      <c r="E65" s="14">
        <v>0</v>
      </c>
      <c r="F65" s="14">
        <v>0</v>
      </c>
    </row>
    <row r="66" spans="1:6" x14ac:dyDescent="0.35">
      <c r="A66" t="s">
        <v>6</v>
      </c>
      <c r="B66" t="s">
        <v>65</v>
      </c>
      <c r="C66" s="14">
        <v>0</v>
      </c>
      <c r="D66" s="14">
        <v>0</v>
      </c>
      <c r="E66" s="14">
        <v>0</v>
      </c>
      <c r="F66" s="14">
        <v>0</v>
      </c>
    </row>
    <row r="67" spans="1:6" x14ac:dyDescent="0.35">
      <c r="A67" t="s">
        <v>6</v>
      </c>
      <c r="B67" t="s">
        <v>66</v>
      </c>
      <c r="C67" s="14">
        <v>0</v>
      </c>
      <c r="D67" s="14">
        <v>0</v>
      </c>
      <c r="E67" s="14">
        <v>0</v>
      </c>
      <c r="F67" s="14">
        <v>0</v>
      </c>
    </row>
    <row r="68" spans="1:6" x14ac:dyDescent="0.35">
      <c r="A68" t="s">
        <v>6</v>
      </c>
      <c r="B68" t="s">
        <v>67</v>
      </c>
      <c r="C68" s="14">
        <v>444530104000000</v>
      </c>
      <c r="D68" s="14">
        <v>527769944000000</v>
      </c>
      <c r="E68" s="14">
        <v>607875185000000</v>
      </c>
      <c r="F68" s="14">
        <v>718794589000000</v>
      </c>
    </row>
    <row r="69" spans="1:6" x14ac:dyDescent="0.35">
      <c r="A69" t="s">
        <v>6</v>
      </c>
      <c r="B69" t="s">
        <v>68</v>
      </c>
      <c r="C69" s="14">
        <v>0</v>
      </c>
      <c r="D69" s="14">
        <v>0</v>
      </c>
      <c r="E69" s="14">
        <v>505876000000</v>
      </c>
      <c r="F69" s="14">
        <v>88000000</v>
      </c>
    </row>
    <row r="70" spans="1:6" x14ac:dyDescent="0.35">
      <c r="A70" t="s">
        <v>6</v>
      </c>
      <c r="B70" t="s">
        <v>69</v>
      </c>
      <c r="C70" s="14">
        <v>0</v>
      </c>
      <c r="D70" s="14">
        <v>0</v>
      </c>
      <c r="E70" s="14">
        <v>0</v>
      </c>
      <c r="F70" s="14">
        <v>0</v>
      </c>
    </row>
    <row r="71" spans="1:6" x14ac:dyDescent="0.35">
      <c r="A71" t="s">
        <v>6</v>
      </c>
      <c r="B71" t="s">
        <v>70</v>
      </c>
      <c r="C71" s="14">
        <v>0</v>
      </c>
      <c r="D71" s="14">
        <v>0</v>
      </c>
      <c r="E71" s="14">
        <v>0</v>
      </c>
      <c r="F71" s="14">
        <v>0</v>
      </c>
    </row>
    <row r="72" spans="1:6" x14ac:dyDescent="0.35">
      <c r="A72" t="s">
        <v>6</v>
      </c>
      <c r="B72" t="s">
        <v>71</v>
      </c>
      <c r="C72" s="14">
        <v>0</v>
      </c>
      <c r="D72" s="14">
        <v>0</v>
      </c>
      <c r="E72" s="14">
        <v>0</v>
      </c>
      <c r="F72" s="14">
        <v>0</v>
      </c>
    </row>
    <row r="73" spans="1:6" x14ac:dyDescent="0.35">
      <c r="A73" t="s">
        <v>6</v>
      </c>
      <c r="B73" t="s">
        <v>72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35">
      <c r="A74" t="s">
        <v>6</v>
      </c>
      <c r="B74" t="s">
        <v>73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35">
      <c r="A75" t="s">
        <v>6</v>
      </c>
      <c r="B75" t="s">
        <v>74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35">
      <c r="A76" t="s">
        <v>6</v>
      </c>
      <c r="B76" t="s">
        <v>75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35">
      <c r="A77" t="s">
        <v>6</v>
      </c>
      <c r="B77" t="s">
        <v>76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35">
      <c r="A78" t="s">
        <v>6</v>
      </c>
      <c r="B78" t="s">
        <v>77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35">
      <c r="A79" t="s">
        <v>6</v>
      </c>
      <c r="B79" t="s">
        <v>78</v>
      </c>
      <c r="C79" s="14">
        <v>23875242000000</v>
      </c>
      <c r="D79" s="14">
        <v>54393939000000</v>
      </c>
      <c r="E79" s="14">
        <v>67840840000000</v>
      </c>
      <c r="F79" s="14">
        <v>89506662000000</v>
      </c>
    </row>
    <row r="80" spans="1:6" x14ac:dyDescent="0.35">
      <c r="A80" t="s">
        <v>6</v>
      </c>
      <c r="B80" t="s">
        <v>79</v>
      </c>
      <c r="C80" s="14">
        <v>15081349000000</v>
      </c>
      <c r="D80" s="14">
        <v>41380571000000</v>
      </c>
      <c r="E80" s="14">
        <v>60002732000000</v>
      </c>
      <c r="F80" s="14">
        <v>80719473000000</v>
      </c>
    </row>
    <row r="81" spans="1:6" x14ac:dyDescent="0.35">
      <c r="A81" t="s">
        <v>6</v>
      </c>
      <c r="B81" t="s">
        <v>80</v>
      </c>
      <c r="C81" s="14">
        <v>8793893000000</v>
      </c>
      <c r="D81" s="14">
        <v>13013368000000</v>
      </c>
      <c r="E81" s="14">
        <v>7838108000000</v>
      </c>
      <c r="F81" s="14">
        <v>8787189000000</v>
      </c>
    </row>
    <row r="82" spans="1:6" x14ac:dyDescent="0.35">
      <c r="A82" t="s">
        <v>6</v>
      </c>
      <c r="B82" t="s">
        <v>81</v>
      </c>
      <c r="C82" s="14">
        <v>0</v>
      </c>
      <c r="D82" s="14">
        <v>0</v>
      </c>
      <c r="E82" s="14">
        <v>0</v>
      </c>
      <c r="F82" s="14">
        <v>0</v>
      </c>
    </row>
    <row r="83" spans="1:6" x14ac:dyDescent="0.35">
      <c r="A83" t="s">
        <v>6</v>
      </c>
      <c r="B83" t="s">
        <v>82</v>
      </c>
      <c r="C83" s="14">
        <v>0</v>
      </c>
      <c r="D83" s="14">
        <v>0</v>
      </c>
      <c r="E83" s="14">
        <v>0</v>
      </c>
      <c r="F83" s="14">
        <v>0</v>
      </c>
    </row>
    <row r="84" spans="1:6" x14ac:dyDescent="0.35">
      <c r="A84" t="s">
        <v>6</v>
      </c>
      <c r="B84" t="s">
        <v>83</v>
      </c>
      <c r="C84" s="14">
        <v>353195838000000</v>
      </c>
      <c r="D84" s="14">
        <v>379920669000000</v>
      </c>
      <c r="E84" s="14">
        <v>413952789000000</v>
      </c>
      <c r="F84" s="14">
        <v>482702731000000</v>
      </c>
    </row>
    <row r="85" spans="1:6" x14ac:dyDescent="0.35">
      <c r="A85" t="s">
        <v>6</v>
      </c>
      <c r="B85" t="s">
        <v>84</v>
      </c>
      <c r="C85" s="14">
        <v>0</v>
      </c>
      <c r="D85" s="14">
        <v>0</v>
      </c>
      <c r="E85" s="14">
        <v>0</v>
      </c>
      <c r="F85" s="14">
        <v>0</v>
      </c>
    </row>
    <row r="86" spans="1:6" x14ac:dyDescent="0.35">
      <c r="A86" t="s">
        <v>6</v>
      </c>
      <c r="B86" t="s">
        <v>85</v>
      </c>
      <c r="C86" s="14">
        <v>0</v>
      </c>
      <c r="D86" s="14">
        <v>0</v>
      </c>
      <c r="E86" s="14">
        <v>0</v>
      </c>
      <c r="F86" s="14">
        <v>0</v>
      </c>
    </row>
    <row r="87" spans="1:6" x14ac:dyDescent="0.35">
      <c r="A87" t="s">
        <v>6</v>
      </c>
      <c r="B87" t="s">
        <v>86</v>
      </c>
      <c r="C87" s="14">
        <v>0</v>
      </c>
      <c r="D87" s="14">
        <v>0</v>
      </c>
      <c r="E87" s="14">
        <v>0</v>
      </c>
      <c r="F87" s="14">
        <v>0</v>
      </c>
    </row>
    <row r="88" spans="1:6" x14ac:dyDescent="0.35">
      <c r="A88" t="s">
        <v>6</v>
      </c>
      <c r="B88" t="s">
        <v>87</v>
      </c>
      <c r="C88" s="14">
        <v>0</v>
      </c>
      <c r="D88" s="14">
        <v>0</v>
      </c>
      <c r="E88" s="14">
        <v>0</v>
      </c>
      <c r="F88" s="14">
        <v>0</v>
      </c>
    </row>
    <row r="89" spans="1:6" x14ac:dyDescent="0.35">
      <c r="A89" t="s">
        <v>6</v>
      </c>
      <c r="B89" t="s">
        <v>88</v>
      </c>
      <c r="C89" s="14">
        <v>0</v>
      </c>
      <c r="D89" s="14">
        <v>0</v>
      </c>
      <c r="E89" s="14">
        <v>0</v>
      </c>
      <c r="F89" s="14">
        <v>0</v>
      </c>
    </row>
    <row r="90" spans="1:6" x14ac:dyDescent="0.35">
      <c r="A90" t="s">
        <v>6</v>
      </c>
      <c r="B90" t="s">
        <v>89</v>
      </c>
      <c r="C90" s="14">
        <v>0</v>
      </c>
      <c r="D90" s="14">
        <v>0</v>
      </c>
      <c r="E90" s="14">
        <v>0</v>
      </c>
      <c r="F90" s="14">
        <v>0</v>
      </c>
    </row>
    <row r="91" spans="1:6" x14ac:dyDescent="0.35">
      <c r="A91" t="s">
        <v>6</v>
      </c>
      <c r="B91" t="s">
        <v>90</v>
      </c>
      <c r="C91" s="14">
        <v>0</v>
      </c>
      <c r="D91" s="14">
        <v>0</v>
      </c>
      <c r="E91" s="14">
        <v>0</v>
      </c>
      <c r="F91" s="14">
        <v>0</v>
      </c>
    </row>
    <row r="92" spans="1:6" x14ac:dyDescent="0.35">
      <c r="A92" t="s">
        <v>6</v>
      </c>
      <c r="B92" t="s">
        <v>91</v>
      </c>
      <c r="C92" s="14">
        <v>0</v>
      </c>
      <c r="D92" s="14">
        <v>0</v>
      </c>
      <c r="E92" s="14">
        <v>0</v>
      </c>
      <c r="F92" s="14">
        <v>0</v>
      </c>
    </row>
    <row r="93" spans="1:6" x14ac:dyDescent="0.35">
      <c r="A93" t="s">
        <v>6</v>
      </c>
      <c r="B93" t="s">
        <v>92</v>
      </c>
      <c r="C93" s="14">
        <v>0</v>
      </c>
      <c r="D93" s="14">
        <v>0</v>
      </c>
      <c r="E93" s="14">
        <v>0</v>
      </c>
      <c r="F93" s="14">
        <v>0</v>
      </c>
    </row>
    <row r="94" spans="1:6" x14ac:dyDescent="0.35">
      <c r="A94" t="s">
        <v>6</v>
      </c>
      <c r="B94" t="s">
        <v>93</v>
      </c>
      <c r="C94" s="14">
        <v>0</v>
      </c>
      <c r="D94" s="14">
        <v>0</v>
      </c>
      <c r="E94" s="14">
        <v>0</v>
      </c>
      <c r="F94" s="14">
        <v>117126000000</v>
      </c>
    </row>
    <row r="95" spans="1:6" x14ac:dyDescent="0.35">
      <c r="A95" t="s">
        <v>6</v>
      </c>
      <c r="B95" t="s">
        <v>94</v>
      </c>
      <c r="C95" s="14">
        <v>0</v>
      </c>
      <c r="D95" s="14">
        <v>0</v>
      </c>
      <c r="E95" s="14">
        <v>0</v>
      </c>
      <c r="F95" s="14">
        <v>0</v>
      </c>
    </row>
    <row r="96" spans="1:6" x14ac:dyDescent="0.35">
      <c r="A96" t="s">
        <v>6</v>
      </c>
      <c r="B96" t="s">
        <v>95</v>
      </c>
      <c r="C96" s="14">
        <v>0</v>
      </c>
      <c r="D96" s="14">
        <v>0</v>
      </c>
      <c r="E96" s="14">
        <v>0</v>
      </c>
      <c r="F96" s="14">
        <v>0</v>
      </c>
    </row>
    <row r="97" spans="1:6" x14ac:dyDescent="0.35">
      <c r="A97" t="s">
        <v>6</v>
      </c>
      <c r="B97" t="s">
        <v>96</v>
      </c>
      <c r="C97" s="14">
        <v>0</v>
      </c>
      <c r="D97" s="14">
        <v>0</v>
      </c>
      <c r="E97" s="14">
        <v>0</v>
      </c>
      <c r="F97" s="14">
        <v>0</v>
      </c>
    </row>
    <row r="98" spans="1:6" x14ac:dyDescent="0.35">
      <c r="A98" t="s">
        <v>6</v>
      </c>
      <c r="B98" t="s">
        <v>97</v>
      </c>
      <c r="C98" s="14">
        <v>409081941000000</v>
      </c>
      <c r="D98" s="14">
        <v>482869035000000</v>
      </c>
      <c r="E98" s="14">
        <v>549436522000000</v>
      </c>
      <c r="F98" s="14">
        <v>647838628000000</v>
      </c>
    </row>
    <row r="99" spans="1:6" x14ac:dyDescent="0.35">
      <c r="A99" t="s">
        <v>6</v>
      </c>
      <c r="B99" t="s">
        <v>98</v>
      </c>
      <c r="C99" s="14">
        <v>0</v>
      </c>
      <c r="D99" s="14">
        <v>0</v>
      </c>
      <c r="E99" s="14">
        <v>0</v>
      </c>
      <c r="F99" s="14">
        <v>39112283000000</v>
      </c>
    </row>
    <row r="100" spans="1:6" x14ac:dyDescent="0.35">
      <c r="A100" t="s">
        <v>6</v>
      </c>
      <c r="B100" t="s">
        <v>99</v>
      </c>
      <c r="C100" s="14">
        <v>21615585000000</v>
      </c>
      <c r="D100" s="14">
        <v>27019481000000</v>
      </c>
      <c r="E100" s="14">
        <v>33774351000000</v>
      </c>
      <c r="F100" s="14">
        <v>38840504000000</v>
      </c>
    </row>
    <row r="101" spans="1:6" x14ac:dyDescent="0.35">
      <c r="A101" t="s">
        <v>6</v>
      </c>
      <c r="B101" t="s">
        <v>100</v>
      </c>
      <c r="C101" s="14">
        <v>0</v>
      </c>
      <c r="D101" s="14">
        <v>0</v>
      </c>
      <c r="E101" s="14">
        <v>0</v>
      </c>
      <c r="F101" s="14">
        <v>0</v>
      </c>
    </row>
    <row r="102" spans="1:6" x14ac:dyDescent="0.35">
      <c r="A102" t="s">
        <v>6</v>
      </c>
      <c r="B102" t="s">
        <v>101</v>
      </c>
      <c r="C102" s="14">
        <v>0</v>
      </c>
      <c r="D102" s="14">
        <v>0</v>
      </c>
      <c r="E102" s="14">
        <v>0</v>
      </c>
      <c r="F102" s="14">
        <v>0</v>
      </c>
    </row>
    <row r="103" spans="1:6" x14ac:dyDescent="0.35">
      <c r="A103" t="s">
        <v>6</v>
      </c>
      <c r="B103" t="s">
        <v>102</v>
      </c>
      <c r="C103" s="14">
        <v>0</v>
      </c>
      <c r="D103" s="14">
        <v>0</v>
      </c>
      <c r="E103" s="14">
        <v>0</v>
      </c>
      <c r="F103" s="14">
        <v>0</v>
      </c>
    </row>
    <row r="104" spans="1:6" x14ac:dyDescent="0.35">
      <c r="A104" t="s">
        <v>6</v>
      </c>
      <c r="B104" t="s">
        <v>103</v>
      </c>
      <c r="C104" s="14">
        <v>271779000000</v>
      </c>
      <c r="D104" s="14">
        <v>271779000000</v>
      </c>
      <c r="E104" s="14">
        <v>271779000000</v>
      </c>
      <c r="F104" s="14">
        <v>271779000000</v>
      </c>
    </row>
    <row r="105" spans="1:6" x14ac:dyDescent="0.35">
      <c r="A105" t="s">
        <v>6</v>
      </c>
      <c r="B105" t="s">
        <v>104</v>
      </c>
      <c r="C105" s="14">
        <v>0</v>
      </c>
      <c r="D105" s="14">
        <v>0</v>
      </c>
      <c r="E105" s="14">
        <v>0</v>
      </c>
      <c r="F105" s="14">
        <v>0</v>
      </c>
    </row>
    <row r="106" spans="1:6" x14ac:dyDescent="0.35">
      <c r="A106" t="s">
        <v>6</v>
      </c>
      <c r="B106" t="s">
        <v>105</v>
      </c>
      <c r="C106" s="14">
        <v>0</v>
      </c>
      <c r="D106" s="14">
        <v>0</v>
      </c>
      <c r="E106" s="14">
        <v>0</v>
      </c>
      <c r="F106" s="14">
        <v>0</v>
      </c>
    </row>
    <row r="107" spans="1:6" x14ac:dyDescent="0.35">
      <c r="A107" t="s">
        <v>6</v>
      </c>
      <c r="B107" t="s">
        <v>106</v>
      </c>
      <c r="C107" s="14">
        <v>0</v>
      </c>
      <c r="D107" s="14">
        <v>0</v>
      </c>
      <c r="E107" s="14">
        <v>0</v>
      </c>
      <c r="F107" s="14">
        <v>0</v>
      </c>
    </row>
    <row r="108" spans="1:6" x14ac:dyDescent="0.35">
      <c r="A108" t="s">
        <v>6</v>
      </c>
      <c r="B108" t="s">
        <v>107</v>
      </c>
      <c r="C108" s="14">
        <v>0</v>
      </c>
      <c r="D108" s="14">
        <v>0</v>
      </c>
      <c r="E108" s="14">
        <v>0</v>
      </c>
      <c r="F108" s="14">
        <v>0</v>
      </c>
    </row>
    <row r="109" spans="1:6" x14ac:dyDescent="0.35">
      <c r="A109" t="s">
        <v>6</v>
      </c>
      <c r="B109" t="s">
        <v>108</v>
      </c>
      <c r="C109" s="14">
        <v>0</v>
      </c>
      <c r="D109" s="14">
        <v>0</v>
      </c>
      <c r="E109" s="14">
        <v>0</v>
      </c>
      <c r="F109" s="14">
        <v>0</v>
      </c>
    </row>
    <row r="110" spans="1:6" x14ac:dyDescent="0.35">
      <c r="A110" t="s">
        <v>6</v>
      </c>
      <c r="B110" t="s">
        <v>109</v>
      </c>
      <c r="C110" s="14">
        <v>0</v>
      </c>
      <c r="D110" s="14">
        <v>0</v>
      </c>
      <c r="E110" s="14">
        <v>0</v>
      </c>
      <c r="F110" s="14">
        <v>0</v>
      </c>
    </row>
    <row r="111" spans="1:6" x14ac:dyDescent="0.35">
      <c r="A111" t="s">
        <v>6</v>
      </c>
      <c r="B111" t="s">
        <v>110</v>
      </c>
      <c r="C111" s="14">
        <v>5741759000000</v>
      </c>
      <c r="D111" s="14">
        <v>7164297000000</v>
      </c>
      <c r="E111" s="14">
        <v>9220125000000</v>
      </c>
      <c r="F111" s="14">
        <v>11557435000000</v>
      </c>
    </row>
    <row r="112" spans="1:6" x14ac:dyDescent="0.35">
      <c r="A112" t="s">
        <v>6</v>
      </c>
      <c r="B112" t="s">
        <v>111</v>
      </c>
      <c r="C112" s="14">
        <v>0</v>
      </c>
      <c r="D112" s="14">
        <v>0</v>
      </c>
      <c r="E112" s="14">
        <v>0</v>
      </c>
      <c r="F112" s="14">
        <v>0</v>
      </c>
    </row>
    <row r="113" spans="1:6" x14ac:dyDescent="0.35">
      <c r="A113" t="s">
        <v>6</v>
      </c>
      <c r="B113" t="s">
        <v>112</v>
      </c>
      <c r="C113" s="14">
        <v>0</v>
      </c>
      <c r="D113" s="14">
        <v>0</v>
      </c>
      <c r="E113" s="14">
        <v>0</v>
      </c>
      <c r="F113" s="14">
        <v>0</v>
      </c>
    </row>
    <row r="114" spans="1:6" x14ac:dyDescent="0.35">
      <c r="A114" t="s">
        <v>6</v>
      </c>
      <c r="B114" t="s">
        <v>113</v>
      </c>
      <c r="C114" s="14">
        <v>0</v>
      </c>
      <c r="D114" s="14">
        <v>0</v>
      </c>
      <c r="E114" s="14">
        <v>0</v>
      </c>
      <c r="F114" s="14">
        <v>0</v>
      </c>
    </row>
    <row r="115" spans="1:6" x14ac:dyDescent="0.35">
      <c r="A115" t="s">
        <v>6</v>
      </c>
      <c r="B115" t="s">
        <v>114</v>
      </c>
      <c r="C115" s="14">
        <v>0</v>
      </c>
      <c r="D115" s="14">
        <v>0</v>
      </c>
      <c r="E115" s="14">
        <v>0</v>
      </c>
      <c r="F115" s="14">
        <v>0</v>
      </c>
    </row>
    <row r="116" spans="1:6" x14ac:dyDescent="0.35">
      <c r="A116" t="s">
        <v>6</v>
      </c>
      <c r="B116" t="s">
        <v>115</v>
      </c>
      <c r="C116" s="14">
        <v>0</v>
      </c>
      <c r="D116" s="14">
        <v>0</v>
      </c>
      <c r="E116" s="14">
        <v>0</v>
      </c>
      <c r="F116" s="14">
        <v>0</v>
      </c>
    </row>
    <row r="117" spans="1:6" x14ac:dyDescent="0.35">
      <c r="A117" t="s">
        <v>6</v>
      </c>
      <c r="B117" t="s">
        <v>116</v>
      </c>
      <c r="C117" s="14">
        <v>0</v>
      </c>
      <c r="D117" s="14">
        <v>0</v>
      </c>
      <c r="E117" s="14">
        <v>0</v>
      </c>
      <c r="F117" s="14">
        <v>0</v>
      </c>
    </row>
    <row r="118" spans="1:6" x14ac:dyDescent="0.35">
      <c r="A118" t="s">
        <v>6</v>
      </c>
      <c r="B118" t="s">
        <v>117</v>
      </c>
      <c r="C118" s="14">
        <v>0</v>
      </c>
      <c r="D118" s="14">
        <v>0</v>
      </c>
      <c r="E118" s="14">
        <v>0</v>
      </c>
      <c r="F118" s="14">
        <v>0</v>
      </c>
    </row>
    <row r="119" spans="1:6" x14ac:dyDescent="0.35">
      <c r="A119" t="s">
        <v>6</v>
      </c>
      <c r="B119" t="s">
        <v>118</v>
      </c>
      <c r="C119" s="14">
        <v>0</v>
      </c>
      <c r="D119" s="14">
        <v>0</v>
      </c>
      <c r="E119" s="14">
        <v>0</v>
      </c>
      <c r="F119" s="14">
        <v>0</v>
      </c>
    </row>
    <row r="120" spans="1:6" x14ac:dyDescent="0.35">
      <c r="A120" t="s">
        <v>6</v>
      </c>
      <c r="B120" t="s">
        <v>119</v>
      </c>
      <c r="C120" s="14">
        <v>0</v>
      </c>
      <c r="D120" s="14">
        <v>0</v>
      </c>
      <c r="E120" s="14">
        <v>0</v>
      </c>
      <c r="F120" s="14">
        <v>0</v>
      </c>
    </row>
    <row r="121" spans="1:6" x14ac:dyDescent="0.35">
      <c r="A121" t="s">
        <v>120</v>
      </c>
      <c r="B121" t="s">
        <v>7</v>
      </c>
      <c r="C121" s="14">
        <v>0</v>
      </c>
      <c r="D121" s="14">
        <v>0</v>
      </c>
      <c r="E121" s="14">
        <v>0</v>
      </c>
      <c r="F121" s="14">
        <v>0</v>
      </c>
    </row>
    <row r="122" spans="1:6" x14ac:dyDescent="0.35">
      <c r="A122" t="s">
        <v>120</v>
      </c>
      <c r="B122" t="s">
        <v>8</v>
      </c>
      <c r="C122" s="14">
        <v>0</v>
      </c>
      <c r="D122" s="14">
        <v>0</v>
      </c>
      <c r="E122" s="14">
        <v>0</v>
      </c>
      <c r="F122" s="14">
        <v>0</v>
      </c>
    </row>
    <row r="123" spans="1:6" x14ac:dyDescent="0.35">
      <c r="A123" t="s">
        <v>120</v>
      </c>
      <c r="B123" t="s">
        <v>9</v>
      </c>
      <c r="C123" s="14">
        <v>638946000000</v>
      </c>
      <c r="D123" s="14">
        <v>649952000000</v>
      </c>
      <c r="E123" s="14">
        <v>711783000000</v>
      </c>
      <c r="F123" s="14">
        <v>616570000000</v>
      </c>
    </row>
    <row r="124" spans="1:6" x14ac:dyDescent="0.35">
      <c r="A124" t="s">
        <v>120</v>
      </c>
      <c r="B124" t="s">
        <v>10</v>
      </c>
      <c r="C124" s="14">
        <v>0</v>
      </c>
      <c r="D124" s="14">
        <v>0</v>
      </c>
      <c r="E124" s="14">
        <v>0</v>
      </c>
      <c r="F124" s="14">
        <v>0</v>
      </c>
    </row>
    <row r="125" spans="1:6" x14ac:dyDescent="0.35">
      <c r="A125" t="s">
        <v>120</v>
      </c>
      <c r="B125" t="s">
        <v>11</v>
      </c>
      <c r="C125" s="14">
        <v>0</v>
      </c>
      <c r="D125" s="14">
        <v>0</v>
      </c>
      <c r="E125" s="14">
        <v>0</v>
      </c>
      <c r="F125" s="14">
        <v>0</v>
      </c>
    </row>
    <row r="126" spans="1:6" x14ac:dyDescent="0.35">
      <c r="A126" t="s">
        <v>120</v>
      </c>
      <c r="B126" t="s">
        <v>12</v>
      </c>
      <c r="C126" s="14">
        <v>730267000000</v>
      </c>
      <c r="D126" s="14">
        <v>1023135000000</v>
      </c>
      <c r="E126" s="14">
        <v>786421000000</v>
      </c>
      <c r="F126" s="14">
        <v>887264000000</v>
      </c>
    </row>
    <row r="127" spans="1:6" x14ac:dyDescent="0.35">
      <c r="A127" t="s">
        <v>120</v>
      </c>
      <c r="B127" t="s">
        <v>13</v>
      </c>
      <c r="C127" s="14">
        <v>0</v>
      </c>
      <c r="D127" s="14">
        <v>0</v>
      </c>
      <c r="E127" s="14">
        <v>0</v>
      </c>
      <c r="F127" s="14">
        <v>0</v>
      </c>
    </row>
    <row r="128" spans="1:6" x14ac:dyDescent="0.35">
      <c r="A128" t="s">
        <v>120</v>
      </c>
      <c r="B128" t="s">
        <v>14</v>
      </c>
      <c r="C128" s="14">
        <v>0</v>
      </c>
      <c r="D128" s="14">
        <v>0</v>
      </c>
      <c r="E128" s="14">
        <v>0</v>
      </c>
      <c r="F128" s="14">
        <v>0</v>
      </c>
    </row>
    <row r="129" spans="1:6" x14ac:dyDescent="0.35">
      <c r="A129" t="s">
        <v>120</v>
      </c>
      <c r="B129" t="s">
        <v>15</v>
      </c>
      <c r="C129" s="14">
        <v>0</v>
      </c>
      <c r="D129" s="14">
        <v>0</v>
      </c>
      <c r="E129" s="14">
        <v>0</v>
      </c>
      <c r="F129" s="14">
        <v>0</v>
      </c>
    </row>
    <row r="130" spans="1:6" x14ac:dyDescent="0.35">
      <c r="A130" t="s">
        <v>120</v>
      </c>
      <c r="B130" t="s">
        <v>16</v>
      </c>
      <c r="C130" s="14">
        <v>12379375000000</v>
      </c>
      <c r="D130" s="14">
        <v>10596053000000</v>
      </c>
      <c r="E130" s="14">
        <v>11894805000000</v>
      </c>
      <c r="F130" s="14">
        <v>15362500000000</v>
      </c>
    </row>
    <row r="131" spans="1:6" x14ac:dyDescent="0.35">
      <c r="A131" t="s">
        <v>120</v>
      </c>
      <c r="B131" t="s">
        <v>17</v>
      </c>
      <c r="C131" s="14">
        <v>11778379000000</v>
      </c>
      <c r="D131" s="14">
        <v>8680350000000</v>
      </c>
      <c r="E131" s="14">
        <v>11037227000000</v>
      </c>
      <c r="F131" s="14">
        <v>13602238000000</v>
      </c>
    </row>
    <row r="132" spans="1:6" x14ac:dyDescent="0.35">
      <c r="A132" t="s">
        <v>120</v>
      </c>
      <c r="B132" t="s">
        <v>18</v>
      </c>
      <c r="C132" s="14">
        <v>600996000000</v>
      </c>
      <c r="D132" s="14">
        <v>1915703000000</v>
      </c>
      <c r="E132" s="14">
        <v>857578000000</v>
      </c>
      <c r="F132" s="14">
        <v>1760262000000</v>
      </c>
    </row>
    <row r="133" spans="1:6" x14ac:dyDescent="0.35">
      <c r="A133" t="s">
        <v>120</v>
      </c>
      <c r="B133" t="s">
        <v>19</v>
      </c>
      <c r="C133" s="14">
        <v>0</v>
      </c>
      <c r="D133" s="14">
        <v>0</v>
      </c>
      <c r="E133" s="14">
        <v>0</v>
      </c>
      <c r="F133" s="14">
        <v>0</v>
      </c>
    </row>
    <row r="134" spans="1:6" x14ac:dyDescent="0.35">
      <c r="A134" t="s">
        <v>120</v>
      </c>
      <c r="B134" t="s">
        <v>20</v>
      </c>
      <c r="C134" s="14">
        <v>0</v>
      </c>
      <c r="D134" s="14">
        <v>0</v>
      </c>
      <c r="E134" s="14">
        <v>0</v>
      </c>
      <c r="F134" s="14">
        <v>0</v>
      </c>
    </row>
    <row r="135" spans="1:6" x14ac:dyDescent="0.35">
      <c r="A135" t="s">
        <v>120</v>
      </c>
      <c r="B135" t="s">
        <v>21</v>
      </c>
      <c r="C135" s="14">
        <v>0</v>
      </c>
      <c r="D135" s="14">
        <v>0</v>
      </c>
      <c r="E135" s="14">
        <v>0</v>
      </c>
      <c r="F135" s="14">
        <v>0</v>
      </c>
    </row>
    <row r="136" spans="1:6" x14ac:dyDescent="0.35">
      <c r="A136" t="s">
        <v>120</v>
      </c>
      <c r="B136" t="s">
        <v>22</v>
      </c>
      <c r="C136" s="14">
        <v>0</v>
      </c>
      <c r="D136" s="14">
        <v>0</v>
      </c>
      <c r="E136" s="14">
        <v>0</v>
      </c>
      <c r="F136" s="14">
        <v>0</v>
      </c>
    </row>
    <row r="137" spans="1:6" x14ac:dyDescent="0.35">
      <c r="A137" t="s">
        <v>120</v>
      </c>
      <c r="B137" t="s">
        <v>23</v>
      </c>
      <c r="C137" s="14">
        <v>0</v>
      </c>
      <c r="D137" s="14">
        <v>0</v>
      </c>
      <c r="E137" s="14">
        <v>0</v>
      </c>
      <c r="F137" s="14">
        <v>0</v>
      </c>
    </row>
    <row r="138" spans="1:6" x14ac:dyDescent="0.35">
      <c r="A138" t="s">
        <v>120</v>
      </c>
      <c r="B138" t="s">
        <v>24</v>
      </c>
      <c r="C138" s="14">
        <v>0</v>
      </c>
      <c r="D138" s="14">
        <v>0</v>
      </c>
      <c r="E138" s="14">
        <v>0</v>
      </c>
      <c r="F138" s="14">
        <v>0</v>
      </c>
    </row>
    <row r="139" spans="1:6" x14ac:dyDescent="0.35">
      <c r="A139" t="s">
        <v>120</v>
      </c>
      <c r="B139" t="s">
        <v>25</v>
      </c>
      <c r="C139" s="14">
        <v>7836500000000</v>
      </c>
      <c r="D139" s="14">
        <v>0</v>
      </c>
      <c r="E139" s="14">
        <v>4768290000000</v>
      </c>
      <c r="F139" s="14">
        <v>20992851000000</v>
      </c>
    </row>
    <row r="140" spans="1:6" x14ac:dyDescent="0.35">
      <c r="A140" t="s">
        <v>120</v>
      </c>
      <c r="B140" t="s">
        <v>26</v>
      </c>
      <c r="C140" s="14">
        <v>7836500000000</v>
      </c>
      <c r="D140" s="14">
        <v>0</v>
      </c>
      <c r="E140" s="14">
        <v>4768290000000</v>
      </c>
      <c r="F140" s="14">
        <v>20992851000000</v>
      </c>
    </row>
    <row r="141" spans="1:6" x14ac:dyDescent="0.35">
      <c r="A141" t="s">
        <v>120</v>
      </c>
      <c r="B141" t="s">
        <v>27</v>
      </c>
      <c r="C141" s="14">
        <v>0</v>
      </c>
      <c r="D141" s="14">
        <v>0</v>
      </c>
      <c r="E141" s="14">
        <v>0</v>
      </c>
      <c r="F141" s="14">
        <v>0</v>
      </c>
    </row>
    <row r="142" spans="1:6" x14ac:dyDescent="0.35">
      <c r="A142" t="s">
        <v>120</v>
      </c>
      <c r="B142" t="s">
        <v>28</v>
      </c>
      <c r="C142" s="14">
        <v>9739000000</v>
      </c>
      <c r="D142" s="14">
        <v>5097000000</v>
      </c>
      <c r="E142" s="14">
        <v>103023000000</v>
      </c>
      <c r="F142" s="14">
        <v>0</v>
      </c>
    </row>
    <row r="143" spans="1:6" x14ac:dyDescent="0.35">
      <c r="A143" t="s">
        <v>120</v>
      </c>
      <c r="B143" t="s">
        <v>29</v>
      </c>
      <c r="C143" s="14">
        <v>0</v>
      </c>
      <c r="D143" s="14">
        <v>0</v>
      </c>
      <c r="E143" s="14">
        <v>0</v>
      </c>
      <c r="F143" s="14">
        <v>0</v>
      </c>
    </row>
    <row r="144" spans="1:6" x14ac:dyDescent="0.35">
      <c r="A144" t="s">
        <v>120</v>
      </c>
      <c r="B144" t="s">
        <v>30</v>
      </c>
      <c r="C144" s="14">
        <v>0</v>
      </c>
      <c r="D144" s="14">
        <v>0</v>
      </c>
      <c r="E144" s="14">
        <v>0</v>
      </c>
      <c r="F144" s="14">
        <v>0</v>
      </c>
    </row>
    <row r="145" spans="1:6" x14ac:dyDescent="0.35">
      <c r="A145" t="s">
        <v>120</v>
      </c>
      <c r="B145" t="s">
        <v>31</v>
      </c>
      <c r="C145" s="14">
        <v>0</v>
      </c>
      <c r="D145" s="14">
        <v>0</v>
      </c>
      <c r="E145" s="14">
        <v>0</v>
      </c>
      <c r="F145" s="14">
        <v>0</v>
      </c>
    </row>
    <row r="146" spans="1:6" x14ac:dyDescent="0.35">
      <c r="A146" t="s">
        <v>120</v>
      </c>
      <c r="B146" t="s">
        <v>32</v>
      </c>
      <c r="C146" s="14">
        <v>0</v>
      </c>
      <c r="D146" s="14">
        <v>0</v>
      </c>
      <c r="E146" s="14">
        <v>0</v>
      </c>
      <c r="F146" s="14">
        <v>0</v>
      </c>
    </row>
    <row r="147" spans="1:6" x14ac:dyDescent="0.35">
      <c r="A147" t="s">
        <v>120</v>
      </c>
      <c r="B147" t="s">
        <v>33</v>
      </c>
      <c r="C147" s="14">
        <v>0</v>
      </c>
      <c r="D147" s="14">
        <v>0</v>
      </c>
      <c r="E147" s="14">
        <v>0</v>
      </c>
      <c r="F147" s="14">
        <v>0</v>
      </c>
    </row>
    <row r="148" spans="1:6" x14ac:dyDescent="0.35">
      <c r="A148" t="s">
        <v>120</v>
      </c>
      <c r="B148" t="s">
        <v>34</v>
      </c>
      <c r="C148" s="14">
        <v>0</v>
      </c>
      <c r="D148" s="14">
        <v>0</v>
      </c>
      <c r="E148" s="14">
        <v>0</v>
      </c>
      <c r="F148" s="14">
        <v>0</v>
      </c>
    </row>
    <row r="149" spans="1:6" x14ac:dyDescent="0.35">
      <c r="A149" t="s">
        <v>120</v>
      </c>
      <c r="B149" t="s">
        <v>35</v>
      </c>
      <c r="C149" s="14">
        <v>193660000000</v>
      </c>
      <c r="D149" s="14">
        <v>147032000000</v>
      </c>
      <c r="E149" s="14">
        <v>142878000000</v>
      </c>
      <c r="F149" s="14">
        <v>142530000000</v>
      </c>
    </row>
    <row r="150" spans="1:6" x14ac:dyDescent="0.35">
      <c r="A150" t="s">
        <v>120</v>
      </c>
      <c r="B150" t="s">
        <v>36</v>
      </c>
      <c r="C150" s="14">
        <v>0</v>
      </c>
      <c r="D150" s="14">
        <v>0</v>
      </c>
      <c r="E150" s="14">
        <v>0</v>
      </c>
      <c r="F150" s="14">
        <v>0</v>
      </c>
    </row>
    <row r="151" spans="1:6" x14ac:dyDescent="0.35">
      <c r="A151" t="s">
        <v>120</v>
      </c>
      <c r="B151" t="s">
        <v>37</v>
      </c>
      <c r="C151" s="14">
        <v>0</v>
      </c>
      <c r="D151" s="14">
        <v>0</v>
      </c>
      <c r="E151" s="14">
        <v>0</v>
      </c>
      <c r="F151" s="14">
        <v>0</v>
      </c>
    </row>
    <row r="152" spans="1:6" x14ac:dyDescent="0.35">
      <c r="A152" t="s">
        <v>120</v>
      </c>
      <c r="B152" t="s">
        <v>38</v>
      </c>
      <c r="C152" s="14">
        <v>0</v>
      </c>
      <c r="D152" s="14">
        <v>0</v>
      </c>
      <c r="E152" s="14">
        <v>0</v>
      </c>
      <c r="F152" s="14">
        <v>0</v>
      </c>
    </row>
    <row r="153" spans="1:6" x14ac:dyDescent="0.35">
      <c r="A153" t="s">
        <v>120</v>
      </c>
      <c r="B153" t="s">
        <v>39</v>
      </c>
      <c r="C153" s="14">
        <v>195660000000</v>
      </c>
      <c r="D153" s="14">
        <v>162845000000</v>
      </c>
      <c r="E153" s="14">
        <v>162845000000</v>
      </c>
      <c r="F153" s="14">
        <v>162845000000</v>
      </c>
    </row>
    <row r="154" spans="1:6" x14ac:dyDescent="0.35">
      <c r="A154" t="s">
        <v>120</v>
      </c>
      <c r="B154" t="s">
        <v>40</v>
      </c>
      <c r="C154" s="14">
        <v>0</v>
      </c>
      <c r="D154" s="14">
        <v>0</v>
      </c>
      <c r="E154" s="14">
        <v>0</v>
      </c>
      <c r="F154" s="14">
        <v>0</v>
      </c>
    </row>
    <row r="155" spans="1:6" x14ac:dyDescent="0.35">
      <c r="A155" t="s">
        <v>120</v>
      </c>
      <c r="B155" t="s">
        <v>41</v>
      </c>
      <c r="C155" s="14">
        <v>0</v>
      </c>
      <c r="D155" s="14">
        <v>0</v>
      </c>
      <c r="E155" s="14">
        <v>0</v>
      </c>
      <c r="F155" s="14">
        <v>0</v>
      </c>
    </row>
    <row r="156" spans="1:6" x14ac:dyDescent="0.35">
      <c r="A156" t="s">
        <v>120</v>
      </c>
      <c r="B156" t="s">
        <v>42</v>
      </c>
      <c r="C156" s="14">
        <v>-2000000000</v>
      </c>
      <c r="D156" s="14">
        <v>-15813000000</v>
      </c>
      <c r="E156" s="14">
        <v>-19967000000</v>
      </c>
      <c r="F156" s="14">
        <v>-20315000000</v>
      </c>
    </row>
    <row r="157" spans="1:6" x14ac:dyDescent="0.35">
      <c r="A157" t="s">
        <v>120</v>
      </c>
      <c r="B157" t="s">
        <v>43</v>
      </c>
      <c r="C157" s="14">
        <v>726014000000</v>
      </c>
      <c r="D157" s="14">
        <v>759258000000</v>
      </c>
      <c r="E157" s="14">
        <v>761286000000</v>
      </c>
      <c r="F157" s="14">
        <v>1052987000000</v>
      </c>
    </row>
    <row r="158" spans="1:6" x14ac:dyDescent="0.35">
      <c r="A158" t="s">
        <v>120</v>
      </c>
      <c r="B158" t="s">
        <v>44</v>
      </c>
      <c r="C158" s="14">
        <v>149708000000</v>
      </c>
      <c r="D158" s="14">
        <v>174474000000</v>
      </c>
      <c r="E158" s="14">
        <v>177211000000</v>
      </c>
      <c r="F158" s="14">
        <v>176559000000</v>
      </c>
    </row>
    <row r="159" spans="1:6" x14ac:dyDescent="0.35">
      <c r="A159" t="s">
        <v>120</v>
      </c>
      <c r="B159" t="s">
        <v>45</v>
      </c>
      <c r="C159" s="14">
        <v>383691000000</v>
      </c>
      <c r="D159" s="14">
        <v>439063000000</v>
      </c>
      <c r="E159" s="14">
        <v>472778000000</v>
      </c>
      <c r="F159" s="14">
        <v>505197000000</v>
      </c>
    </row>
    <row r="160" spans="1:6" x14ac:dyDescent="0.35">
      <c r="A160" t="s">
        <v>120</v>
      </c>
      <c r="B160" t="s">
        <v>46</v>
      </c>
      <c r="C160" s="14">
        <v>-233983000000</v>
      </c>
      <c r="D160" s="14">
        <v>-264589000000</v>
      </c>
      <c r="E160" s="14">
        <v>-295567000000</v>
      </c>
      <c r="F160" s="14">
        <v>-328638000000</v>
      </c>
    </row>
    <row r="161" spans="1:6" x14ac:dyDescent="0.35">
      <c r="A161" t="s">
        <v>120</v>
      </c>
      <c r="B161" t="s">
        <v>47</v>
      </c>
      <c r="C161" s="14">
        <v>0</v>
      </c>
      <c r="D161" s="14">
        <v>0</v>
      </c>
      <c r="E161" s="14">
        <v>0</v>
      </c>
      <c r="F161" s="14">
        <v>0</v>
      </c>
    </row>
    <row r="162" spans="1:6" x14ac:dyDescent="0.35">
      <c r="A162" t="s">
        <v>120</v>
      </c>
      <c r="B162" t="s">
        <v>45</v>
      </c>
      <c r="C162" s="14">
        <v>0</v>
      </c>
      <c r="D162" s="14">
        <v>0</v>
      </c>
      <c r="E162" s="14">
        <v>0</v>
      </c>
      <c r="F162" s="14">
        <v>0</v>
      </c>
    </row>
    <row r="163" spans="1:6" x14ac:dyDescent="0.35">
      <c r="A163" t="s">
        <v>120</v>
      </c>
      <c r="B163" t="s">
        <v>46</v>
      </c>
      <c r="C163" s="14">
        <v>0</v>
      </c>
      <c r="D163" s="14">
        <v>0</v>
      </c>
      <c r="E163" s="14">
        <v>0</v>
      </c>
      <c r="F163" s="14">
        <v>0</v>
      </c>
    </row>
    <row r="164" spans="1:6" x14ac:dyDescent="0.35">
      <c r="A164" t="s">
        <v>120</v>
      </c>
      <c r="B164" t="s">
        <v>48</v>
      </c>
      <c r="C164" s="14">
        <v>576306000000</v>
      </c>
      <c r="D164" s="14">
        <v>584784000000</v>
      </c>
      <c r="E164" s="14">
        <v>584075000000</v>
      </c>
      <c r="F164" s="14">
        <v>876428000000</v>
      </c>
    </row>
    <row r="165" spans="1:6" x14ac:dyDescent="0.35">
      <c r="A165" t="s">
        <v>120</v>
      </c>
      <c r="B165" t="s">
        <v>45</v>
      </c>
      <c r="C165" s="14">
        <v>659744000000</v>
      </c>
      <c r="D165" s="14">
        <v>674463000000</v>
      </c>
      <c r="E165" s="14">
        <v>682213000000</v>
      </c>
      <c r="F165" s="14">
        <v>987113000000</v>
      </c>
    </row>
    <row r="166" spans="1:6" x14ac:dyDescent="0.35">
      <c r="A166" t="s">
        <v>120</v>
      </c>
      <c r="B166" t="s">
        <v>46</v>
      </c>
      <c r="C166" s="14">
        <v>-83438000000</v>
      </c>
      <c r="D166" s="14">
        <v>-89679000000</v>
      </c>
      <c r="E166" s="14">
        <v>-98138000000</v>
      </c>
      <c r="F166" s="14">
        <v>-110685000000</v>
      </c>
    </row>
    <row r="167" spans="1:6" x14ac:dyDescent="0.35">
      <c r="A167" t="s">
        <v>120</v>
      </c>
      <c r="B167" t="s">
        <v>49</v>
      </c>
      <c r="C167" s="14">
        <v>0</v>
      </c>
      <c r="D167" s="14">
        <v>0</v>
      </c>
      <c r="E167" s="14">
        <v>0</v>
      </c>
      <c r="F167" s="14">
        <v>0</v>
      </c>
    </row>
    <row r="168" spans="1:6" x14ac:dyDescent="0.35">
      <c r="A168" t="s">
        <v>120</v>
      </c>
      <c r="B168" t="s">
        <v>45</v>
      </c>
      <c r="C168" s="14">
        <v>0</v>
      </c>
      <c r="D168" s="14">
        <v>0</v>
      </c>
      <c r="E168" s="14">
        <v>0</v>
      </c>
      <c r="F168" s="14">
        <v>0</v>
      </c>
    </row>
    <row r="169" spans="1:6" x14ac:dyDescent="0.35">
      <c r="A169" t="s">
        <v>120</v>
      </c>
      <c r="B169" t="s">
        <v>46</v>
      </c>
      <c r="C169" s="14">
        <v>0</v>
      </c>
      <c r="D169" s="14">
        <v>0</v>
      </c>
      <c r="E169" s="14">
        <v>0</v>
      </c>
      <c r="F169" s="14">
        <v>0</v>
      </c>
    </row>
    <row r="170" spans="1:6" x14ac:dyDescent="0.35">
      <c r="A170" t="s">
        <v>120</v>
      </c>
      <c r="B170" t="s">
        <v>50</v>
      </c>
      <c r="C170" s="14">
        <v>3683000000</v>
      </c>
      <c r="D170" s="14">
        <v>14461000000</v>
      </c>
      <c r="E170" s="14">
        <v>3683000000</v>
      </c>
      <c r="F170" s="14">
        <v>3683000000</v>
      </c>
    </row>
    <row r="171" spans="1:6" x14ac:dyDescent="0.35">
      <c r="A171" t="s">
        <v>120</v>
      </c>
      <c r="B171" t="s">
        <v>51</v>
      </c>
      <c r="C171" s="14">
        <v>3683000000</v>
      </c>
      <c r="D171" s="14">
        <v>14461000000</v>
      </c>
      <c r="E171" s="14">
        <v>3683000000</v>
      </c>
      <c r="F171" s="14">
        <v>3683000000</v>
      </c>
    </row>
    <row r="172" spans="1:6" x14ac:dyDescent="0.35">
      <c r="A172" t="s">
        <v>120</v>
      </c>
      <c r="B172" t="s">
        <v>52</v>
      </c>
      <c r="C172" s="14">
        <v>0</v>
      </c>
      <c r="D172" s="14">
        <v>0</v>
      </c>
      <c r="E172" s="14">
        <v>0</v>
      </c>
      <c r="F172" s="14">
        <v>0</v>
      </c>
    </row>
    <row r="173" spans="1:6" x14ac:dyDescent="0.35">
      <c r="A173" t="s">
        <v>120</v>
      </c>
      <c r="B173" t="s">
        <v>53</v>
      </c>
      <c r="C173" s="14">
        <v>2833999000000</v>
      </c>
      <c r="D173" s="14">
        <v>2664770000000</v>
      </c>
      <c r="E173" s="14">
        <v>3599479000000</v>
      </c>
      <c r="F173" s="14">
        <v>3981573000000</v>
      </c>
    </row>
    <row r="174" spans="1:6" x14ac:dyDescent="0.35">
      <c r="A174" t="s">
        <v>120</v>
      </c>
      <c r="B174" t="s">
        <v>54</v>
      </c>
      <c r="C174" s="14">
        <v>215793000000</v>
      </c>
      <c r="D174" s="14">
        <v>191405000000</v>
      </c>
      <c r="E174" s="14">
        <v>663435000000</v>
      </c>
      <c r="F174" s="14">
        <v>292705000000</v>
      </c>
    </row>
    <row r="175" spans="1:6" x14ac:dyDescent="0.35">
      <c r="A175" t="s">
        <v>120</v>
      </c>
      <c r="B175" t="s">
        <v>55</v>
      </c>
      <c r="C175" s="14">
        <v>2579789000000</v>
      </c>
      <c r="D175" s="14">
        <v>2438595000000</v>
      </c>
      <c r="E175" s="14">
        <v>2886583000000</v>
      </c>
      <c r="F175" s="14">
        <v>3625739000000</v>
      </c>
    </row>
    <row r="176" spans="1:6" x14ac:dyDescent="0.35">
      <c r="A176" t="s">
        <v>120</v>
      </c>
      <c r="B176" t="s">
        <v>56</v>
      </c>
      <c r="C176" s="14">
        <v>833000000</v>
      </c>
      <c r="D176" s="14">
        <v>83000000</v>
      </c>
      <c r="E176" s="14">
        <v>82000000</v>
      </c>
      <c r="F176" s="14">
        <v>0</v>
      </c>
    </row>
    <row r="177" spans="1:6" x14ac:dyDescent="0.35">
      <c r="A177" t="s">
        <v>120</v>
      </c>
      <c r="B177" t="s">
        <v>57</v>
      </c>
      <c r="C177" s="14">
        <v>37584000000</v>
      </c>
      <c r="D177" s="14">
        <v>34687000000</v>
      </c>
      <c r="E177" s="14">
        <v>49379000000</v>
      </c>
      <c r="F177" s="14">
        <v>63129000000</v>
      </c>
    </row>
    <row r="178" spans="1:6" x14ac:dyDescent="0.35">
      <c r="A178" t="s">
        <v>120</v>
      </c>
      <c r="B178" t="s">
        <v>58</v>
      </c>
      <c r="C178" s="14">
        <v>0</v>
      </c>
      <c r="D178" s="14">
        <v>0</v>
      </c>
      <c r="E178" s="14">
        <v>0</v>
      </c>
      <c r="F178" s="14">
        <v>0</v>
      </c>
    </row>
    <row r="179" spans="1:6" x14ac:dyDescent="0.35">
      <c r="A179" t="s">
        <v>120</v>
      </c>
      <c r="B179" t="s">
        <v>59</v>
      </c>
      <c r="C179" s="14">
        <v>0</v>
      </c>
      <c r="D179" s="14">
        <v>0</v>
      </c>
      <c r="E179" s="14">
        <v>0</v>
      </c>
      <c r="F179" s="14">
        <v>0</v>
      </c>
    </row>
    <row r="180" spans="1:6" x14ac:dyDescent="0.35">
      <c r="A180" t="s">
        <v>120</v>
      </c>
      <c r="B180" t="s">
        <v>60</v>
      </c>
      <c r="C180" s="14">
        <v>0</v>
      </c>
      <c r="D180" s="14">
        <v>0</v>
      </c>
      <c r="E180" s="14">
        <v>0</v>
      </c>
      <c r="F180" s="14">
        <v>0</v>
      </c>
    </row>
    <row r="181" spans="1:6" x14ac:dyDescent="0.35">
      <c r="A181" t="s">
        <v>120</v>
      </c>
      <c r="B181" t="s">
        <v>61</v>
      </c>
      <c r="C181" s="14">
        <v>0</v>
      </c>
      <c r="D181" s="14">
        <v>0</v>
      </c>
      <c r="E181" s="14">
        <v>0</v>
      </c>
      <c r="F181" s="14">
        <v>0</v>
      </c>
    </row>
    <row r="182" spans="1:6" x14ac:dyDescent="0.35">
      <c r="A182" t="s">
        <v>120</v>
      </c>
      <c r="B182" t="s">
        <v>62</v>
      </c>
      <c r="C182" s="14">
        <v>0</v>
      </c>
      <c r="D182" s="14">
        <v>0</v>
      </c>
      <c r="E182" s="14">
        <v>0</v>
      </c>
      <c r="F182" s="14">
        <v>0</v>
      </c>
    </row>
    <row r="183" spans="1:6" x14ac:dyDescent="0.35">
      <c r="A183" t="s">
        <v>120</v>
      </c>
      <c r="B183" t="s">
        <v>63</v>
      </c>
      <c r="C183" s="14">
        <v>0</v>
      </c>
      <c r="D183" s="14">
        <v>0</v>
      </c>
      <c r="E183" s="14">
        <v>0</v>
      </c>
      <c r="F183" s="14">
        <v>0</v>
      </c>
    </row>
    <row r="184" spans="1:6" x14ac:dyDescent="0.35">
      <c r="A184" t="s">
        <v>120</v>
      </c>
      <c r="B184" t="s">
        <v>64</v>
      </c>
      <c r="C184" s="14">
        <v>0</v>
      </c>
      <c r="D184" s="14">
        <v>0</v>
      </c>
      <c r="E184" s="14">
        <v>0</v>
      </c>
      <c r="F184" s="14">
        <v>0</v>
      </c>
    </row>
    <row r="185" spans="1:6" x14ac:dyDescent="0.35">
      <c r="A185" t="s">
        <v>120</v>
      </c>
      <c r="B185" t="s">
        <v>65</v>
      </c>
      <c r="C185" s="14">
        <v>0</v>
      </c>
      <c r="D185" s="14">
        <v>0</v>
      </c>
      <c r="E185" s="14">
        <v>0</v>
      </c>
      <c r="F185" s="14">
        <v>0</v>
      </c>
    </row>
    <row r="186" spans="1:6" x14ac:dyDescent="0.35">
      <c r="A186" t="s">
        <v>120</v>
      </c>
      <c r="B186" t="s">
        <v>66</v>
      </c>
      <c r="C186" s="14">
        <v>0</v>
      </c>
      <c r="D186" s="14">
        <v>0</v>
      </c>
      <c r="E186" s="14">
        <v>0</v>
      </c>
      <c r="F186" s="14">
        <v>0</v>
      </c>
    </row>
    <row r="187" spans="1:6" x14ac:dyDescent="0.35">
      <c r="A187" t="s">
        <v>120</v>
      </c>
      <c r="B187" t="s">
        <v>67</v>
      </c>
      <c r="C187" s="14">
        <v>117189393000000</v>
      </c>
      <c r="D187" s="14">
        <v>119791806000000</v>
      </c>
      <c r="E187" s="14">
        <v>128793538000000</v>
      </c>
      <c r="F187" s="14">
        <v>152243071000000</v>
      </c>
    </row>
    <row r="188" spans="1:6" x14ac:dyDescent="0.35">
      <c r="A188" t="s">
        <v>120</v>
      </c>
      <c r="B188" t="s">
        <v>68</v>
      </c>
      <c r="C188" s="14">
        <v>147537000000</v>
      </c>
      <c r="D188" s="14">
        <v>95504000000</v>
      </c>
      <c r="E188" s="14">
        <v>52584000000</v>
      </c>
      <c r="F188" s="14">
        <v>24116000000</v>
      </c>
    </row>
    <row r="189" spans="1:6" x14ac:dyDescent="0.35">
      <c r="A189" t="s">
        <v>120</v>
      </c>
      <c r="B189" t="s">
        <v>69</v>
      </c>
      <c r="C189" s="14">
        <v>0</v>
      </c>
      <c r="D189" s="14">
        <v>0</v>
      </c>
      <c r="E189" s="14">
        <v>0</v>
      </c>
      <c r="F189" s="14">
        <v>0</v>
      </c>
    </row>
    <row r="190" spans="1:6" x14ac:dyDescent="0.35">
      <c r="A190" t="s">
        <v>120</v>
      </c>
      <c r="B190" t="s">
        <v>70</v>
      </c>
      <c r="C190" s="14">
        <v>0</v>
      </c>
      <c r="D190" s="14">
        <v>0</v>
      </c>
      <c r="E190" s="14">
        <v>0</v>
      </c>
      <c r="F190" s="14">
        <v>0</v>
      </c>
    </row>
    <row r="191" spans="1:6" x14ac:dyDescent="0.35">
      <c r="A191" t="s">
        <v>120</v>
      </c>
      <c r="B191" t="s">
        <v>71</v>
      </c>
      <c r="C191" s="14">
        <v>0</v>
      </c>
      <c r="D191" s="14">
        <v>0</v>
      </c>
      <c r="E191" s="14">
        <v>0</v>
      </c>
      <c r="F191" s="14">
        <v>0</v>
      </c>
    </row>
    <row r="192" spans="1:6" x14ac:dyDescent="0.35">
      <c r="A192" t="s">
        <v>120</v>
      </c>
      <c r="B192" t="s">
        <v>72</v>
      </c>
      <c r="C192" s="14">
        <v>0</v>
      </c>
      <c r="D192" s="14">
        <v>0</v>
      </c>
      <c r="E192" s="14">
        <v>0</v>
      </c>
      <c r="F192" s="14">
        <v>0</v>
      </c>
    </row>
    <row r="193" spans="1:6" x14ac:dyDescent="0.35">
      <c r="A193" t="s">
        <v>120</v>
      </c>
      <c r="B193" t="s">
        <v>73</v>
      </c>
      <c r="C193" s="14">
        <v>0</v>
      </c>
      <c r="D193" s="14">
        <v>0</v>
      </c>
      <c r="E193" s="14">
        <v>0</v>
      </c>
      <c r="F193" s="14">
        <v>0</v>
      </c>
    </row>
    <row r="194" spans="1:6" x14ac:dyDescent="0.35">
      <c r="A194" t="s">
        <v>120</v>
      </c>
      <c r="B194" t="s">
        <v>74</v>
      </c>
      <c r="C194" s="14">
        <v>0</v>
      </c>
      <c r="D194" s="14">
        <v>0</v>
      </c>
      <c r="E194" s="14">
        <v>0</v>
      </c>
      <c r="F194" s="14">
        <v>0</v>
      </c>
    </row>
    <row r="195" spans="1:6" x14ac:dyDescent="0.35">
      <c r="A195" t="s">
        <v>120</v>
      </c>
      <c r="B195" t="s">
        <v>75</v>
      </c>
      <c r="C195" s="14">
        <v>0</v>
      </c>
      <c r="D195" s="14">
        <v>0</v>
      </c>
      <c r="E195" s="14">
        <v>0</v>
      </c>
      <c r="F195" s="14">
        <v>0</v>
      </c>
    </row>
    <row r="196" spans="1:6" x14ac:dyDescent="0.35">
      <c r="A196" t="s">
        <v>120</v>
      </c>
      <c r="B196" t="s">
        <v>76</v>
      </c>
      <c r="C196" s="14">
        <v>0</v>
      </c>
      <c r="D196" s="14">
        <v>0</v>
      </c>
      <c r="E196" s="14">
        <v>0</v>
      </c>
      <c r="F196" s="14">
        <v>0</v>
      </c>
    </row>
    <row r="197" spans="1:6" x14ac:dyDescent="0.35">
      <c r="A197" t="s">
        <v>120</v>
      </c>
      <c r="B197" t="s">
        <v>77</v>
      </c>
      <c r="C197" s="14">
        <v>0</v>
      </c>
      <c r="D197" s="14">
        <v>0</v>
      </c>
      <c r="E197" s="14">
        <v>0</v>
      </c>
      <c r="F197" s="14">
        <v>0</v>
      </c>
    </row>
    <row r="198" spans="1:6" x14ac:dyDescent="0.35">
      <c r="A198" t="s">
        <v>120</v>
      </c>
      <c r="B198" t="s">
        <v>78</v>
      </c>
      <c r="C198" s="14">
        <v>13231963000000</v>
      </c>
      <c r="D198" s="14">
        <v>9086568000000</v>
      </c>
      <c r="E198" s="14">
        <v>11090139000000</v>
      </c>
      <c r="F198" s="14">
        <v>11158753000000</v>
      </c>
    </row>
    <row r="199" spans="1:6" x14ac:dyDescent="0.35">
      <c r="A199" t="s">
        <v>120</v>
      </c>
      <c r="B199" t="s">
        <v>79</v>
      </c>
      <c r="C199" s="14">
        <v>13231030000000</v>
      </c>
      <c r="D199" s="14">
        <v>9060479000000</v>
      </c>
      <c r="E199" s="14">
        <v>11047110000000</v>
      </c>
      <c r="F199" s="14">
        <v>10790439000000</v>
      </c>
    </row>
    <row r="200" spans="1:6" x14ac:dyDescent="0.35">
      <c r="A200" t="s">
        <v>120</v>
      </c>
      <c r="B200" t="s">
        <v>80</v>
      </c>
      <c r="C200" s="14">
        <v>933000000</v>
      </c>
      <c r="D200" s="14">
        <v>26089000000</v>
      </c>
      <c r="E200" s="14">
        <v>43029000000</v>
      </c>
      <c r="F200" s="14">
        <v>368314000000</v>
      </c>
    </row>
    <row r="201" spans="1:6" x14ac:dyDescent="0.35">
      <c r="A201" t="s">
        <v>120</v>
      </c>
      <c r="B201" t="s">
        <v>81</v>
      </c>
      <c r="C201" s="14">
        <v>0</v>
      </c>
      <c r="D201" s="14">
        <v>0</v>
      </c>
      <c r="E201" s="14">
        <v>0</v>
      </c>
      <c r="F201" s="14">
        <v>0</v>
      </c>
    </row>
    <row r="202" spans="1:6" x14ac:dyDescent="0.35">
      <c r="A202" t="s">
        <v>120</v>
      </c>
      <c r="B202" t="s">
        <v>82</v>
      </c>
      <c r="C202" s="14">
        <v>0</v>
      </c>
      <c r="D202" s="14">
        <v>0</v>
      </c>
      <c r="E202" s="14">
        <v>0</v>
      </c>
      <c r="F202" s="14">
        <v>0</v>
      </c>
    </row>
    <row r="203" spans="1:6" x14ac:dyDescent="0.35">
      <c r="A203" t="s">
        <v>120</v>
      </c>
      <c r="B203" t="s">
        <v>83</v>
      </c>
      <c r="C203" s="14">
        <v>86442223000000</v>
      </c>
      <c r="D203" s="14">
        <v>93440398000000</v>
      </c>
      <c r="E203" s="14">
        <v>96904601000000</v>
      </c>
      <c r="F203" s="14">
        <v>118476923000000</v>
      </c>
    </row>
    <row r="204" spans="1:6" x14ac:dyDescent="0.35">
      <c r="A204" t="s">
        <v>120</v>
      </c>
      <c r="B204" t="s">
        <v>84</v>
      </c>
      <c r="C204" s="14">
        <v>0</v>
      </c>
      <c r="D204" s="14">
        <v>0</v>
      </c>
      <c r="E204" s="14">
        <v>0</v>
      </c>
      <c r="F204" s="14">
        <v>0</v>
      </c>
    </row>
    <row r="205" spans="1:6" x14ac:dyDescent="0.35">
      <c r="A205" t="s">
        <v>120</v>
      </c>
      <c r="B205" t="s">
        <v>85</v>
      </c>
      <c r="C205" s="14">
        <v>0</v>
      </c>
      <c r="D205" s="14">
        <v>0</v>
      </c>
      <c r="E205" s="14">
        <v>0</v>
      </c>
      <c r="F205" s="14">
        <v>0</v>
      </c>
    </row>
    <row r="206" spans="1:6" x14ac:dyDescent="0.35">
      <c r="A206" t="s">
        <v>120</v>
      </c>
      <c r="B206" t="s">
        <v>86</v>
      </c>
      <c r="C206" s="14">
        <v>0</v>
      </c>
      <c r="D206" s="14">
        <v>0</v>
      </c>
      <c r="E206" s="14">
        <v>0</v>
      </c>
      <c r="F206" s="14">
        <v>0</v>
      </c>
    </row>
    <row r="207" spans="1:6" x14ac:dyDescent="0.35">
      <c r="A207" t="s">
        <v>120</v>
      </c>
      <c r="B207" t="s">
        <v>87</v>
      </c>
      <c r="C207" s="14">
        <v>0</v>
      </c>
      <c r="D207" s="14">
        <v>0</v>
      </c>
      <c r="E207" s="14">
        <v>0</v>
      </c>
      <c r="F207" s="14">
        <v>0</v>
      </c>
    </row>
    <row r="208" spans="1:6" x14ac:dyDescent="0.35">
      <c r="A208" t="s">
        <v>120</v>
      </c>
      <c r="B208" t="s">
        <v>88</v>
      </c>
      <c r="C208" s="14">
        <v>0</v>
      </c>
      <c r="D208" s="14">
        <v>0</v>
      </c>
      <c r="E208" s="14">
        <v>0</v>
      </c>
      <c r="F208" s="14">
        <v>0</v>
      </c>
    </row>
    <row r="209" spans="1:6" x14ac:dyDescent="0.35">
      <c r="A209" t="s">
        <v>120</v>
      </c>
      <c r="B209" t="s">
        <v>89</v>
      </c>
      <c r="C209" s="14">
        <v>0</v>
      </c>
      <c r="D209" s="14">
        <v>0</v>
      </c>
      <c r="E209" s="14">
        <v>0</v>
      </c>
      <c r="F209" s="14">
        <v>0</v>
      </c>
    </row>
    <row r="210" spans="1:6" x14ac:dyDescent="0.35">
      <c r="A210" t="s">
        <v>120</v>
      </c>
      <c r="B210" t="s">
        <v>90</v>
      </c>
      <c r="C210" s="14">
        <v>0</v>
      </c>
      <c r="D210" s="14">
        <v>0</v>
      </c>
      <c r="E210" s="14">
        <v>0</v>
      </c>
      <c r="F210" s="14">
        <v>0</v>
      </c>
    </row>
    <row r="211" spans="1:6" x14ac:dyDescent="0.35">
      <c r="A211" t="s">
        <v>120</v>
      </c>
      <c r="B211" t="s">
        <v>91</v>
      </c>
      <c r="C211" s="14">
        <v>0</v>
      </c>
      <c r="D211" s="14">
        <v>0</v>
      </c>
      <c r="E211" s="14">
        <v>0</v>
      </c>
      <c r="F211" s="14">
        <v>0</v>
      </c>
    </row>
    <row r="212" spans="1:6" x14ac:dyDescent="0.35">
      <c r="A212" t="s">
        <v>120</v>
      </c>
      <c r="B212" t="s">
        <v>92</v>
      </c>
      <c r="C212" s="14">
        <v>0</v>
      </c>
      <c r="D212" s="14">
        <v>0</v>
      </c>
      <c r="E212" s="14">
        <v>0</v>
      </c>
      <c r="F212" s="14">
        <v>0</v>
      </c>
    </row>
    <row r="213" spans="1:6" x14ac:dyDescent="0.35">
      <c r="A213" t="s">
        <v>120</v>
      </c>
      <c r="B213" t="s">
        <v>93</v>
      </c>
      <c r="C213" s="14">
        <v>0</v>
      </c>
      <c r="D213" s="14">
        <v>0</v>
      </c>
      <c r="E213" s="14">
        <v>0</v>
      </c>
      <c r="F213" s="14">
        <v>97173000000</v>
      </c>
    </row>
    <row r="214" spans="1:6" x14ac:dyDescent="0.35">
      <c r="A214" t="s">
        <v>120</v>
      </c>
      <c r="B214" t="s">
        <v>94</v>
      </c>
      <c r="C214" s="14">
        <v>0</v>
      </c>
      <c r="D214" s="14">
        <v>0</v>
      </c>
      <c r="E214" s="14">
        <v>0</v>
      </c>
      <c r="F214" s="14">
        <v>0</v>
      </c>
    </row>
    <row r="215" spans="1:6" x14ac:dyDescent="0.35">
      <c r="A215" t="s">
        <v>120</v>
      </c>
      <c r="B215" t="s">
        <v>95</v>
      </c>
      <c r="C215" s="14">
        <v>0</v>
      </c>
      <c r="D215" s="14">
        <v>0</v>
      </c>
      <c r="E215" s="14">
        <v>0</v>
      </c>
      <c r="F215" s="14">
        <v>0</v>
      </c>
    </row>
    <row r="216" spans="1:6" x14ac:dyDescent="0.35">
      <c r="A216" t="s">
        <v>120</v>
      </c>
      <c r="B216" t="s">
        <v>96</v>
      </c>
      <c r="C216" s="14">
        <v>0</v>
      </c>
      <c r="D216" s="14">
        <v>0</v>
      </c>
      <c r="E216" s="14">
        <v>0</v>
      </c>
      <c r="F216" s="14">
        <v>0</v>
      </c>
    </row>
    <row r="217" spans="1:6" x14ac:dyDescent="0.35">
      <c r="A217" t="s">
        <v>120</v>
      </c>
      <c r="B217" t="s">
        <v>97</v>
      </c>
      <c r="C217" s="14">
        <v>108825811000000</v>
      </c>
      <c r="D217" s="14">
        <v>110740663000000</v>
      </c>
      <c r="E217" s="14">
        <v>118993107000000</v>
      </c>
      <c r="F217" s="14">
        <v>141374812000000</v>
      </c>
    </row>
    <row r="218" spans="1:6" x14ac:dyDescent="0.35">
      <c r="A218" t="s">
        <v>120</v>
      </c>
      <c r="B218" t="s">
        <v>98</v>
      </c>
      <c r="C218" s="14">
        <v>0</v>
      </c>
      <c r="D218" s="14">
        <v>0</v>
      </c>
      <c r="E218" s="14">
        <v>0</v>
      </c>
      <c r="F218" s="14">
        <v>8441555000000</v>
      </c>
    </row>
    <row r="219" spans="1:6" x14ac:dyDescent="0.35">
      <c r="A219" t="s">
        <v>120</v>
      </c>
      <c r="B219" t="s">
        <v>99</v>
      </c>
      <c r="C219" s="14">
        <v>7085000000000</v>
      </c>
      <c r="D219" s="14">
        <v>7531355000000</v>
      </c>
      <c r="E219" s="14">
        <v>8133863000000</v>
      </c>
      <c r="F219" s="14">
        <v>8334266000000</v>
      </c>
    </row>
    <row r="220" spans="1:6" x14ac:dyDescent="0.35">
      <c r="A220" t="s">
        <v>120</v>
      </c>
      <c r="B220" t="s">
        <v>100</v>
      </c>
      <c r="C220" s="14">
        <v>0</v>
      </c>
      <c r="D220" s="14">
        <v>0</v>
      </c>
      <c r="E220" s="14">
        <v>0</v>
      </c>
      <c r="F220" s="14">
        <v>0</v>
      </c>
    </row>
    <row r="221" spans="1:6" x14ac:dyDescent="0.35">
      <c r="A221" t="s">
        <v>120</v>
      </c>
      <c r="B221" t="s">
        <v>101</v>
      </c>
      <c r="C221" s="14">
        <v>0</v>
      </c>
      <c r="D221" s="14">
        <v>0</v>
      </c>
      <c r="E221" s="14">
        <v>0</v>
      </c>
      <c r="F221" s="14">
        <v>0</v>
      </c>
    </row>
    <row r="222" spans="1:6" x14ac:dyDescent="0.35">
      <c r="A222" t="s">
        <v>120</v>
      </c>
      <c r="B222" t="s">
        <v>102</v>
      </c>
      <c r="C222" s="14">
        <v>0</v>
      </c>
      <c r="D222" s="14">
        <v>0</v>
      </c>
      <c r="E222" s="14">
        <v>0</v>
      </c>
      <c r="F222" s="14">
        <v>0</v>
      </c>
    </row>
    <row r="223" spans="1:6" x14ac:dyDescent="0.35">
      <c r="A223" t="s">
        <v>120</v>
      </c>
      <c r="B223" t="s">
        <v>103</v>
      </c>
      <c r="C223" s="14">
        <v>7398000000</v>
      </c>
      <c r="D223" s="14">
        <v>7398000000</v>
      </c>
      <c r="E223" s="14">
        <v>7398000000</v>
      </c>
      <c r="F223" s="14">
        <v>107289000000</v>
      </c>
    </row>
    <row r="224" spans="1:6" x14ac:dyDescent="0.35">
      <c r="A224" t="s">
        <v>120</v>
      </c>
      <c r="B224" t="s">
        <v>104</v>
      </c>
      <c r="C224" s="14">
        <v>0</v>
      </c>
      <c r="D224" s="14">
        <v>0</v>
      </c>
      <c r="E224" s="14">
        <v>0</v>
      </c>
      <c r="F224" s="14">
        <v>0</v>
      </c>
    </row>
    <row r="225" spans="1:6" x14ac:dyDescent="0.35">
      <c r="A225" t="s">
        <v>120</v>
      </c>
      <c r="B225" t="s">
        <v>105</v>
      </c>
      <c r="C225" s="14">
        <v>0</v>
      </c>
      <c r="D225" s="14">
        <v>0</v>
      </c>
      <c r="E225" s="14">
        <v>0</v>
      </c>
      <c r="F225" s="14">
        <v>0</v>
      </c>
    </row>
    <row r="226" spans="1:6" x14ac:dyDescent="0.35">
      <c r="A226" t="s">
        <v>120</v>
      </c>
      <c r="B226" t="s">
        <v>106</v>
      </c>
      <c r="C226" s="14">
        <v>0</v>
      </c>
      <c r="D226" s="14">
        <v>0</v>
      </c>
      <c r="E226" s="14">
        <v>0</v>
      </c>
      <c r="F226" s="14">
        <v>0</v>
      </c>
    </row>
    <row r="227" spans="1:6" x14ac:dyDescent="0.35">
      <c r="A227" t="s">
        <v>120</v>
      </c>
      <c r="B227" t="s">
        <v>107</v>
      </c>
      <c r="C227" s="14">
        <v>0</v>
      </c>
      <c r="D227" s="14">
        <v>0</v>
      </c>
      <c r="E227" s="14">
        <v>0</v>
      </c>
      <c r="F227" s="14">
        <v>0</v>
      </c>
    </row>
    <row r="228" spans="1:6" x14ac:dyDescent="0.35">
      <c r="A228" t="s">
        <v>120</v>
      </c>
      <c r="B228" t="s">
        <v>108</v>
      </c>
      <c r="C228" s="14">
        <v>0</v>
      </c>
      <c r="D228" s="14">
        <v>0</v>
      </c>
      <c r="E228" s="14">
        <v>0</v>
      </c>
      <c r="F228" s="14">
        <v>0</v>
      </c>
    </row>
    <row r="229" spans="1:6" x14ac:dyDescent="0.35">
      <c r="A229" t="s">
        <v>120</v>
      </c>
      <c r="B229" t="s">
        <v>109</v>
      </c>
      <c r="C229" s="14">
        <v>0</v>
      </c>
      <c r="D229" s="14">
        <v>0</v>
      </c>
      <c r="E229" s="14">
        <v>0</v>
      </c>
      <c r="F229" s="14">
        <v>0</v>
      </c>
    </row>
    <row r="230" spans="1:6" x14ac:dyDescent="0.35">
      <c r="A230" t="s">
        <v>120</v>
      </c>
      <c r="B230" t="s">
        <v>110</v>
      </c>
      <c r="C230" s="14">
        <v>598482000000</v>
      </c>
      <c r="D230" s="14">
        <v>686254000000</v>
      </c>
      <c r="E230" s="14">
        <v>794817000000</v>
      </c>
      <c r="F230" s="14">
        <v>918864000000</v>
      </c>
    </row>
    <row r="231" spans="1:6" x14ac:dyDescent="0.35">
      <c r="A231" t="s">
        <v>120</v>
      </c>
      <c r="B231" t="s">
        <v>111</v>
      </c>
      <c r="C231" s="14">
        <v>0</v>
      </c>
      <c r="D231" s="14">
        <v>0</v>
      </c>
      <c r="E231" s="14">
        <v>0</v>
      </c>
      <c r="F231" s="14">
        <v>0</v>
      </c>
    </row>
    <row r="232" spans="1:6" x14ac:dyDescent="0.35">
      <c r="A232" t="s">
        <v>120</v>
      </c>
      <c r="B232" t="s">
        <v>112</v>
      </c>
      <c r="C232" s="14">
        <v>0</v>
      </c>
      <c r="D232" s="14">
        <v>0</v>
      </c>
      <c r="E232" s="14">
        <v>0</v>
      </c>
      <c r="F232" s="14">
        <v>0</v>
      </c>
    </row>
    <row r="233" spans="1:6" x14ac:dyDescent="0.35">
      <c r="A233" t="s">
        <v>120</v>
      </c>
      <c r="B233" t="s">
        <v>113</v>
      </c>
      <c r="C233" s="14">
        <v>0</v>
      </c>
      <c r="D233" s="14">
        <v>0</v>
      </c>
      <c r="E233" s="14">
        <v>0</v>
      </c>
      <c r="F233" s="14">
        <v>0</v>
      </c>
    </row>
    <row r="234" spans="1:6" x14ac:dyDescent="0.35">
      <c r="A234" t="s">
        <v>120</v>
      </c>
      <c r="B234" t="s">
        <v>114</v>
      </c>
      <c r="C234" s="14">
        <v>0</v>
      </c>
      <c r="D234" s="14">
        <v>0</v>
      </c>
      <c r="E234" s="14">
        <v>0</v>
      </c>
      <c r="F234" s="14">
        <v>0</v>
      </c>
    </row>
    <row r="235" spans="1:6" x14ac:dyDescent="0.35">
      <c r="A235" t="s">
        <v>120</v>
      </c>
      <c r="B235" t="s">
        <v>115</v>
      </c>
      <c r="C235" s="14">
        <v>0</v>
      </c>
      <c r="D235" s="14">
        <v>0</v>
      </c>
      <c r="E235" s="14">
        <v>0</v>
      </c>
      <c r="F235" s="14">
        <v>0</v>
      </c>
    </row>
    <row r="236" spans="1:6" x14ac:dyDescent="0.35">
      <c r="A236" t="s">
        <v>120</v>
      </c>
      <c r="B236" t="s">
        <v>116</v>
      </c>
      <c r="C236" s="14">
        <v>0</v>
      </c>
      <c r="D236" s="14">
        <v>0</v>
      </c>
      <c r="E236" s="14">
        <v>0</v>
      </c>
      <c r="F236" s="14">
        <v>0</v>
      </c>
    </row>
    <row r="237" spans="1:6" x14ac:dyDescent="0.35">
      <c r="A237" t="s">
        <v>120</v>
      </c>
      <c r="B237" t="s">
        <v>117</v>
      </c>
      <c r="C237" s="14">
        <v>0</v>
      </c>
      <c r="D237" s="14">
        <v>0</v>
      </c>
      <c r="E237" s="14">
        <v>0</v>
      </c>
      <c r="F237" s="14">
        <v>0</v>
      </c>
    </row>
    <row r="238" spans="1:6" x14ac:dyDescent="0.35">
      <c r="A238" t="s">
        <v>120</v>
      </c>
      <c r="B238" t="s">
        <v>118</v>
      </c>
      <c r="C238" s="14">
        <v>0</v>
      </c>
      <c r="D238" s="14">
        <v>0</v>
      </c>
      <c r="E238" s="14">
        <v>0</v>
      </c>
      <c r="F238" s="14">
        <v>0</v>
      </c>
    </row>
    <row r="239" spans="1:6" x14ac:dyDescent="0.35">
      <c r="A239" t="s">
        <v>120</v>
      </c>
      <c r="B239" t="s">
        <v>119</v>
      </c>
      <c r="C239" s="14">
        <v>0</v>
      </c>
      <c r="D239" s="14">
        <v>0</v>
      </c>
      <c r="E239" s="14">
        <v>0</v>
      </c>
      <c r="F239" s="14">
        <v>0</v>
      </c>
    </row>
    <row r="240" spans="1:6" x14ac:dyDescent="0.35">
      <c r="A240" t="s">
        <v>121</v>
      </c>
      <c r="B240" t="s">
        <v>7</v>
      </c>
      <c r="C240" s="14">
        <v>0</v>
      </c>
      <c r="D240" s="14">
        <v>0</v>
      </c>
      <c r="E240" s="14">
        <v>0</v>
      </c>
      <c r="F240" s="14">
        <v>0</v>
      </c>
    </row>
    <row r="241" spans="1:6" x14ac:dyDescent="0.35">
      <c r="A241" t="s">
        <v>121</v>
      </c>
      <c r="B241" t="s">
        <v>8</v>
      </c>
      <c r="C241" s="14">
        <v>0</v>
      </c>
      <c r="D241" s="14">
        <v>0</v>
      </c>
      <c r="E241" s="14">
        <v>0</v>
      </c>
      <c r="F241" s="14">
        <v>0</v>
      </c>
    </row>
    <row r="242" spans="1:6" x14ac:dyDescent="0.35">
      <c r="A242" t="s">
        <v>121</v>
      </c>
      <c r="B242" t="s">
        <v>9</v>
      </c>
      <c r="C242" s="14">
        <v>12294193000000</v>
      </c>
      <c r="D242" s="14">
        <v>12660583000000</v>
      </c>
      <c r="E242" s="14">
        <v>13745228000000</v>
      </c>
      <c r="F242" s="14">
        <v>11029204000000</v>
      </c>
    </row>
    <row r="243" spans="1:6" x14ac:dyDescent="0.35">
      <c r="A243" t="s">
        <v>121</v>
      </c>
      <c r="B243" t="s">
        <v>10</v>
      </c>
      <c r="C243" s="14">
        <v>0</v>
      </c>
      <c r="D243" s="14">
        <v>0</v>
      </c>
      <c r="E243" s="14">
        <v>0</v>
      </c>
      <c r="F243" s="14">
        <v>0</v>
      </c>
    </row>
    <row r="244" spans="1:6" x14ac:dyDescent="0.35">
      <c r="A244" t="s">
        <v>121</v>
      </c>
      <c r="B244" t="s">
        <v>11</v>
      </c>
      <c r="C244" s="14">
        <v>0</v>
      </c>
      <c r="D244" s="14">
        <v>0</v>
      </c>
      <c r="E244" s="14">
        <v>0</v>
      </c>
      <c r="F244" s="14">
        <v>0</v>
      </c>
    </row>
    <row r="245" spans="1:6" x14ac:dyDescent="0.35">
      <c r="A245" t="s">
        <v>121</v>
      </c>
      <c r="B245" t="s">
        <v>12</v>
      </c>
      <c r="C245" s="14">
        <v>49432144000000</v>
      </c>
      <c r="D245" s="14">
        <v>68851444000000</v>
      </c>
      <c r="E245" s="14">
        <v>111418448000000</v>
      </c>
      <c r="F245" s="14">
        <v>51615657000000</v>
      </c>
    </row>
    <row r="246" spans="1:6" x14ac:dyDescent="0.35">
      <c r="A246" t="s">
        <v>121</v>
      </c>
      <c r="B246" t="s">
        <v>13</v>
      </c>
      <c r="C246" s="14">
        <v>0</v>
      </c>
      <c r="D246" s="14">
        <v>0</v>
      </c>
      <c r="E246" s="14">
        <v>0</v>
      </c>
      <c r="F246" s="14">
        <v>0</v>
      </c>
    </row>
    <row r="247" spans="1:6" x14ac:dyDescent="0.35">
      <c r="A247" t="s">
        <v>121</v>
      </c>
      <c r="B247" t="s">
        <v>14</v>
      </c>
      <c r="C247" s="14">
        <v>0</v>
      </c>
      <c r="D247" s="14">
        <v>0</v>
      </c>
      <c r="E247" s="14">
        <v>0</v>
      </c>
      <c r="F247" s="14">
        <v>0</v>
      </c>
    </row>
    <row r="248" spans="1:6" x14ac:dyDescent="0.35">
      <c r="A248" t="s">
        <v>121</v>
      </c>
      <c r="B248" t="s">
        <v>15</v>
      </c>
      <c r="C248" s="14">
        <v>0</v>
      </c>
      <c r="D248" s="14">
        <v>0</v>
      </c>
      <c r="E248" s="14">
        <v>0</v>
      </c>
      <c r="F248" s="14">
        <v>0</v>
      </c>
    </row>
    <row r="249" spans="1:6" x14ac:dyDescent="0.35">
      <c r="A249" t="s">
        <v>121</v>
      </c>
      <c r="B249" t="s">
        <v>16</v>
      </c>
      <c r="C249" s="14">
        <v>85347858000000</v>
      </c>
      <c r="D249" s="14">
        <v>135940229000000</v>
      </c>
      <c r="E249" s="14">
        <v>221177798000000</v>
      </c>
      <c r="F249" s="14">
        <v>211808501000000</v>
      </c>
    </row>
    <row r="250" spans="1:6" x14ac:dyDescent="0.35">
      <c r="A250" t="s">
        <v>121</v>
      </c>
      <c r="B250" t="s">
        <v>17</v>
      </c>
      <c r="C250" s="14">
        <v>62191227000000</v>
      </c>
      <c r="D250" s="14">
        <v>112042988000000</v>
      </c>
      <c r="E250" s="14">
        <v>203466918000000</v>
      </c>
      <c r="F250" s="14">
        <v>197329427000000</v>
      </c>
    </row>
    <row r="251" spans="1:6" x14ac:dyDescent="0.35">
      <c r="A251" t="s">
        <v>121</v>
      </c>
      <c r="B251" t="s">
        <v>18</v>
      </c>
      <c r="C251" s="14">
        <v>23295457000000</v>
      </c>
      <c r="D251" s="14">
        <v>24026575000000</v>
      </c>
      <c r="E251" s="14">
        <v>17795874000000</v>
      </c>
      <c r="F251" s="14">
        <v>14564284000000</v>
      </c>
    </row>
    <row r="252" spans="1:6" x14ac:dyDescent="0.35">
      <c r="A252" t="s">
        <v>121</v>
      </c>
      <c r="B252" t="s">
        <v>19</v>
      </c>
      <c r="C252" s="14">
        <v>0</v>
      </c>
      <c r="D252" s="14">
        <v>0</v>
      </c>
      <c r="E252" s="14">
        <v>0</v>
      </c>
      <c r="F252" s="14">
        <v>0</v>
      </c>
    </row>
    <row r="253" spans="1:6" x14ac:dyDescent="0.35">
      <c r="A253" t="s">
        <v>121</v>
      </c>
      <c r="B253" t="s">
        <v>20</v>
      </c>
      <c r="C253" s="14">
        <v>0</v>
      </c>
      <c r="D253" s="14">
        <v>0</v>
      </c>
      <c r="E253" s="14">
        <v>0</v>
      </c>
      <c r="F253" s="14">
        <v>0</v>
      </c>
    </row>
    <row r="254" spans="1:6" x14ac:dyDescent="0.35">
      <c r="A254" t="s">
        <v>121</v>
      </c>
      <c r="B254" t="s">
        <v>21</v>
      </c>
      <c r="C254" s="14">
        <v>0</v>
      </c>
      <c r="D254" s="14">
        <v>0</v>
      </c>
      <c r="E254" s="14">
        <v>0</v>
      </c>
      <c r="F254" s="14">
        <v>0</v>
      </c>
    </row>
    <row r="255" spans="1:6" x14ac:dyDescent="0.35">
      <c r="A255" t="s">
        <v>121</v>
      </c>
      <c r="B255" t="s">
        <v>22</v>
      </c>
      <c r="C255" s="14">
        <v>0</v>
      </c>
      <c r="D255" s="14">
        <v>0</v>
      </c>
      <c r="E255" s="14">
        <v>0</v>
      </c>
      <c r="F255" s="14">
        <v>0</v>
      </c>
    </row>
    <row r="256" spans="1:6" x14ac:dyDescent="0.35">
      <c r="A256" t="s">
        <v>121</v>
      </c>
      <c r="B256" t="s">
        <v>23</v>
      </c>
      <c r="C256" s="14">
        <v>0</v>
      </c>
      <c r="D256" s="14">
        <v>0</v>
      </c>
      <c r="E256" s="14">
        <v>0</v>
      </c>
      <c r="F256" s="14">
        <v>0</v>
      </c>
    </row>
    <row r="257" spans="1:6" x14ac:dyDescent="0.35">
      <c r="A257" t="s">
        <v>121</v>
      </c>
      <c r="B257" t="s">
        <v>24</v>
      </c>
      <c r="C257" s="14">
        <v>-138826000000</v>
      </c>
      <c r="D257" s="14">
        <v>-129334000000</v>
      </c>
      <c r="E257" s="14">
        <v>-84994000000</v>
      </c>
      <c r="F257" s="14">
        <v>-85210000000</v>
      </c>
    </row>
    <row r="258" spans="1:6" x14ac:dyDescent="0.35">
      <c r="A258" t="s">
        <v>121</v>
      </c>
      <c r="B258" t="s">
        <v>25</v>
      </c>
      <c r="C258" s="14">
        <v>10169711000000</v>
      </c>
      <c r="D258" s="14">
        <v>6068913000000</v>
      </c>
      <c r="E258" s="14">
        <v>1701464000000</v>
      </c>
      <c r="F258" s="14">
        <v>6972474000000</v>
      </c>
    </row>
    <row r="259" spans="1:6" x14ac:dyDescent="0.35">
      <c r="A259" t="s">
        <v>121</v>
      </c>
      <c r="B259" t="s">
        <v>26</v>
      </c>
      <c r="C259" s="14">
        <v>10184436000000</v>
      </c>
      <c r="D259" s="14">
        <v>6083165000000</v>
      </c>
      <c r="E259" s="14">
        <v>1748521000000</v>
      </c>
      <c r="F259" s="14">
        <v>7003656000000</v>
      </c>
    </row>
    <row r="260" spans="1:6" x14ac:dyDescent="0.35">
      <c r="A260" t="s">
        <v>121</v>
      </c>
      <c r="B260" t="s">
        <v>27</v>
      </c>
      <c r="C260" s="14">
        <v>-14725000000</v>
      </c>
      <c r="D260" s="14">
        <v>-14252000000</v>
      </c>
      <c r="E260" s="14">
        <v>-47057000000</v>
      </c>
      <c r="F260" s="14">
        <v>-31182000000</v>
      </c>
    </row>
    <row r="261" spans="1:6" x14ac:dyDescent="0.35">
      <c r="A261" t="s">
        <v>121</v>
      </c>
      <c r="B261" t="s">
        <v>28</v>
      </c>
      <c r="C261" s="14">
        <v>167933000000</v>
      </c>
      <c r="D261" s="14">
        <v>192282000000</v>
      </c>
      <c r="E261" s="14">
        <v>1038214000000</v>
      </c>
      <c r="F261" s="14">
        <v>0</v>
      </c>
    </row>
    <row r="262" spans="1:6" x14ac:dyDescent="0.35">
      <c r="A262" t="s">
        <v>121</v>
      </c>
      <c r="B262" t="s">
        <v>29</v>
      </c>
      <c r="C262" s="14">
        <v>0</v>
      </c>
      <c r="D262" s="14">
        <v>0</v>
      </c>
      <c r="E262" s="14">
        <v>0</v>
      </c>
      <c r="F262" s="14">
        <v>0</v>
      </c>
    </row>
    <row r="263" spans="1:6" x14ac:dyDescent="0.35">
      <c r="A263" t="s">
        <v>121</v>
      </c>
      <c r="B263" t="s">
        <v>30</v>
      </c>
      <c r="C263" s="14">
        <v>0</v>
      </c>
      <c r="D263" s="14">
        <v>0</v>
      </c>
      <c r="E263" s="14">
        <v>0</v>
      </c>
      <c r="F263" s="14">
        <v>0</v>
      </c>
    </row>
    <row r="264" spans="1:6" x14ac:dyDescent="0.35">
      <c r="A264" t="s">
        <v>121</v>
      </c>
      <c r="B264" t="s">
        <v>31</v>
      </c>
      <c r="C264" s="14">
        <v>0</v>
      </c>
      <c r="D264" s="14">
        <v>0</v>
      </c>
      <c r="E264" s="14">
        <v>0</v>
      </c>
      <c r="F264" s="14">
        <v>0</v>
      </c>
    </row>
    <row r="265" spans="1:6" x14ac:dyDescent="0.35">
      <c r="A265" t="s">
        <v>121</v>
      </c>
      <c r="B265" t="s">
        <v>32</v>
      </c>
      <c r="C265" s="14">
        <v>0</v>
      </c>
      <c r="D265" s="14">
        <v>0</v>
      </c>
      <c r="E265" s="14">
        <v>0</v>
      </c>
      <c r="F265" s="14">
        <v>0</v>
      </c>
    </row>
    <row r="266" spans="1:6" x14ac:dyDescent="0.35">
      <c r="A266" t="s">
        <v>121</v>
      </c>
      <c r="B266" t="s">
        <v>33</v>
      </c>
      <c r="C266" s="14">
        <v>0</v>
      </c>
      <c r="D266" s="14">
        <v>0</v>
      </c>
      <c r="E266" s="14">
        <v>0</v>
      </c>
      <c r="F266" s="14">
        <v>0</v>
      </c>
    </row>
    <row r="267" spans="1:6" x14ac:dyDescent="0.35">
      <c r="A267" t="s">
        <v>121</v>
      </c>
      <c r="B267" t="s">
        <v>34</v>
      </c>
      <c r="C267" s="14">
        <v>0</v>
      </c>
      <c r="D267" s="14">
        <v>0</v>
      </c>
      <c r="E267" s="14">
        <v>0</v>
      </c>
      <c r="F267" s="14">
        <v>0</v>
      </c>
    </row>
    <row r="268" spans="1:6" x14ac:dyDescent="0.35">
      <c r="A268" t="s">
        <v>121</v>
      </c>
      <c r="B268" t="s">
        <v>35</v>
      </c>
      <c r="C268" s="14">
        <v>2760622000000</v>
      </c>
      <c r="D268" s="14">
        <v>2847647000000</v>
      </c>
      <c r="E268" s="14">
        <v>2978193000000</v>
      </c>
      <c r="F268" s="14">
        <v>3113075000000</v>
      </c>
    </row>
    <row r="269" spans="1:6" x14ac:dyDescent="0.35">
      <c r="A269" t="s">
        <v>121</v>
      </c>
      <c r="B269" t="s">
        <v>36</v>
      </c>
      <c r="C269" s="14">
        <v>0</v>
      </c>
      <c r="D269" s="14">
        <v>0</v>
      </c>
      <c r="E269" s="14">
        <v>0</v>
      </c>
      <c r="F269" s="14">
        <v>0</v>
      </c>
    </row>
    <row r="270" spans="1:6" x14ac:dyDescent="0.35">
      <c r="A270" t="s">
        <v>121</v>
      </c>
      <c r="B270" t="s">
        <v>37</v>
      </c>
      <c r="C270" s="14">
        <v>2039869000000</v>
      </c>
      <c r="D270" s="14">
        <v>2134086000000</v>
      </c>
      <c r="E270" s="14">
        <v>2243217000000</v>
      </c>
      <c r="F270" s="14">
        <v>2314557000000</v>
      </c>
    </row>
    <row r="271" spans="1:6" x14ac:dyDescent="0.35">
      <c r="A271" t="s">
        <v>121</v>
      </c>
      <c r="B271" t="s">
        <v>38</v>
      </c>
      <c r="C271" s="14">
        <v>603605000000</v>
      </c>
      <c r="D271" s="14">
        <v>595596000000</v>
      </c>
      <c r="E271" s="14">
        <v>628324000000</v>
      </c>
      <c r="F271" s="14">
        <v>697727000000</v>
      </c>
    </row>
    <row r="272" spans="1:6" x14ac:dyDescent="0.35">
      <c r="A272" t="s">
        <v>121</v>
      </c>
      <c r="B272" t="s">
        <v>39</v>
      </c>
      <c r="C272" s="14">
        <v>215470000000</v>
      </c>
      <c r="D272" s="14">
        <v>215617000000</v>
      </c>
      <c r="E272" s="14">
        <v>215076000000</v>
      </c>
      <c r="F272" s="14">
        <v>214888000000</v>
      </c>
    </row>
    <row r="273" spans="1:6" x14ac:dyDescent="0.35">
      <c r="A273" t="s">
        <v>121</v>
      </c>
      <c r="B273" t="s">
        <v>40</v>
      </c>
      <c r="C273" s="14">
        <v>0</v>
      </c>
      <c r="D273" s="14">
        <v>0</v>
      </c>
      <c r="E273" s="14">
        <v>0</v>
      </c>
      <c r="F273" s="14">
        <v>0</v>
      </c>
    </row>
    <row r="274" spans="1:6" x14ac:dyDescent="0.35">
      <c r="A274" t="s">
        <v>121</v>
      </c>
      <c r="B274" t="s">
        <v>41</v>
      </c>
      <c r="C274" s="14">
        <v>0</v>
      </c>
      <c r="D274" s="14">
        <v>0</v>
      </c>
      <c r="E274" s="14">
        <v>0</v>
      </c>
      <c r="F274" s="14">
        <v>0</v>
      </c>
    </row>
    <row r="275" spans="1:6" x14ac:dyDescent="0.35">
      <c r="A275" t="s">
        <v>121</v>
      </c>
      <c r="B275" t="s">
        <v>42</v>
      </c>
      <c r="C275" s="14">
        <v>-98322000000</v>
      </c>
      <c r="D275" s="14">
        <v>-97652000000</v>
      </c>
      <c r="E275" s="14">
        <v>-108424000000</v>
      </c>
      <c r="F275" s="14">
        <v>-114097000000</v>
      </c>
    </row>
    <row r="276" spans="1:6" x14ac:dyDescent="0.35">
      <c r="A276" t="s">
        <v>121</v>
      </c>
      <c r="B276" t="s">
        <v>43</v>
      </c>
      <c r="C276" s="14">
        <v>10422121000000</v>
      </c>
      <c r="D276" s="14">
        <v>10741232000000</v>
      </c>
      <c r="E276" s="14">
        <v>10534119000000</v>
      </c>
      <c r="F276" s="14">
        <v>11096285000000</v>
      </c>
    </row>
    <row r="277" spans="1:6" x14ac:dyDescent="0.35">
      <c r="A277" t="s">
        <v>121</v>
      </c>
      <c r="B277" t="s">
        <v>44</v>
      </c>
      <c r="C277" s="14">
        <v>6162330000000</v>
      </c>
      <c r="D277" s="14">
        <v>6338050000000</v>
      </c>
      <c r="E277" s="14">
        <v>6097956000000</v>
      </c>
      <c r="F277" s="14">
        <v>6401506000000</v>
      </c>
    </row>
    <row r="278" spans="1:6" x14ac:dyDescent="0.35">
      <c r="A278" t="s">
        <v>121</v>
      </c>
      <c r="B278" t="s">
        <v>45</v>
      </c>
      <c r="C278" s="14">
        <v>13353310000000</v>
      </c>
      <c r="D278" s="14">
        <v>14264308000000</v>
      </c>
      <c r="E278" s="14">
        <v>14594234000000</v>
      </c>
      <c r="F278" s="14">
        <v>15608492000000</v>
      </c>
    </row>
    <row r="279" spans="1:6" x14ac:dyDescent="0.35">
      <c r="A279" t="s">
        <v>121</v>
      </c>
      <c r="B279" t="s">
        <v>46</v>
      </c>
      <c r="C279" s="14">
        <v>-7190980000000</v>
      </c>
      <c r="D279" s="14">
        <v>-7926258000000</v>
      </c>
      <c r="E279" s="14">
        <v>-8496278000000</v>
      </c>
      <c r="F279" s="14">
        <v>-9206986000000</v>
      </c>
    </row>
    <row r="280" spans="1:6" x14ac:dyDescent="0.35">
      <c r="A280" t="s">
        <v>121</v>
      </c>
      <c r="B280" t="s">
        <v>47</v>
      </c>
      <c r="C280" s="14">
        <v>0</v>
      </c>
      <c r="D280" s="14">
        <v>0</v>
      </c>
      <c r="E280" s="14">
        <v>0</v>
      </c>
      <c r="F280" s="14">
        <v>0</v>
      </c>
    </row>
    <row r="281" spans="1:6" x14ac:dyDescent="0.35">
      <c r="A281" t="s">
        <v>121</v>
      </c>
      <c r="B281" t="s">
        <v>45</v>
      </c>
      <c r="C281" s="14">
        <v>0</v>
      </c>
      <c r="D281" s="14">
        <v>0</v>
      </c>
      <c r="E281" s="14">
        <v>0</v>
      </c>
      <c r="F281" s="14">
        <v>0</v>
      </c>
    </row>
    <row r="282" spans="1:6" x14ac:dyDescent="0.35">
      <c r="A282" t="s">
        <v>121</v>
      </c>
      <c r="B282" t="s">
        <v>46</v>
      </c>
      <c r="C282" s="14">
        <v>0</v>
      </c>
      <c r="D282" s="14">
        <v>0</v>
      </c>
      <c r="E282" s="14">
        <v>0</v>
      </c>
      <c r="F282" s="14">
        <v>0</v>
      </c>
    </row>
    <row r="283" spans="1:6" x14ac:dyDescent="0.35">
      <c r="A283" t="s">
        <v>121</v>
      </c>
      <c r="B283" t="s">
        <v>48</v>
      </c>
      <c r="C283" s="14">
        <v>4259791000000</v>
      </c>
      <c r="D283" s="14">
        <v>4403182000000</v>
      </c>
      <c r="E283" s="14">
        <v>4436163000000</v>
      </c>
      <c r="F283" s="14">
        <v>4694779000000</v>
      </c>
    </row>
    <row r="284" spans="1:6" x14ac:dyDescent="0.35">
      <c r="A284" t="s">
        <v>121</v>
      </c>
      <c r="B284" t="s">
        <v>45</v>
      </c>
      <c r="C284" s="14">
        <v>6007344000000</v>
      </c>
      <c r="D284" s="14">
        <v>6407788000000</v>
      </c>
      <c r="E284" s="14">
        <v>6639598000000</v>
      </c>
      <c r="F284" s="14">
        <v>7153285000000</v>
      </c>
    </row>
    <row r="285" spans="1:6" x14ac:dyDescent="0.35">
      <c r="A285" t="s">
        <v>121</v>
      </c>
      <c r="B285" t="s">
        <v>46</v>
      </c>
      <c r="C285" s="14">
        <v>-1747553000000</v>
      </c>
      <c r="D285" s="14">
        <v>-2004606000000</v>
      </c>
      <c r="E285" s="14">
        <v>-2203435000000</v>
      </c>
      <c r="F285" s="14">
        <v>-2458506000000</v>
      </c>
    </row>
    <row r="286" spans="1:6" x14ac:dyDescent="0.35">
      <c r="A286" t="s">
        <v>121</v>
      </c>
      <c r="B286" t="s">
        <v>49</v>
      </c>
      <c r="C286" s="14">
        <v>0</v>
      </c>
      <c r="D286" s="14">
        <v>0</v>
      </c>
      <c r="E286" s="14">
        <v>0</v>
      </c>
      <c r="F286" s="14">
        <v>0</v>
      </c>
    </row>
    <row r="287" spans="1:6" x14ac:dyDescent="0.35">
      <c r="A287" t="s">
        <v>121</v>
      </c>
      <c r="B287" t="s">
        <v>45</v>
      </c>
      <c r="C287" s="14">
        <v>0</v>
      </c>
      <c r="D287" s="14">
        <v>0</v>
      </c>
      <c r="E287" s="14">
        <v>0</v>
      </c>
      <c r="F287" s="14">
        <v>0</v>
      </c>
    </row>
    <row r="288" spans="1:6" x14ac:dyDescent="0.35">
      <c r="A288" t="s">
        <v>121</v>
      </c>
      <c r="B288" t="s">
        <v>46</v>
      </c>
      <c r="C288" s="14">
        <v>0</v>
      </c>
      <c r="D288" s="14">
        <v>0</v>
      </c>
      <c r="E288" s="14">
        <v>0</v>
      </c>
      <c r="F288" s="14">
        <v>0</v>
      </c>
    </row>
    <row r="289" spans="1:6" x14ac:dyDescent="0.35">
      <c r="A289" t="s">
        <v>121</v>
      </c>
      <c r="B289" t="s">
        <v>50</v>
      </c>
      <c r="C289" s="14">
        <v>0</v>
      </c>
      <c r="D289" s="14">
        <v>0</v>
      </c>
      <c r="E289" s="14">
        <v>0</v>
      </c>
      <c r="F289" s="14">
        <v>0</v>
      </c>
    </row>
    <row r="290" spans="1:6" x14ac:dyDescent="0.35">
      <c r="A290" t="s">
        <v>121</v>
      </c>
      <c r="B290" t="s">
        <v>51</v>
      </c>
      <c r="C290" s="14">
        <v>0</v>
      </c>
      <c r="D290" s="14">
        <v>0</v>
      </c>
      <c r="E290" s="14">
        <v>0</v>
      </c>
      <c r="F290" s="14">
        <v>0</v>
      </c>
    </row>
    <row r="291" spans="1:6" x14ac:dyDescent="0.35">
      <c r="A291" t="s">
        <v>121</v>
      </c>
      <c r="B291" t="s">
        <v>52</v>
      </c>
      <c r="C291" s="14">
        <v>0</v>
      </c>
      <c r="D291" s="14">
        <v>0</v>
      </c>
      <c r="E291" s="14">
        <v>0</v>
      </c>
      <c r="F291" s="14">
        <v>0</v>
      </c>
    </row>
    <row r="292" spans="1:6" x14ac:dyDescent="0.35">
      <c r="A292" t="s">
        <v>121</v>
      </c>
      <c r="B292" t="s">
        <v>53</v>
      </c>
      <c r="C292" s="14">
        <v>25736200000000</v>
      </c>
      <c r="D292" s="14">
        <v>21775742000000</v>
      </c>
      <c r="E292" s="14">
        <v>38383648000000</v>
      </c>
      <c r="F292" s="14">
        <v>45541377000000</v>
      </c>
    </row>
    <row r="293" spans="1:6" x14ac:dyDescent="0.35">
      <c r="A293" t="s">
        <v>121</v>
      </c>
      <c r="B293" t="s">
        <v>54</v>
      </c>
      <c r="C293" s="14">
        <v>9784393000000</v>
      </c>
      <c r="D293" s="14">
        <v>7838680000000</v>
      </c>
      <c r="E293" s="14">
        <v>22728033000000</v>
      </c>
      <c r="F293" s="14">
        <v>25789586000000</v>
      </c>
    </row>
    <row r="294" spans="1:6" x14ac:dyDescent="0.35">
      <c r="A294" t="s">
        <v>121</v>
      </c>
      <c r="B294" t="s">
        <v>55</v>
      </c>
      <c r="C294" s="14">
        <v>12821354000000</v>
      </c>
      <c r="D294" s="14">
        <v>10901959000000</v>
      </c>
      <c r="E294" s="14">
        <v>13016124000000</v>
      </c>
      <c r="F294" s="14">
        <v>15555515000000</v>
      </c>
    </row>
    <row r="295" spans="1:6" x14ac:dyDescent="0.35">
      <c r="A295" t="s">
        <v>121</v>
      </c>
      <c r="B295" t="s">
        <v>56</v>
      </c>
      <c r="C295" s="14">
        <v>37087000000</v>
      </c>
      <c r="D295" s="14">
        <v>36588000000</v>
      </c>
      <c r="E295" s="14">
        <v>35542000000</v>
      </c>
      <c r="F295" s="14">
        <v>36982000000</v>
      </c>
    </row>
    <row r="296" spans="1:6" x14ac:dyDescent="0.35">
      <c r="A296" t="s">
        <v>121</v>
      </c>
      <c r="B296" t="s">
        <v>57</v>
      </c>
      <c r="C296" s="14">
        <v>3707796000000</v>
      </c>
      <c r="D296" s="14">
        <v>3567089000000</v>
      </c>
      <c r="E296" s="14">
        <v>3212892000000</v>
      </c>
      <c r="F296" s="14">
        <v>4482654000000</v>
      </c>
    </row>
    <row r="297" spans="1:6" x14ac:dyDescent="0.35">
      <c r="A297" t="s">
        <v>121</v>
      </c>
      <c r="B297" t="s">
        <v>58</v>
      </c>
      <c r="C297" s="14">
        <v>0</v>
      </c>
      <c r="D297" s="14">
        <v>0</v>
      </c>
      <c r="E297" s="14">
        <v>0</v>
      </c>
      <c r="F297" s="14">
        <v>0</v>
      </c>
    </row>
    <row r="298" spans="1:6" x14ac:dyDescent="0.35">
      <c r="A298" t="s">
        <v>121</v>
      </c>
      <c r="B298" t="s">
        <v>59</v>
      </c>
      <c r="C298" s="14">
        <v>0</v>
      </c>
      <c r="D298" s="14">
        <v>0</v>
      </c>
      <c r="E298" s="14">
        <v>0</v>
      </c>
      <c r="F298" s="14">
        <v>0</v>
      </c>
    </row>
    <row r="299" spans="1:6" x14ac:dyDescent="0.35">
      <c r="A299" t="s">
        <v>121</v>
      </c>
      <c r="B299" t="s">
        <v>60</v>
      </c>
      <c r="C299" s="14">
        <v>0</v>
      </c>
      <c r="D299" s="14">
        <v>0</v>
      </c>
      <c r="E299" s="14">
        <v>0</v>
      </c>
      <c r="F299" s="14">
        <v>0</v>
      </c>
    </row>
    <row r="300" spans="1:6" x14ac:dyDescent="0.35">
      <c r="A300" t="s">
        <v>121</v>
      </c>
      <c r="B300" t="s">
        <v>61</v>
      </c>
      <c r="C300" s="14">
        <v>0</v>
      </c>
      <c r="D300" s="14">
        <v>0</v>
      </c>
      <c r="E300" s="14">
        <v>0</v>
      </c>
      <c r="F300" s="14">
        <v>0</v>
      </c>
    </row>
    <row r="301" spans="1:6" x14ac:dyDescent="0.35">
      <c r="A301" t="s">
        <v>121</v>
      </c>
      <c r="B301" t="s">
        <v>62</v>
      </c>
      <c r="C301" s="14">
        <v>0</v>
      </c>
      <c r="D301" s="14">
        <v>0</v>
      </c>
      <c r="E301" s="14">
        <v>0</v>
      </c>
      <c r="F301" s="14">
        <v>0</v>
      </c>
    </row>
    <row r="302" spans="1:6" x14ac:dyDescent="0.35">
      <c r="A302" t="s">
        <v>121</v>
      </c>
      <c r="B302" t="s">
        <v>63</v>
      </c>
      <c r="C302" s="14">
        <v>0</v>
      </c>
      <c r="D302" s="14">
        <v>0</v>
      </c>
      <c r="E302" s="14">
        <v>0</v>
      </c>
      <c r="F302" s="14">
        <v>0</v>
      </c>
    </row>
    <row r="303" spans="1:6" x14ac:dyDescent="0.35">
      <c r="A303" t="s">
        <v>121</v>
      </c>
      <c r="B303" t="s">
        <v>64</v>
      </c>
      <c r="C303" s="14">
        <v>0</v>
      </c>
      <c r="D303" s="14">
        <v>0</v>
      </c>
      <c r="E303" s="14">
        <v>0</v>
      </c>
      <c r="F303" s="14">
        <v>0</v>
      </c>
    </row>
    <row r="304" spans="1:6" x14ac:dyDescent="0.35">
      <c r="A304" t="s">
        <v>121</v>
      </c>
      <c r="B304" t="s">
        <v>65</v>
      </c>
      <c r="C304" s="14">
        <v>0</v>
      </c>
      <c r="D304" s="14">
        <v>0</v>
      </c>
      <c r="E304" s="14">
        <v>0</v>
      </c>
      <c r="F304" s="14">
        <v>0</v>
      </c>
    </row>
    <row r="305" spans="1:6" x14ac:dyDescent="0.35">
      <c r="A305" t="s">
        <v>121</v>
      </c>
      <c r="B305" t="s">
        <v>66</v>
      </c>
      <c r="C305" s="14">
        <v>0</v>
      </c>
      <c r="D305" s="14">
        <v>0</v>
      </c>
      <c r="E305" s="14">
        <v>0</v>
      </c>
      <c r="F305" s="14">
        <v>0</v>
      </c>
    </row>
    <row r="306" spans="1:6" x14ac:dyDescent="0.35">
      <c r="A306" t="s">
        <v>121</v>
      </c>
      <c r="B306" t="s">
        <v>67</v>
      </c>
      <c r="C306" s="14">
        <v>1516685712000000</v>
      </c>
      <c r="D306" s="14">
        <v>1761695792000000</v>
      </c>
      <c r="E306" s="14">
        <v>2120609384000000</v>
      </c>
      <c r="F306" s="14">
        <v>2300814314000000</v>
      </c>
    </row>
    <row r="307" spans="1:6" x14ac:dyDescent="0.35">
      <c r="A307" t="s">
        <v>121</v>
      </c>
      <c r="B307" t="s">
        <v>68</v>
      </c>
      <c r="C307" s="14">
        <v>17222797000000</v>
      </c>
      <c r="D307" s="14">
        <v>25340018000000</v>
      </c>
      <c r="E307" s="14">
        <v>152752718000000</v>
      </c>
      <c r="F307" s="14">
        <v>35896488000000</v>
      </c>
    </row>
    <row r="308" spans="1:6" x14ac:dyDescent="0.35">
      <c r="A308" t="s">
        <v>121</v>
      </c>
      <c r="B308" t="s">
        <v>69</v>
      </c>
      <c r="C308" s="14">
        <v>0</v>
      </c>
      <c r="D308" s="14">
        <v>0</v>
      </c>
      <c r="E308" s="14">
        <v>0</v>
      </c>
      <c r="F308" s="14">
        <v>0</v>
      </c>
    </row>
    <row r="309" spans="1:6" x14ac:dyDescent="0.35">
      <c r="A309" t="s">
        <v>121</v>
      </c>
      <c r="B309" t="s">
        <v>70</v>
      </c>
      <c r="C309" s="14">
        <v>0</v>
      </c>
      <c r="D309" s="14">
        <v>0</v>
      </c>
      <c r="E309" s="14">
        <v>0</v>
      </c>
      <c r="F309" s="14">
        <v>0</v>
      </c>
    </row>
    <row r="310" spans="1:6" x14ac:dyDescent="0.35">
      <c r="A310" t="s">
        <v>121</v>
      </c>
      <c r="B310" t="s">
        <v>71</v>
      </c>
      <c r="C310" s="14">
        <v>0</v>
      </c>
      <c r="D310" s="14">
        <v>0</v>
      </c>
      <c r="E310" s="14">
        <v>0</v>
      </c>
      <c r="F310" s="14">
        <v>0</v>
      </c>
    </row>
    <row r="311" spans="1:6" x14ac:dyDescent="0.35">
      <c r="A311" t="s">
        <v>121</v>
      </c>
      <c r="B311" t="s">
        <v>72</v>
      </c>
      <c r="C311" s="14">
        <v>0</v>
      </c>
      <c r="D311" s="14">
        <v>0</v>
      </c>
      <c r="E311" s="14">
        <v>0</v>
      </c>
      <c r="F311" s="14">
        <v>0</v>
      </c>
    </row>
    <row r="312" spans="1:6" x14ac:dyDescent="0.35">
      <c r="A312" t="s">
        <v>121</v>
      </c>
      <c r="B312" t="s">
        <v>73</v>
      </c>
      <c r="C312" s="14">
        <v>0</v>
      </c>
      <c r="D312" s="14">
        <v>0</v>
      </c>
      <c r="E312" s="14">
        <v>0</v>
      </c>
      <c r="F312" s="14">
        <v>0</v>
      </c>
    </row>
    <row r="313" spans="1:6" x14ac:dyDescent="0.35">
      <c r="A313" t="s">
        <v>121</v>
      </c>
      <c r="B313" t="s">
        <v>74</v>
      </c>
      <c r="C313" s="14">
        <v>0</v>
      </c>
      <c r="D313" s="14">
        <v>0</v>
      </c>
      <c r="E313" s="14">
        <v>0</v>
      </c>
      <c r="F313" s="14">
        <v>0</v>
      </c>
    </row>
    <row r="314" spans="1:6" x14ac:dyDescent="0.35">
      <c r="A314" t="s">
        <v>121</v>
      </c>
      <c r="B314" t="s">
        <v>75</v>
      </c>
      <c r="C314" s="14">
        <v>0</v>
      </c>
      <c r="D314" s="14">
        <v>0</v>
      </c>
      <c r="E314" s="14">
        <v>0</v>
      </c>
      <c r="F314" s="14">
        <v>0</v>
      </c>
    </row>
    <row r="315" spans="1:6" x14ac:dyDescent="0.35">
      <c r="A315" t="s">
        <v>121</v>
      </c>
      <c r="B315" t="s">
        <v>76</v>
      </c>
      <c r="C315" s="14">
        <v>0</v>
      </c>
      <c r="D315" s="14">
        <v>0</v>
      </c>
      <c r="E315" s="14">
        <v>0</v>
      </c>
      <c r="F315" s="14">
        <v>0</v>
      </c>
    </row>
    <row r="316" spans="1:6" x14ac:dyDescent="0.35">
      <c r="A316" t="s">
        <v>121</v>
      </c>
      <c r="B316" t="s">
        <v>77</v>
      </c>
      <c r="C316" s="14">
        <v>0</v>
      </c>
      <c r="D316" s="14">
        <v>0</v>
      </c>
      <c r="E316" s="14">
        <v>0</v>
      </c>
      <c r="F316" s="14">
        <v>0</v>
      </c>
    </row>
    <row r="317" spans="1:6" x14ac:dyDescent="0.35">
      <c r="A317" t="s">
        <v>121</v>
      </c>
      <c r="B317" t="s">
        <v>78</v>
      </c>
      <c r="C317" s="14">
        <v>82260848000000</v>
      </c>
      <c r="D317" s="14">
        <v>98007392000000</v>
      </c>
      <c r="E317" s="14">
        <v>177221298000000</v>
      </c>
      <c r="F317" s="14">
        <v>182252124000000</v>
      </c>
    </row>
    <row r="318" spans="1:6" x14ac:dyDescent="0.35">
      <c r="A318" t="s">
        <v>121</v>
      </c>
      <c r="B318" t="s">
        <v>79</v>
      </c>
      <c r="C318" s="14">
        <v>40828386000000</v>
      </c>
      <c r="D318" s="14">
        <v>58953639000000</v>
      </c>
      <c r="E318" s="14">
        <v>137045455000000</v>
      </c>
      <c r="F318" s="14">
        <v>143990524000000</v>
      </c>
    </row>
    <row r="319" spans="1:6" x14ac:dyDescent="0.35">
      <c r="A319" t="s">
        <v>121</v>
      </c>
      <c r="B319" t="s">
        <v>80</v>
      </c>
      <c r="C319" s="14">
        <v>41432462000000</v>
      </c>
      <c r="D319" s="14">
        <v>39053753000000</v>
      </c>
      <c r="E319" s="14">
        <v>40175843000000</v>
      </c>
      <c r="F319" s="14">
        <v>38261600000000</v>
      </c>
    </row>
    <row r="320" spans="1:6" x14ac:dyDescent="0.35">
      <c r="A320" t="s">
        <v>121</v>
      </c>
      <c r="B320" t="s">
        <v>81</v>
      </c>
      <c r="C320" s="14">
        <v>0</v>
      </c>
      <c r="D320" s="14">
        <v>0</v>
      </c>
      <c r="E320" s="14">
        <v>0</v>
      </c>
      <c r="F320" s="14">
        <v>0</v>
      </c>
    </row>
    <row r="321" spans="1:6" x14ac:dyDescent="0.35">
      <c r="A321" t="s">
        <v>121</v>
      </c>
      <c r="B321" t="s">
        <v>82</v>
      </c>
      <c r="C321" s="14">
        <v>0</v>
      </c>
      <c r="D321" s="14">
        <v>0</v>
      </c>
      <c r="E321" s="14">
        <v>0</v>
      </c>
      <c r="F321" s="14">
        <v>0</v>
      </c>
    </row>
    <row r="322" spans="1:6" x14ac:dyDescent="0.35">
      <c r="A322" t="s">
        <v>121</v>
      </c>
      <c r="B322" t="s">
        <v>83</v>
      </c>
      <c r="C322" s="14">
        <v>1226673942000000</v>
      </c>
      <c r="D322" s="14">
        <v>1380397799000000</v>
      </c>
      <c r="E322" s="14">
        <v>1473598150000000</v>
      </c>
      <c r="F322" s="14">
        <v>1704269050000000</v>
      </c>
    </row>
    <row r="323" spans="1:6" x14ac:dyDescent="0.35">
      <c r="A323" t="s">
        <v>121</v>
      </c>
      <c r="B323" t="s">
        <v>84</v>
      </c>
      <c r="C323" s="14">
        <v>0</v>
      </c>
      <c r="D323" s="14">
        <v>0</v>
      </c>
      <c r="E323" s="14">
        <v>0</v>
      </c>
      <c r="F323" s="14">
        <v>0</v>
      </c>
    </row>
    <row r="324" spans="1:6" x14ac:dyDescent="0.35">
      <c r="A324" t="s">
        <v>121</v>
      </c>
      <c r="B324" t="s">
        <v>85</v>
      </c>
      <c r="C324" s="14">
        <v>0</v>
      </c>
      <c r="D324" s="14">
        <v>0</v>
      </c>
      <c r="E324" s="14">
        <v>0</v>
      </c>
      <c r="F324" s="14">
        <v>0</v>
      </c>
    </row>
    <row r="325" spans="1:6" x14ac:dyDescent="0.35">
      <c r="A325" t="s">
        <v>121</v>
      </c>
      <c r="B325" t="s">
        <v>86</v>
      </c>
      <c r="C325" s="14">
        <v>0</v>
      </c>
      <c r="D325" s="14">
        <v>0</v>
      </c>
      <c r="E325" s="14">
        <v>0</v>
      </c>
      <c r="F325" s="14">
        <v>0</v>
      </c>
    </row>
    <row r="326" spans="1:6" x14ac:dyDescent="0.35">
      <c r="A326" t="s">
        <v>121</v>
      </c>
      <c r="B326" t="s">
        <v>87</v>
      </c>
      <c r="C326" s="14">
        <v>0</v>
      </c>
      <c r="D326" s="14">
        <v>0</v>
      </c>
      <c r="E326" s="14">
        <v>0</v>
      </c>
      <c r="F326" s="14">
        <v>0</v>
      </c>
    </row>
    <row r="327" spans="1:6" x14ac:dyDescent="0.35">
      <c r="A327" t="s">
        <v>121</v>
      </c>
      <c r="B327" t="s">
        <v>88</v>
      </c>
      <c r="C327" s="14">
        <v>0</v>
      </c>
      <c r="D327" s="14">
        <v>0</v>
      </c>
      <c r="E327" s="14">
        <v>0</v>
      </c>
      <c r="F327" s="14">
        <v>0</v>
      </c>
    </row>
    <row r="328" spans="1:6" x14ac:dyDescent="0.35">
      <c r="A328" t="s">
        <v>121</v>
      </c>
      <c r="B328" t="s">
        <v>89</v>
      </c>
      <c r="C328" s="14">
        <v>0</v>
      </c>
      <c r="D328" s="14">
        <v>0</v>
      </c>
      <c r="E328" s="14">
        <v>0</v>
      </c>
      <c r="F328" s="14">
        <v>0</v>
      </c>
    </row>
    <row r="329" spans="1:6" x14ac:dyDescent="0.35">
      <c r="A329" t="s">
        <v>121</v>
      </c>
      <c r="B329" t="s">
        <v>90</v>
      </c>
      <c r="C329" s="14">
        <v>0</v>
      </c>
      <c r="D329" s="14">
        <v>0</v>
      </c>
      <c r="E329" s="14">
        <v>0</v>
      </c>
      <c r="F329" s="14">
        <v>0</v>
      </c>
    </row>
    <row r="330" spans="1:6" x14ac:dyDescent="0.35">
      <c r="A330" t="s">
        <v>121</v>
      </c>
      <c r="B330" t="s">
        <v>91</v>
      </c>
      <c r="C330" s="14">
        <v>0</v>
      </c>
      <c r="D330" s="14">
        <v>0</v>
      </c>
      <c r="E330" s="14">
        <v>0</v>
      </c>
      <c r="F330" s="14">
        <v>0</v>
      </c>
    </row>
    <row r="331" spans="1:6" x14ac:dyDescent="0.35">
      <c r="A331" t="s">
        <v>121</v>
      </c>
      <c r="B331" t="s">
        <v>92</v>
      </c>
      <c r="C331" s="14">
        <v>0</v>
      </c>
      <c r="D331" s="14">
        <v>0</v>
      </c>
      <c r="E331" s="14">
        <v>0</v>
      </c>
      <c r="F331" s="14">
        <v>0</v>
      </c>
    </row>
    <row r="332" spans="1:6" x14ac:dyDescent="0.35">
      <c r="A332" t="s">
        <v>121</v>
      </c>
      <c r="B332" t="s">
        <v>93</v>
      </c>
      <c r="C332" s="14">
        <v>0</v>
      </c>
      <c r="D332" s="14">
        <v>0</v>
      </c>
      <c r="E332" s="14">
        <v>0</v>
      </c>
      <c r="F332" s="14">
        <v>328155000000</v>
      </c>
    </row>
    <row r="333" spans="1:6" x14ac:dyDescent="0.35">
      <c r="A333" t="s">
        <v>121</v>
      </c>
      <c r="B333" t="s">
        <v>94</v>
      </c>
      <c r="C333" s="14">
        <v>0</v>
      </c>
      <c r="D333" s="14">
        <v>0</v>
      </c>
      <c r="E333" s="14">
        <v>0</v>
      </c>
      <c r="F333" s="14">
        <v>0</v>
      </c>
    </row>
    <row r="334" spans="1:6" x14ac:dyDescent="0.35">
      <c r="A334" t="s">
        <v>121</v>
      </c>
      <c r="B334" t="s">
        <v>95</v>
      </c>
      <c r="C334" s="14">
        <v>0</v>
      </c>
      <c r="D334" s="14">
        <v>0</v>
      </c>
      <c r="E334" s="14">
        <v>0</v>
      </c>
      <c r="F334" s="14">
        <v>0</v>
      </c>
    </row>
    <row r="335" spans="1:6" x14ac:dyDescent="0.35">
      <c r="A335" t="s">
        <v>121</v>
      </c>
      <c r="B335" t="s">
        <v>96</v>
      </c>
      <c r="C335" s="14">
        <v>0</v>
      </c>
      <c r="D335" s="14">
        <v>0</v>
      </c>
      <c r="E335" s="14">
        <v>0</v>
      </c>
      <c r="F335" s="14">
        <v>0</v>
      </c>
    </row>
    <row r="336" spans="1:6" x14ac:dyDescent="0.35">
      <c r="A336" t="s">
        <v>121</v>
      </c>
      <c r="B336" t="s">
        <v>97</v>
      </c>
      <c r="C336" s="14">
        <v>1437039100000000</v>
      </c>
      <c r="D336" s="14">
        <v>1675366766000000</v>
      </c>
      <c r="E336" s="14">
        <v>2016419389000000</v>
      </c>
      <c r="F336" s="14">
        <v>2177897270000000</v>
      </c>
    </row>
    <row r="337" spans="1:6" x14ac:dyDescent="0.35">
      <c r="A337" t="s">
        <v>121</v>
      </c>
      <c r="B337" t="s">
        <v>98</v>
      </c>
      <c r="C337" s="14">
        <v>0</v>
      </c>
      <c r="D337" s="14">
        <v>0</v>
      </c>
      <c r="E337" s="14">
        <v>0</v>
      </c>
      <c r="F337" s="14">
        <v>72711297000000</v>
      </c>
    </row>
    <row r="338" spans="1:6" x14ac:dyDescent="0.35">
      <c r="A338" t="s">
        <v>121</v>
      </c>
      <c r="B338" t="s">
        <v>99</v>
      </c>
      <c r="C338" s="14">
        <v>40220180000000</v>
      </c>
      <c r="D338" s="14">
        <v>50585239000000</v>
      </c>
      <c r="E338" s="14">
        <v>50585239000000</v>
      </c>
      <c r="F338" s="14">
        <v>57004359000000</v>
      </c>
    </row>
    <row r="339" spans="1:6" x14ac:dyDescent="0.35">
      <c r="A339" t="s">
        <v>121</v>
      </c>
      <c r="B339" t="s">
        <v>100</v>
      </c>
      <c r="C339" s="14">
        <v>0</v>
      </c>
      <c r="D339" s="14">
        <v>0</v>
      </c>
      <c r="E339" s="14">
        <v>0</v>
      </c>
      <c r="F339" s="14">
        <v>0</v>
      </c>
    </row>
    <row r="340" spans="1:6" x14ac:dyDescent="0.35">
      <c r="A340" t="s">
        <v>121</v>
      </c>
      <c r="B340" t="s">
        <v>101</v>
      </c>
      <c r="C340" s="14">
        <v>0</v>
      </c>
      <c r="D340" s="14">
        <v>0</v>
      </c>
      <c r="E340" s="14">
        <v>0</v>
      </c>
      <c r="F340" s="14">
        <v>0</v>
      </c>
    </row>
    <row r="341" spans="1:6" x14ac:dyDescent="0.35">
      <c r="A341" t="s">
        <v>121</v>
      </c>
      <c r="B341" t="s">
        <v>102</v>
      </c>
      <c r="C341" s="14">
        <v>0</v>
      </c>
      <c r="D341" s="14">
        <v>0</v>
      </c>
      <c r="E341" s="14">
        <v>0</v>
      </c>
      <c r="F341" s="14">
        <v>0</v>
      </c>
    </row>
    <row r="342" spans="1:6" x14ac:dyDescent="0.35">
      <c r="A342" t="s">
        <v>121</v>
      </c>
      <c r="B342" t="s">
        <v>103</v>
      </c>
      <c r="C342" s="14">
        <v>14292382000000</v>
      </c>
      <c r="D342" s="14">
        <v>14292382000000</v>
      </c>
      <c r="E342" s="14">
        <v>15351407000000</v>
      </c>
      <c r="F342" s="14">
        <v>15361020000000</v>
      </c>
    </row>
    <row r="343" spans="1:6" x14ac:dyDescent="0.35">
      <c r="A343" t="s">
        <v>121</v>
      </c>
      <c r="B343" t="s">
        <v>104</v>
      </c>
      <c r="C343" s="14">
        <v>0</v>
      </c>
      <c r="D343" s="14">
        <v>0</v>
      </c>
      <c r="E343" s="14">
        <v>0</v>
      </c>
      <c r="F343" s="14">
        <v>0</v>
      </c>
    </row>
    <row r="344" spans="1:6" x14ac:dyDescent="0.35">
      <c r="A344" t="s">
        <v>121</v>
      </c>
      <c r="B344" t="s">
        <v>105</v>
      </c>
      <c r="C344" s="14">
        <v>0</v>
      </c>
      <c r="D344" s="14">
        <v>0</v>
      </c>
      <c r="E344" s="14">
        <v>0</v>
      </c>
      <c r="F344" s="14">
        <v>0</v>
      </c>
    </row>
    <row r="345" spans="1:6" x14ac:dyDescent="0.35">
      <c r="A345" t="s">
        <v>121</v>
      </c>
      <c r="B345" t="s">
        <v>106</v>
      </c>
      <c r="C345" s="14">
        <v>267851000000</v>
      </c>
      <c r="D345" s="14">
        <v>267851000000</v>
      </c>
      <c r="E345" s="14">
        <v>267851000000</v>
      </c>
      <c r="F345" s="14">
        <v>345918000000</v>
      </c>
    </row>
    <row r="346" spans="1:6" x14ac:dyDescent="0.35">
      <c r="A346" t="s">
        <v>121</v>
      </c>
      <c r="B346" t="s">
        <v>107</v>
      </c>
      <c r="C346" s="14">
        <v>0</v>
      </c>
      <c r="D346" s="14">
        <v>0</v>
      </c>
      <c r="E346" s="14">
        <v>0</v>
      </c>
      <c r="F346" s="14">
        <v>0</v>
      </c>
    </row>
    <row r="347" spans="1:6" x14ac:dyDescent="0.35">
      <c r="A347" t="s">
        <v>121</v>
      </c>
      <c r="B347" t="s">
        <v>108</v>
      </c>
      <c r="C347" s="14">
        <v>0</v>
      </c>
      <c r="D347" s="14">
        <v>0</v>
      </c>
      <c r="E347" s="14">
        <v>0</v>
      </c>
      <c r="F347" s="14">
        <v>0</v>
      </c>
    </row>
    <row r="348" spans="1:6" x14ac:dyDescent="0.35">
      <c r="A348" t="s">
        <v>121</v>
      </c>
      <c r="B348" t="s">
        <v>109</v>
      </c>
      <c r="C348" s="14">
        <v>0</v>
      </c>
      <c r="D348" s="14">
        <v>0</v>
      </c>
      <c r="E348" s="14">
        <v>0</v>
      </c>
      <c r="F348" s="14">
        <v>0</v>
      </c>
    </row>
    <row r="349" spans="1:6" x14ac:dyDescent="0.35">
      <c r="A349" t="s">
        <v>121</v>
      </c>
      <c r="B349" t="s">
        <v>110</v>
      </c>
      <c r="C349" s="14">
        <v>8064281000000</v>
      </c>
      <c r="D349" s="14">
        <v>9684951000000</v>
      </c>
      <c r="E349" s="14">
        <v>12447663000000</v>
      </c>
      <c r="F349" s="14">
        <v>12454226000000</v>
      </c>
    </row>
    <row r="350" spans="1:6" x14ac:dyDescent="0.35">
      <c r="A350" t="s">
        <v>121</v>
      </c>
      <c r="B350" t="s">
        <v>111</v>
      </c>
      <c r="C350" s="14">
        <v>0</v>
      </c>
      <c r="D350" s="14">
        <v>0</v>
      </c>
      <c r="E350" s="14">
        <v>0</v>
      </c>
      <c r="F350" s="14">
        <v>0</v>
      </c>
    </row>
    <row r="351" spans="1:6" x14ac:dyDescent="0.35">
      <c r="A351" t="s">
        <v>121</v>
      </c>
      <c r="B351" t="s">
        <v>112</v>
      </c>
      <c r="C351" s="14">
        <v>0</v>
      </c>
      <c r="D351" s="14">
        <v>0</v>
      </c>
      <c r="E351" s="14">
        <v>0</v>
      </c>
      <c r="F351" s="14">
        <v>0</v>
      </c>
    </row>
    <row r="352" spans="1:6" x14ac:dyDescent="0.35">
      <c r="A352" t="s">
        <v>121</v>
      </c>
      <c r="B352" t="s">
        <v>113</v>
      </c>
      <c r="C352" s="14">
        <v>0</v>
      </c>
      <c r="D352" s="14">
        <v>0</v>
      </c>
      <c r="E352" s="14">
        <v>0</v>
      </c>
      <c r="F352" s="14">
        <v>0</v>
      </c>
    </row>
    <row r="353" spans="1:6" x14ac:dyDescent="0.35">
      <c r="A353" t="s">
        <v>121</v>
      </c>
      <c r="B353" t="s">
        <v>114</v>
      </c>
      <c r="C353" s="14">
        <v>0</v>
      </c>
      <c r="D353" s="14">
        <v>0</v>
      </c>
      <c r="E353" s="14">
        <v>0</v>
      </c>
      <c r="F353" s="14">
        <v>0</v>
      </c>
    </row>
    <row r="354" spans="1:6" x14ac:dyDescent="0.35">
      <c r="A354" t="s">
        <v>121</v>
      </c>
      <c r="B354" t="s">
        <v>115</v>
      </c>
      <c r="C354" s="14">
        <v>0</v>
      </c>
      <c r="D354" s="14">
        <v>0</v>
      </c>
      <c r="E354" s="14">
        <v>0</v>
      </c>
      <c r="F354" s="14">
        <v>0</v>
      </c>
    </row>
    <row r="355" spans="1:6" x14ac:dyDescent="0.35">
      <c r="A355" t="s">
        <v>121</v>
      </c>
      <c r="B355" t="s">
        <v>116</v>
      </c>
      <c r="C355" s="14">
        <v>49915000000</v>
      </c>
      <c r="D355" s="14">
        <v>-367882000000</v>
      </c>
      <c r="E355" s="14">
        <v>-760404000000</v>
      </c>
      <c r="F355" s="14">
        <v>-803451000000</v>
      </c>
    </row>
    <row r="356" spans="1:6" x14ac:dyDescent="0.35">
      <c r="A356" t="s">
        <v>121</v>
      </c>
      <c r="B356" t="s">
        <v>117</v>
      </c>
      <c r="C356" s="14">
        <v>0</v>
      </c>
      <c r="D356" s="14">
        <v>0</v>
      </c>
      <c r="E356" s="14">
        <v>0</v>
      </c>
      <c r="F356" s="14">
        <v>0</v>
      </c>
    </row>
    <row r="357" spans="1:6" x14ac:dyDescent="0.35">
      <c r="A357" t="s">
        <v>121</v>
      </c>
      <c r="B357" t="s">
        <v>118</v>
      </c>
      <c r="C357" s="14">
        <v>0</v>
      </c>
      <c r="D357" s="14">
        <v>0</v>
      </c>
      <c r="E357" s="14">
        <v>0</v>
      </c>
      <c r="F357" s="14">
        <v>0</v>
      </c>
    </row>
    <row r="358" spans="1:6" x14ac:dyDescent="0.35">
      <c r="A358" t="s">
        <v>121</v>
      </c>
      <c r="B358" t="s">
        <v>119</v>
      </c>
      <c r="C358" s="14">
        <v>0</v>
      </c>
      <c r="D358" s="14">
        <v>0</v>
      </c>
      <c r="E358" s="14">
        <v>0</v>
      </c>
      <c r="F358" s="14">
        <v>0</v>
      </c>
    </row>
    <row r="359" spans="1:6" x14ac:dyDescent="0.35">
      <c r="A359" t="s">
        <v>122</v>
      </c>
      <c r="B359" t="s">
        <v>7</v>
      </c>
      <c r="C359" s="14">
        <v>0</v>
      </c>
      <c r="D359" s="14">
        <v>0</v>
      </c>
      <c r="E359" s="14">
        <v>0</v>
      </c>
      <c r="F359" s="14">
        <v>0</v>
      </c>
    </row>
    <row r="360" spans="1:6" x14ac:dyDescent="0.35">
      <c r="A360" t="s">
        <v>122</v>
      </c>
      <c r="B360" t="s">
        <v>8</v>
      </c>
      <c r="C360" s="14">
        <v>0</v>
      </c>
      <c r="D360" s="14">
        <v>0</v>
      </c>
      <c r="E360" s="14">
        <v>0</v>
      </c>
      <c r="F360" s="14">
        <v>0</v>
      </c>
    </row>
    <row r="361" spans="1:6" x14ac:dyDescent="0.35">
      <c r="A361" t="s">
        <v>122</v>
      </c>
      <c r="B361" t="s">
        <v>9</v>
      </c>
      <c r="C361" s="14">
        <v>9930181000000</v>
      </c>
      <c r="D361" s="14">
        <v>11330659000000</v>
      </c>
      <c r="E361" s="14">
        <v>11066956000000</v>
      </c>
      <c r="F361" s="14">
        <v>9759580000000</v>
      </c>
    </row>
    <row r="362" spans="1:6" x14ac:dyDescent="0.35">
      <c r="A362" t="s">
        <v>122</v>
      </c>
      <c r="B362" t="s">
        <v>10</v>
      </c>
      <c r="C362" s="14">
        <v>0</v>
      </c>
      <c r="D362" s="14">
        <v>0</v>
      </c>
      <c r="E362" s="14">
        <v>0</v>
      </c>
      <c r="F362" s="14">
        <v>0</v>
      </c>
    </row>
    <row r="363" spans="1:6" x14ac:dyDescent="0.35">
      <c r="A363" t="s">
        <v>122</v>
      </c>
      <c r="B363" t="s">
        <v>11</v>
      </c>
      <c r="C363" s="14">
        <v>0</v>
      </c>
      <c r="D363" s="14">
        <v>0</v>
      </c>
      <c r="E363" s="14">
        <v>0</v>
      </c>
      <c r="F363" s="14">
        <v>0</v>
      </c>
    </row>
    <row r="364" spans="1:6" x14ac:dyDescent="0.35">
      <c r="A364" t="s">
        <v>122</v>
      </c>
      <c r="B364" t="s">
        <v>12</v>
      </c>
      <c r="C364" s="14">
        <v>57616650000000</v>
      </c>
      <c r="D364" s="14">
        <v>23383443000000</v>
      </c>
      <c r="E364" s="14">
        <v>29727110000000</v>
      </c>
      <c r="F364" s="14">
        <v>40597059000000</v>
      </c>
    </row>
    <row r="365" spans="1:6" x14ac:dyDescent="0.35">
      <c r="A365" t="s">
        <v>122</v>
      </c>
      <c r="B365" t="s">
        <v>13</v>
      </c>
      <c r="C365" s="14">
        <v>0</v>
      </c>
      <c r="D365" s="14">
        <v>0</v>
      </c>
      <c r="E365" s="14">
        <v>0</v>
      </c>
      <c r="F365" s="14">
        <v>0</v>
      </c>
    </row>
    <row r="366" spans="1:6" x14ac:dyDescent="0.35">
      <c r="A366" t="s">
        <v>122</v>
      </c>
      <c r="B366" t="s">
        <v>14</v>
      </c>
      <c r="C366" s="14">
        <v>0</v>
      </c>
      <c r="D366" s="14">
        <v>0</v>
      </c>
      <c r="E366" s="14">
        <v>0</v>
      </c>
      <c r="F366" s="14">
        <v>0</v>
      </c>
    </row>
    <row r="367" spans="1:6" x14ac:dyDescent="0.35">
      <c r="A367" t="s">
        <v>122</v>
      </c>
      <c r="B367" t="s">
        <v>15</v>
      </c>
      <c r="C367" s="14">
        <v>0</v>
      </c>
      <c r="D367" s="14">
        <v>0</v>
      </c>
      <c r="E367" s="14">
        <v>0</v>
      </c>
      <c r="F367" s="14">
        <v>0</v>
      </c>
    </row>
    <row r="368" spans="1:6" x14ac:dyDescent="0.35">
      <c r="A368" t="s">
        <v>122</v>
      </c>
      <c r="B368" t="s">
        <v>16</v>
      </c>
      <c r="C368" s="14">
        <v>102532818000000</v>
      </c>
      <c r="D368" s="14">
        <v>149316646000000</v>
      </c>
      <c r="E368" s="14">
        <v>242431953000000</v>
      </c>
      <c r="F368" s="14">
        <v>279841639000000</v>
      </c>
    </row>
    <row r="369" spans="1:6" x14ac:dyDescent="0.35">
      <c r="A369" t="s">
        <v>122</v>
      </c>
      <c r="B369" t="s">
        <v>17</v>
      </c>
      <c r="C369" s="14">
        <v>92628245000000</v>
      </c>
      <c r="D369" s="14">
        <v>129799364000000</v>
      </c>
      <c r="E369" s="14">
        <v>222454660000000</v>
      </c>
      <c r="F369" s="14">
        <v>259230017000000</v>
      </c>
    </row>
    <row r="370" spans="1:6" x14ac:dyDescent="0.35">
      <c r="A370" t="s">
        <v>122</v>
      </c>
      <c r="B370" t="s">
        <v>18</v>
      </c>
      <c r="C370" s="14">
        <v>9904673000000</v>
      </c>
      <c r="D370" s="14">
        <v>19517282000000</v>
      </c>
      <c r="E370" s="14">
        <v>19977293000000</v>
      </c>
      <c r="F370" s="14">
        <v>20611622000000</v>
      </c>
    </row>
    <row r="371" spans="1:6" x14ac:dyDescent="0.35">
      <c r="A371" t="s">
        <v>122</v>
      </c>
      <c r="B371" t="s">
        <v>19</v>
      </c>
      <c r="C371" s="14">
        <v>0</v>
      </c>
      <c r="D371" s="14">
        <v>0</v>
      </c>
      <c r="E371" s="14">
        <v>0</v>
      </c>
      <c r="F371" s="14">
        <v>0</v>
      </c>
    </row>
    <row r="372" spans="1:6" x14ac:dyDescent="0.35">
      <c r="A372" t="s">
        <v>122</v>
      </c>
      <c r="B372" t="s">
        <v>20</v>
      </c>
      <c r="C372" s="14">
        <v>0</v>
      </c>
      <c r="D372" s="14">
        <v>0</v>
      </c>
      <c r="E372" s="14">
        <v>0</v>
      </c>
      <c r="F372" s="14">
        <v>0</v>
      </c>
    </row>
    <row r="373" spans="1:6" x14ac:dyDescent="0.35">
      <c r="A373" t="s">
        <v>122</v>
      </c>
      <c r="B373" t="s">
        <v>21</v>
      </c>
      <c r="C373" s="14">
        <v>0</v>
      </c>
      <c r="D373" s="14">
        <v>0</v>
      </c>
      <c r="E373" s="14">
        <v>0</v>
      </c>
      <c r="F373" s="14">
        <v>0</v>
      </c>
    </row>
    <row r="374" spans="1:6" x14ac:dyDescent="0.35">
      <c r="A374" t="s">
        <v>122</v>
      </c>
      <c r="B374" t="s">
        <v>22</v>
      </c>
      <c r="C374" s="14">
        <v>0</v>
      </c>
      <c r="D374" s="14">
        <v>0</v>
      </c>
      <c r="E374" s="14">
        <v>0</v>
      </c>
      <c r="F374" s="14">
        <v>0</v>
      </c>
    </row>
    <row r="375" spans="1:6" x14ac:dyDescent="0.35">
      <c r="A375" t="s">
        <v>122</v>
      </c>
      <c r="B375" t="s">
        <v>23</v>
      </c>
      <c r="C375" s="14">
        <v>0</v>
      </c>
      <c r="D375" s="14">
        <v>0</v>
      </c>
      <c r="E375" s="14">
        <v>0</v>
      </c>
      <c r="F375" s="14">
        <v>0</v>
      </c>
    </row>
    <row r="376" spans="1:6" x14ac:dyDescent="0.35">
      <c r="A376" t="s">
        <v>122</v>
      </c>
      <c r="B376" t="s">
        <v>24</v>
      </c>
      <c r="C376" s="14">
        <v>0</v>
      </c>
      <c r="D376" s="14">
        <v>0</v>
      </c>
      <c r="E376" s="14">
        <v>0</v>
      </c>
      <c r="F376" s="14">
        <v>0</v>
      </c>
    </row>
    <row r="377" spans="1:6" x14ac:dyDescent="0.35">
      <c r="A377" t="s">
        <v>122</v>
      </c>
      <c r="B377" t="s">
        <v>25</v>
      </c>
      <c r="C377" s="14">
        <v>5601747000000</v>
      </c>
      <c r="D377" s="14">
        <v>2475309000000</v>
      </c>
      <c r="E377" s="14">
        <v>1406183000000</v>
      </c>
      <c r="F377" s="14">
        <v>2487905000000</v>
      </c>
    </row>
    <row r="378" spans="1:6" x14ac:dyDescent="0.35">
      <c r="A378" t="s">
        <v>122</v>
      </c>
      <c r="B378" t="s">
        <v>26</v>
      </c>
      <c r="C378" s="14">
        <v>6723160000000</v>
      </c>
      <c r="D378" s="14">
        <v>2522807000000</v>
      </c>
      <c r="E378" s="14">
        <v>1622967000000</v>
      </c>
      <c r="F378" s="14">
        <v>2676130000000</v>
      </c>
    </row>
    <row r="379" spans="1:6" x14ac:dyDescent="0.35">
      <c r="A379" t="s">
        <v>122</v>
      </c>
      <c r="B379" t="s">
        <v>27</v>
      </c>
      <c r="C379" s="14">
        <v>-121413000000</v>
      </c>
      <c r="D379" s="14">
        <v>-47498000000</v>
      </c>
      <c r="E379" s="14">
        <v>-216784000000</v>
      </c>
      <c r="F379" s="14">
        <v>-188225000000</v>
      </c>
    </row>
    <row r="380" spans="1:6" x14ac:dyDescent="0.35">
      <c r="A380" t="s">
        <v>122</v>
      </c>
      <c r="B380" t="s">
        <v>28</v>
      </c>
      <c r="C380" s="14">
        <v>137122000000</v>
      </c>
      <c r="D380" s="14">
        <v>1454790000000</v>
      </c>
      <c r="E380" s="14">
        <v>3058727000000</v>
      </c>
      <c r="F380" s="14">
        <v>0</v>
      </c>
    </row>
    <row r="381" spans="1:6" x14ac:dyDescent="0.35">
      <c r="A381" t="s">
        <v>122</v>
      </c>
      <c r="B381" t="s">
        <v>29</v>
      </c>
      <c r="C381" s="14">
        <v>0</v>
      </c>
      <c r="D381" s="14">
        <v>0</v>
      </c>
      <c r="E381" s="14">
        <v>0</v>
      </c>
      <c r="F381" s="14">
        <v>0</v>
      </c>
    </row>
    <row r="382" spans="1:6" x14ac:dyDescent="0.35">
      <c r="A382" t="s">
        <v>122</v>
      </c>
      <c r="B382" t="s">
        <v>30</v>
      </c>
      <c r="C382" s="14">
        <v>0</v>
      </c>
      <c r="D382" s="14">
        <v>0</v>
      </c>
      <c r="E382" s="14">
        <v>0</v>
      </c>
      <c r="F382" s="14">
        <v>0</v>
      </c>
    </row>
    <row r="383" spans="1:6" x14ac:dyDescent="0.35">
      <c r="A383" t="s">
        <v>122</v>
      </c>
      <c r="B383" t="s">
        <v>31</v>
      </c>
      <c r="C383" s="14">
        <v>0</v>
      </c>
      <c r="D383" s="14">
        <v>0</v>
      </c>
      <c r="E383" s="14">
        <v>0</v>
      </c>
      <c r="F383" s="14">
        <v>0</v>
      </c>
    </row>
    <row r="384" spans="1:6" x14ac:dyDescent="0.35">
      <c r="A384" t="s">
        <v>122</v>
      </c>
      <c r="B384" t="s">
        <v>32</v>
      </c>
      <c r="C384" s="14">
        <v>0</v>
      </c>
      <c r="D384" s="14">
        <v>0</v>
      </c>
      <c r="E384" s="14">
        <v>0</v>
      </c>
      <c r="F384" s="14">
        <v>0</v>
      </c>
    </row>
    <row r="385" spans="1:6" x14ac:dyDescent="0.35">
      <c r="A385" t="s">
        <v>122</v>
      </c>
      <c r="B385" t="s">
        <v>33</v>
      </c>
      <c r="C385" s="14">
        <v>0</v>
      </c>
      <c r="D385" s="14">
        <v>0</v>
      </c>
      <c r="E385" s="14">
        <v>0</v>
      </c>
      <c r="F385" s="14">
        <v>0</v>
      </c>
    </row>
    <row r="386" spans="1:6" x14ac:dyDescent="0.35">
      <c r="A386" t="s">
        <v>122</v>
      </c>
      <c r="B386" t="s">
        <v>34</v>
      </c>
      <c r="C386" s="14">
        <v>0</v>
      </c>
      <c r="D386" s="14">
        <v>0</v>
      </c>
      <c r="E386" s="14">
        <v>0</v>
      </c>
      <c r="F386" s="14">
        <v>0</v>
      </c>
    </row>
    <row r="387" spans="1:6" x14ac:dyDescent="0.35">
      <c r="A387" t="s">
        <v>122</v>
      </c>
      <c r="B387" t="s">
        <v>35</v>
      </c>
      <c r="C387" s="14">
        <v>3335507000000</v>
      </c>
      <c r="D387" s="14">
        <v>3290027000000</v>
      </c>
      <c r="E387" s="14">
        <v>3519441000000</v>
      </c>
      <c r="F387" s="14">
        <v>3426483000000</v>
      </c>
    </row>
    <row r="388" spans="1:6" x14ac:dyDescent="0.35">
      <c r="A388" t="s">
        <v>122</v>
      </c>
      <c r="B388" t="s">
        <v>36</v>
      </c>
      <c r="C388" s="14">
        <v>0</v>
      </c>
      <c r="D388" s="14">
        <v>0</v>
      </c>
      <c r="E388" s="14">
        <v>0</v>
      </c>
      <c r="F388" s="14">
        <v>0</v>
      </c>
    </row>
    <row r="389" spans="1:6" x14ac:dyDescent="0.35">
      <c r="A389" t="s">
        <v>122</v>
      </c>
      <c r="B389" t="s">
        <v>37</v>
      </c>
      <c r="C389" s="14">
        <v>3117572000000</v>
      </c>
      <c r="D389" s="14">
        <v>3073356000000</v>
      </c>
      <c r="E389" s="14">
        <v>3303160000000</v>
      </c>
      <c r="F389" s="14">
        <v>3206452000000</v>
      </c>
    </row>
    <row r="390" spans="1:6" x14ac:dyDescent="0.35">
      <c r="A390" t="s">
        <v>122</v>
      </c>
      <c r="B390" t="s">
        <v>38</v>
      </c>
      <c r="C390" s="14">
        <v>0</v>
      </c>
      <c r="D390" s="14">
        <v>0</v>
      </c>
      <c r="E390" s="14">
        <v>0</v>
      </c>
      <c r="F390" s="14">
        <v>0</v>
      </c>
    </row>
    <row r="391" spans="1:6" x14ac:dyDescent="0.35">
      <c r="A391" t="s">
        <v>122</v>
      </c>
      <c r="B391" t="s">
        <v>39</v>
      </c>
      <c r="C391" s="14">
        <v>240662000000</v>
      </c>
      <c r="D391" s="14">
        <v>240662000000</v>
      </c>
      <c r="E391" s="14">
        <v>234462000000</v>
      </c>
      <c r="F391" s="14">
        <v>234462000000</v>
      </c>
    </row>
    <row r="392" spans="1:6" x14ac:dyDescent="0.35">
      <c r="A392" t="s">
        <v>122</v>
      </c>
      <c r="B392" t="s">
        <v>40</v>
      </c>
      <c r="C392" s="14">
        <v>0</v>
      </c>
      <c r="D392" s="14">
        <v>0</v>
      </c>
      <c r="E392" s="14">
        <v>0</v>
      </c>
      <c r="F392" s="14">
        <v>0</v>
      </c>
    </row>
    <row r="393" spans="1:6" x14ac:dyDescent="0.35">
      <c r="A393" t="s">
        <v>122</v>
      </c>
      <c r="B393" t="s">
        <v>41</v>
      </c>
      <c r="C393" s="14">
        <v>0</v>
      </c>
      <c r="D393" s="14">
        <v>0</v>
      </c>
      <c r="E393" s="14">
        <v>0</v>
      </c>
      <c r="F393" s="14">
        <v>0</v>
      </c>
    </row>
    <row r="394" spans="1:6" x14ac:dyDescent="0.35">
      <c r="A394" t="s">
        <v>122</v>
      </c>
      <c r="B394" t="s">
        <v>42</v>
      </c>
      <c r="C394" s="14">
        <v>-22727000000</v>
      </c>
      <c r="D394" s="14">
        <v>-23991000000</v>
      </c>
      <c r="E394" s="14">
        <v>-18181000000</v>
      </c>
      <c r="F394" s="14">
        <v>-14431000000</v>
      </c>
    </row>
    <row r="395" spans="1:6" x14ac:dyDescent="0.35">
      <c r="A395" t="s">
        <v>122</v>
      </c>
      <c r="B395" t="s">
        <v>43</v>
      </c>
      <c r="C395" s="14">
        <v>10811098000000</v>
      </c>
      <c r="D395" s="14">
        <v>10496152000000</v>
      </c>
      <c r="E395" s="14">
        <v>10202191000000</v>
      </c>
      <c r="F395" s="14">
        <v>10125534000000</v>
      </c>
    </row>
    <row r="396" spans="1:6" x14ac:dyDescent="0.35">
      <c r="A396" t="s">
        <v>122</v>
      </c>
      <c r="B396" t="s">
        <v>44</v>
      </c>
      <c r="C396" s="14">
        <v>6409409000000</v>
      </c>
      <c r="D396" s="14">
        <v>6192822000000</v>
      </c>
      <c r="E396" s="14">
        <v>6047480000000</v>
      </c>
      <c r="F396" s="14">
        <v>6133262000000</v>
      </c>
    </row>
    <row r="397" spans="1:6" x14ac:dyDescent="0.35">
      <c r="A397" t="s">
        <v>122</v>
      </c>
      <c r="B397" t="s">
        <v>45</v>
      </c>
      <c r="C397" s="14">
        <v>15445093000000</v>
      </c>
      <c r="D397" s="14">
        <v>15773302000000</v>
      </c>
      <c r="E397" s="14">
        <v>16190830000000</v>
      </c>
      <c r="F397" s="14">
        <v>16641464000000</v>
      </c>
    </row>
    <row r="398" spans="1:6" x14ac:dyDescent="0.35">
      <c r="A398" t="s">
        <v>122</v>
      </c>
      <c r="B398" t="s">
        <v>46</v>
      </c>
      <c r="C398" s="14">
        <v>-9035684000000</v>
      </c>
      <c r="D398" s="14">
        <v>-9580480000000</v>
      </c>
      <c r="E398" s="14">
        <v>-10143350000000</v>
      </c>
      <c r="F398" s="14">
        <v>-10508202000000</v>
      </c>
    </row>
    <row r="399" spans="1:6" x14ac:dyDescent="0.35">
      <c r="A399" t="s">
        <v>122</v>
      </c>
      <c r="B399" t="s">
        <v>47</v>
      </c>
      <c r="C399" s="14">
        <v>0</v>
      </c>
      <c r="D399" s="14">
        <v>0</v>
      </c>
      <c r="E399" s="14">
        <v>0</v>
      </c>
      <c r="F399" s="14">
        <v>0</v>
      </c>
    </row>
    <row r="400" spans="1:6" x14ac:dyDescent="0.35">
      <c r="A400" t="s">
        <v>122</v>
      </c>
      <c r="B400" t="s">
        <v>45</v>
      </c>
      <c r="C400" s="14">
        <v>0</v>
      </c>
      <c r="D400" s="14">
        <v>0</v>
      </c>
      <c r="E400" s="14">
        <v>0</v>
      </c>
      <c r="F400" s="14">
        <v>0</v>
      </c>
    </row>
    <row r="401" spans="1:6" x14ac:dyDescent="0.35">
      <c r="A401" t="s">
        <v>122</v>
      </c>
      <c r="B401" t="s">
        <v>46</v>
      </c>
      <c r="C401" s="14">
        <v>0</v>
      </c>
      <c r="D401" s="14">
        <v>0</v>
      </c>
      <c r="E401" s="14">
        <v>0</v>
      </c>
      <c r="F401" s="14">
        <v>0</v>
      </c>
    </row>
    <row r="402" spans="1:6" x14ac:dyDescent="0.35">
      <c r="A402" t="s">
        <v>122</v>
      </c>
      <c r="B402" t="s">
        <v>48</v>
      </c>
      <c r="C402" s="14">
        <v>4401689000000</v>
      </c>
      <c r="D402" s="14">
        <v>4303330000000</v>
      </c>
      <c r="E402" s="14">
        <v>4154711000000</v>
      </c>
      <c r="F402" s="14">
        <v>3992272000000</v>
      </c>
    </row>
    <row r="403" spans="1:6" x14ac:dyDescent="0.35">
      <c r="A403" t="s">
        <v>122</v>
      </c>
      <c r="B403" t="s">
        <v>45</v>
      </c>
      <c r="C403" s="14">
        <v>6387313000000</v>
      </c>
      <c r="D403" s="14">
        <v>6627694000000</v>
      </c>
      <c r="E403" s="14">
        <v>6779297000000</v>
      </c>
      <c r="F403" s="14">
        <v>6804407000000</v>
      </c>
    </row>
    <row r="404" spans="1:6" x14ac:dyDescent="0.35">
      <c r="A404" t="s">
        <v>122</v>
      </c>
      <c r="B404" t="s">
        <v>46</v>
      </c>
      <c r="C404" s="14">
        <v>-1985624000000</v>
      </c>
      <c r="D404" s="14">
        <v>-2324364000000</v>
      </c>
      <c r="E404" s="14">
        <v>-2624586000000</v>
      </c>
      <c r="F404" s="14">
        <v>-2812135000000</v>
      </c>
    </row>
    <row r="405" spans="1:6" x14ac:dyDescent="0.35">
      <c r="A405" t="s">
        <v>122</v>
      </c>
      <c r="B405" t="s">
        <v>49</v>
      </c>
      <c r="C405" s="14">
        <v>0</v>
      </c>
      <c r="D405" s="14">
        <v>0</v>
      </c>
      <c r="E405" s="14">
        <v>0</v>
      </c>
      <c r="F405" s="14">
        <v>0</v>
      </c>
    </row>
    <row r="406" spans="1:6" x14ac:dyDescent="0.35">
      <c r="A406" t="s">
        <v>122</v>
      </c>
      <c r="B406" t="s">
        <v>45</v>
      </c>
      <c r="C406" s="14">
        <v>0</v>
      </c>
      <c r="D406" s="14">
        <v>0</v>
      </c>
      <c r="E406" s="14">
        <v>0</v>
      </c>
      <c r="F406" s="14">
        <v>0</v>
      </c>
    </row>
    <row r="407" spans="1:6" x14ac:dyDescent="0.35">
      <c r="A407" t="s">
        <v>122</v>
      </c>
      <c r="B407" t="s">
        <v>46</v>
      </c>
      <c r="C407" s="14">
        <v>0</v>
      </c>
      <c r="D407" s="14">
        <v>0</v>
      </c>
      <c r="E407" s="14">
        <v>0</v>
      </c>
      <c r="F407" s="14">
        <v>0</v>
      </c>
    </row>
    <row r="408" spans="1:6" x14ac:dyDescent="0.35">
      <c r="A408" t="s">
        <v>122</v>
      </c>
      <c r="B408" t="s">
        <v>50</v>
      </c>
      <c r="C408" s="14">
        <v>0</v>
      </c>
      <c r="D408" s="14">
        <v>0</v>
      </c>
      <c r="E408" s="14">
        <v>0</v>
      </c>
      <c r="F408" s="14">
        <v>0</v>
      </c>
    </row>
    <row r="409" spans="1:6" x14ac:dyDescent="0.35">
      <c r="A409" t="s">
        <v>122</v>
      </c>
      <c r="B409" t="s">
        <v>51</v>
      </c>
      <c r="C409" s="14">
        <v>0</v>
      </c>
      <c r="D409" s="14">
        <v>0</v>
      </c>
      <c r="E409" s="14">
        <v>0</v>
      </c>
      <c r="F409" s="14">
        <v>0</v>
      </c>
    </row>
    <row r="410" spans="1:6" x14ac:dyDescent="0.35">
      <c r="A410" t="s">
        <v>122</v>
      </c>
      <c r="B410" t="s">
        <v>52</v>
      </c>
      <c r="C410" s="14">
        <v>0</v>
      </c>
      <c r="D410" s="14">
        <v>0</v>
      </c>
      <c r="E410" s="14">
        <v>0</v>
      </c>
      <c r="F410" s="14">
        <v>0</v>
      </c>
    </row>
    <row r="411" spans="1:6" x14ac:dyDescent="0.35">
      <c r="A411" t="s">
        <v>122</v>
      </c>
      <c r="B411" t="s">
        <v>53</v>
      </c>
      <c r="C411" s="14">
        <v>33757479000000</v>
      </c>
      <c r="D411" s="14">
        <v>47423159000000</v>
      </c>
      <c r="E411" s="14">
        <v>81646479000000</v>
      </c>
      <c r="F411" s="14">
        <v>59593232000000</v>
      </c>
    </row>
    <row r="412" spans="1:6" x14ac:dyDescent="0.35">
      <c r="A412" t="s">
        <v>122</v>
      </c>
      <c r="B412" t="s">
        <v>54</v>
      </c>
      <c r="C412" s="14">
        <v>22822852000000</v>
      </c>
      <c r="D412" s="14">
        <v>34233578000000</v>
      </c>
      <c r="E412" s="14">
        <v>65993812000000</v>
      </c>
      <c r="F412" s="14">
        <v>41454754000000</v>
      </c>
    </row>
    <row r="413" spans="1:6" x14ac:dyDescent="0.35">
      <c r="A413" t="s">
        <v>122</v>
      </c>
      <c r="B413" t="s">
        <v>55</v>
      </c>
      <c r="C413" s="14">
        <v>0</v>
      </c>
      <c r="D413" s="14">
        <v>9856571000000</v>
      </c>
      <c r="E413" s="14">
        <v>12399295000000</v>
      </c>
      <c r="F413" s="14">
        <v>14761581000000</v>
      </c>
    </row>
    <row r="414" spans="1:6" x14ac:dyDescent="0.35">
      <c r="A414" t="s">
        <v>122</v>
      </c>
      <c r="B414" t="s">
        <v>56</v>
      </c>
      <c r="C414" s="14">
        <v>7799044000000</v>
      </c>
      <c r="D414" s="14">
        <v>338000000</v>
      </c>
      <c r="E414" s="14">
        <v>0</v>
      </c>
      <c r="F414" s="14">
        <v>0</v>
      </c>
    </row>
    <row r="415" spans="1:6" x14ac:dyDescent="0.35">
      <c r="A415" t="s">
        <v>122</v>
      </c>
      <c r="B415" t="s">
        <v>57</v>
      </c>
      <c r="C415" s="14">
        <v>3208896000000</v>
      </c>
      <c r="D415" s="14">
        <v>3403230000000</v>
      </c>
      <c r="E415" s="14">
        <v>3314998000000</v>
      </c>
      <c r="F415" s="14">
        <v>3483594000000</v>
      </c>
    </row>
    <row r="416" spans="1:6" x14ac:dyDescent="0.35">
      <c r="A416" t="s">
        <v>122</v>
      </c>
      <c r="B416" t="s">
        <v>58</v>
      </c>
      <c r="C416" s="14">
        <v>0</v>
      </c>
      <c r="D416" s="14">
        <v>0</v>
      </c>
      <c r="E416" s="14">
        <v>0</v>
      </c>
      <c r="F416" s="14">
        <v>0</v>
      </c>
    </row>
    <row r="417" spans="1:6" x14ac:dyDescent="0.35">
      <c r="A417" t="s">
        <v>122</v>
      </c>
      <c r="B417" t="s">
        <v>59</v>
      </c>
      <c r="C417" s="14">
        <v>0</v>
      </c>
      <c r="D417" s="14">
        <v>0</v>
      </c>
      <c r="E417" s="14">
        <v>0</v>
      </c>
      <c r="F417" s="14">
        <v>0</v>
      </c>
    </row>
    <row r="418" spans="1:6" x14ac:dyDescent="0.35">
      <c r="A418" t="s">
        <v>122</v>
      </c>
      <c r="B418" t="s">
        <v>60</v>
      </c>
      <c r="C418" s="14">
        <v>0</v>
      </c>
      <c r="D418" s="14">
        <v>0</v>
      </c>
      <c r="E418" s="14">
        <v>0</v>
      </c>
      <c r="F418" s="14">
        <v>0</v>
      </c>
    </row>
    <row r="419" spans="1:6" x14ac:dyDescent="0.35">
      <c r="A419" t="s">
        <v>122</v>
      </c>
      <c r="B419" t="s">
        <v>61</v>
      </c>
      <c r="C419" s="14">
        <v>0</v>
      </c>
      <c r="D419" s="14">
        <v>0</v>
      </c>
      <c r="E419" s="14">
        <v>0</v>
      </c>
      <c r="F419" s="14">
        <v>0</v>
      </c>
    </row>
    <row r="420" spans="1:6" x14ac:dyDescent="0.35">
      <c r="A420" t="s">
        <v>122</v>
      </c>
      <c r="B420" t="s">
        <v>62</v>
      </c>
      <c r="C420" s="14">
        <v>0</v>
      </c>
      <c r="D420" s="14">
        <v>0</v>
      </c>
      <c r="E420" s="14">
        <v>0</v>
      </c>
      <c r="F420" s="14">
        <v>0</v>
      </c>
    </row>
    <row r="421" spans="1:6" x14ac:dyDescent="0.35">
      <c r="A421" t="s">
        <v>122</v>
      </c>
      <c r="B421" t="s">
        <v>63</v>
      </c>
      <c r="C421" s="14">
        <v>0</v>
      </c>
      <c r="D421" s="14">
        <v>0</v>
      </c>
      <c r="E421" s="14">
        <v>0</v>
      </c>
      <c r="F421" s="14">
        <v>0</v>
      </c>
    </row>
    <row r="422" spans="1:6" x14ac:dyDescent="0.35">
      <c r="A422" t="s">
        <v>122</v>
      </c>
      <c r="B422" t="s">
        <v>64</v>
      </c>
      <c r="C422" s="14">
        <v>0</v>
      </c>
      <c r="D422" s="14">
        <v>0</v>
      </c>
      <c r="E422" s="14">
        <v>0</v>
      </c>
      <c r="F422" s="14">
        <v>0</v>
      </c>
    </row>
    <row r="423" spans="1:6" x14ac:dyDescent="0.35">
      <c r="A423" t="s">
        <v>122</v>
      </c>
      <c r="B423" t="s">
        <v>65</v>
      </c>
      <c r="C423" s="14">
        <v>0</v>
      </c>
      <c r="D423" s="14">
        <v>0</v>
      </c>
      <c r="E423" s="14">
        <v>0</v>
      </c>
      <c r="F423" s="14">
        <v>0</v>
      </c>
    </row>
    <row r="424" spans="1:6" x14ac:dyDescent="0.35">
      <c r="A424" t="s">
        <v>122</v>
      </c>
      <c r="B424" t="s">
        <v>66</v>
      </c>
      <c r="C424" s="14">
        <v>0</v>
      </c>
      <c r="D424" s="14">
        <v>0</v>
      </c>
      <c r="E424" s="14">
        <v>0</v>
      </c>
      <c r="F424" s="14">
        <v>0</v>
      </c>
    </row>
    <row r="425" spans="1:6" x14ac:dyDescent="0.35">
      <c r="A425" t="s">
        <v>122</v>
      </c>
      <c r="B425" t="s">
        <v>67</v>
      </c>
      <c r="C425" s="14">
        <v>1341436468000000</v>
      </c>
      <c r="D425" s="14">
        <v>1531587398000000</v>
      </c>
      <c r="E425" s="14">
        <v>1808429764000000</v>
      </c>
      <c r="F425" s="14">
        <v>2032613606000000</v>
      </c>
    </row>
    <row r="426" spans="1:6" x14ac:dyDescent="0.35">
      <c r="A426" t="s">
        <v>122</v>
      </c>
      <c r="B426" t="s">
        <v>68</v>
      </c>
      <c r="C426" s="14">
        <v>44597188000000</v>
      </c>
      <c r="D426" s="14">
        <v>33294404000000</v>
      </c>
      <c r="E426" s="14">
        <v>104779302000000</v>
      </c>
      <c r="F426" s="14">
        <v>21814105000000</v>
      </c>
    </row>
    <row r="427" spans="1:6" x14ac:dyDescent="0.35">
      <c r="A427" t="s">
        <v>122</v>
      </c>
      <c r="B427" t="s">
        <v>69</v>
      </c>
      <c r="C427" s="14">
        <v>0</v>
      </c>
      <c r="D427" s="14">
        <v>0</v>
      </c>
      <c r="E427" s="14">
        <v>0</v>
      </c>
      <c r="F427" s="14">
        <v>0</v>
      </c>
    </row>
    <row r="428" spans="1:6" x14ac:dyDescent="0.35">
      <c r="A428" t="s">
        <v>122</v>
      </c>
      <c r="B428" t="s">
        <v>70</v>
      </c>
      <c r="C428" s="14">
        <v>0</v>
      </c>
      <c r="D428" s="14">
        <v>0</v>
      </c>
      <c r="E428" s="14">
        <v>0</v>
      </c>
      <c r="F428" s="14">
        <v>0</v>
      </c>
    </row>
    <row r="429" spans="1:6" x14ac:dyDescent="0.35">
      <c r="A429" t="s">
        <v>122</v>
      </c>
      <c r="B429" t="s">
        <v>71</v>
      </c>
      <c r="C429" s="14">
        <v>0</v>
      </c>
      <c r="D429" s="14">
        <v>0</v>
      </c>
      <c r="E429" s="14">
        <v>0</v>
      </c>
      <c r="F429" s="14">
        <v>0</v>
      </c>
    </row>
    <row r="430" spans="1:6" x14ac:dyDescent="0.35">
      <c r="A430" t="s">
        <v>122</v>
      </c>
      <c r="B430" t="s">
        <v>72</v>
      </c>
      <c r="C430" s="14">
        <v>0</v>
      </c>
      <c r="D430" s="14">
        <v>0</v>
      </c>
      <c r="E430" s="14">
        <v>0</v>
      </c>
      <c r="F430" s="14">
        <v>0</v>
      </c>
    </row>
    <row r="431" spans="1:6" x14ac:dyDescent="0.35">
      <c r="A431" t="s">
        <v>122</v>
      </c>
      <c r="B431" t="s">
        <v>73</v>
      </c>
      <c r="C431" s="14">
        <v>0</v>
      </c>
      <c r="D431" s="14">
        <v>0</v>
      </c>
      <c r="E431" s="14">
        <v>0</v>
      </c>
      <c r="F431" s="14">
        <v>0</v>
      </c>
    </row>
    <row r="432" spans="1:6" x14ac:dyDescent="0.35">
      <c r="A432" t="s">
        <v>122</v>
      </c>
      <c r="B432" t="s">
        <v>74</v>
      </c>
      <c r="C432" s="14">
        <v>0</v>
      </c>
      <c r="D432" s="14">
        <v>0</v>
      </c>
      <c r="E432" s="14">
        <v>0</v>
      </c>
      <c r="F432" s="14">
        <v>0</v>
      </c>
    </row>
    <row r="433" spans="1:6" x14ac:dyDescent="0.35">
      <c r="A433" t="s">
        <v>122</v>
      </c>
      <c r="B433" t="s">
        <v>75</v>
      </c>
      <c r="C433" s="14">
        <v>0</v>
      </c>
      <c r="D433" s="14">
        <v>0</v>
      </c>
      <c r="E433" s="14">
        <v>0</v>
      </c>
      <c r="F433" s="14">
        <v>0</v>
      </c>
    </row>
    <row r="434" spans="1:6" x14ac:dyDescent="0.35">
      <c r="A434" t="s">
        <v>122</v>
      </c>
      <c r="B434" t="s">
        <v>76</v>
      </c>
      <c r="C434" s="14">
        <v>0</v>
      </c>
      <c r="D434" s="14">
        <v>0</v>
      </c>
      <c r="E434" s="14">
        <v>0</v>
      </c>
      <c r="F434" s="14">
        <v>0</v>
      </c>
    </row>
    <row r="435" spans="1:6" x14ac:dyDescent="0.35">
      <c r="A435" t="s">
        <v>122</v>
      </c>
      <c r="B435" t="s">
        <v>77</v>
      </c>
      <c r="C435" s="14">
        <v>0</v>
      </c>
      <c r="D435" s="14">
        <v>0</v>
      </c>
      <c r="E435" s="14">
        <v>0</v>
      </c>
      <c r="F435" s="14">
        <v>0</v>
      </c>
    </row>
    <row r="436" spans="1:6" x14ac:dyDescent="0.35">
      <c r="A436" t="s">
        <v>122</v>
      </c>
      <c r="B436" t="s">
        <v>78</v>
      </c>
      <c r="C436" s="14">
        <v>128519115000000</v>
      </c>
      <c r="D436" s="14">
        <v>138833846000000</v>
      </c>
      <c r="E436" s="14">
        <v>209429843000000</v>
      </c>
      <c r="F436" s="14">
        <v>304321721000000</v>
      </c>
    </row>
    <row r="437" spans="1:6" x14ac:dyDescent="0.35">
      <c r="A437" t="s">
        <v>122</v>
      </c>
      <c r="B437" t="s">
        <v>79</v>
      </c>
      <c r="C437" s="14">
        <v>98537440000000</v>
      </c>
      <c r="D437" s="14">
        <v>33670804000000</v>
      </c>
      <c r="E437" s="14">
        <v>139932528000000</v>
      </c>
      <c r="F437" s="14">
        <v>259892746000000</v>
      </c>
    </row>
    <row r="438" spans="1:6" x14ac:dyDescent="0.35">
      <c r="A438" t="s">
        <v>122</v>
      </c>
      <c r="B438" t="s">
        <v>80</v>
      </c>
      <c r="C438" s="14">
        <v>29981675000000</v>
      </c>
      <c r="D438" s="14">
        <v>105163042000000</v>
      </c>
      <c r="E438" s="14">
        <v>69497315000000</v>
      </c>
      <c r="F438" s="14">
        <v>44428975000000</v>
      </c>
    </row>
    <row r="439" spans="1:6" x14ac:dyDescent="0.35">
      <c r="A439" t="s">
        <v>122</v>
      </c>
      <c r="B439" t="s">
        <v>81</v>
      </c>
      <c r="C439" s="14">
        <v>0</v>
      </c>
      <c r="D439" s="14">
        <v>0</v>
      </c>
      <c r="E439" s="14">
        <v>0</v>
      </c>
      <c r="F439" s="14">
        <v>0</v>
      </c>
    </row>
    <row r="440" spans="1:6" x14ac:dyDescent="0.35">
      <c r="A440" t="s">
        <v>122</v>
      </c>
      <c r="B440" t="s">
        <v>82</v>
      </c>
      <c r="C440" s="14">
        <v>0</v>
      </c>
      <c r="D440" s="14">
        <v>0</v>
      </c>
      <c r="E440" s="14">
        <v>0</v>
      </c>
      <c r="F440" s="14">
        <v>0</v>
      </c>
    </row>
    <row r="441" spans="1:6" x14ac:dyDescent="0.35">
      <c r="A441" t="s">
        <v>122</v>
      </c>
      <c r="B441" t="s">
        <v>83</v>
      </c>
      <c r="C441" s="14">
        <v>990331285000000</v>
      </c>
      <c r="D441" s="14">
        <v>1161848113000000</v>
      </c>
      <c r="E441" s="14">
        <v>1249176315000000</v>
      </c>
      <c r="F441" s="14">
        <v>1410899038000000</v>
      </c>
    </row>
    <row r="442" spans="1:6" x14ac:dyDescent="0.35">
      <c r="A442" t="s">
        <v>122</v>
      </c>
      <c r="B442" t="s">
        <v>84</v>
      </c>
      <c r="C442" s="14">
        <v>0</v>
      </c>
      <c r="D442" s="14">
        <v>0</v>
      </c>
      <c r="E442" s="14">
        <v>0</v>
      </c>
      <c r="F442" s="14">
        <v>0</v>
      </c>
    </row>
    <row r="443" spans="1:6" x14ac:dyDescent="0.35">
      <c r="A443" t="s">
        <v>122</v>
      </c>
      <c r="B443" t="s">
        <v>85</v>
      </c>
      <c r="C443" s="14">
        <v>0</v>
      </c>
      <c r="D443" s="14">
        <v>0</v>
      </c>
      <c r="E443" s="14">
        <v>0</v>
      </c>
      <c r="F443" s="14">
        <v>0</v>
      </c>
    </row>
    <row r="444" spans="1:6" x14ac:dyDescent="0.35">
      <c r="A444" t="s">
        <v>122</v>
      </c>
      <c r="B444" t="s">
        <v>86</v>
      </c>
      <c r="C444" s="14">
        <v>0</v>
      </c>
      <c r="D444" s="14">
        <v>0</v>
      </c>
      <c r="E444" s="14">
        <v>0</v>
      </c>
      <c r="F444" s="14">
        <v>0</v>
      </c>
    </row>
    <row r="445" spans="1:6" x14ac:dyDescent="0.35">
      <c r="A445" t="s">
        <v>122</v>
      </c>
      <c r="B445" t="s">
        <v>87</v>
      </c>
      <c r="C445" s="14">
        <v>0</v>
      </c>
      <c r="D445" s="14">
        <v>0</v>
      </c>
      <c r="E445" s="14">
        <v>0</v>
      </c>
      <c r="F445" s="14">
        <v>0</v>
      </c>
    </row>
    <row r="446" spans="1:6" x14ac:dyDescent="0.35">
      <c r="A446" t="s">
        <v>122</v>
      </c>
      <c r="B446" t="s">
        <v>88</v>
      </c>
      <c r="C446" s="14">
        <v>0</v>
      </c>
      <c r="D446" s="14">
        <v>0</v>
      </c>
      <c r="E446" s="14">
        <v>0</v>
      </c>
      <c r="F446" s="14">
        <v>0</v>
      </c>
    </row>
    <row r="447" spans="1:6" x14ac:dyDescent="0.35">
      <c r="A447" t="s">
        <v>122</v>
      </c>
      <c r="B447" t="s">
        <v>89</v>
      </c>
      <c r="C447" s="14">
        <v>0</v>
      </c>
      <c r="D447" s="14">
        <v>0</v>
      </c>
      <c r="E447" s="14">
        <v>0</v>
      </c>
      <c r="F447" s="14">
        <v>0</v>
      </c>
    </row>
    <row r="448" spans="1:6" x14ac:dyDescent="0.35">
      <c r="A448" t="s">
        <v>122</v>
      </c>
      <c r="B448" t="s">
        <v>90</v>
      </c>
      <c r="C448" s="14">
        <v>0</v>
      </c>
      <c r="D448" s="14">
        <v>0</v>
      </c>
      <c r="E448" s="14">
        <v>0</v>
      </c>
      <c r="F448" s="14">
        <v>0</v>
      </c>
    </row>
    <row r="449" spans="1:6" x14ac:dyDescent="0.35">
      <c r="A449" t="s">
        <v>122</v>
      </c>
      <c r="B449" t="s">
        <v>91</v>
      </c>
      <c r="C449" s="14">
        <v>0</v>
      </c>
      <c r="D449" s="14">
        <v>0</v>
      </c>
      <c r="E449" s="14">
        <v>0</v>
      </c>
      <c r="F449" s="14">
        <v>0</v>
      </c>
    </row>
    <row r="450" spans="1:6" x14ac:dyDescent="0.35">
      <c r="A450" t="s">
        <v>122</v>
      </c>
      <c r="B450" t="s">
        <v>92</v>
      </c>
      <c r="C450" s="14">
        <v>0</v>
      </c>
      <c r="D450" s="14">
        <v>0</v>
      </c>
      <c r="E450" s="14">
        <v>0</v>
      </c>
      <c r="F450" s="14">
        <v>0</v>
      </c>
    </row>
    <row r="451" spans="1:6" x14ac:dyDescent="0.35">
      <c r="A451" t="s">
        <v>122</v>
      </c>
      <c r="B451" t="s">
        <v>93</v>
      </c>
      <c r="C451" s="14">
        <v>0</v>
      </c>
      <c r="D451" s="14">
        <v>0</v>
      </c>
      <c r="E451" s="14">
        <v>0</v>
      </c>
      <c r="F451" s="14">
        <v>555946000000</v>
      </c>
    </row>
    <row r="452" spans="1:6" x14ac:dyDescent="0.35">
      <c r="A452" t="s">
        <v>122</v>
      </c>
      <c r="B452" t="s">
        <v>94</v>
      </c>
      <c r="C452" s="14">
        <v>0</v>
      </c>
      <c r="D452" s="14">
        <v>0</v>
      </c>
      <c r="E452" s="14">
        <v>0</v>
      </c>
      <c r="F452" s="14">
        <v>0</v>
      </c>
    </row>
    <row r="453" spans="1:6" x14ac:dyDescent="0.35">
      <c r="A453" t="s">
        <v>122</v>
      </c>
      <c r="B453" t="s">
        <v>95</v>
      </c>
      <c r="C453" s="14">
        <v>0</v>
      </c>
      <c r="D453" s="14">
        <v>0</v>
      </c>
      <c r="E453" s="14">
        <v>0</v>
      </c>
      <c r="F453" s="14">
        <v>0</v>
      </c>
    </row>
    <row r="454" spans="1:6" x14ac:dyDescent="0.35">
      <c r="A454" t="s">
        <v>122</v>
      </c>
      <c r="B454" t="s">
        <v>96</v>
      </c>
      <c r="C454" s="14">
        <v>0</v>
      </c>
      <c r="D454" s="14">
        <v>0</v>
      </c>
      <c r="E454" s="14">
        <v>0</v>
      </c>
      <c r="F454" s="14">
        <v>0</v>
      </c>
    </row>
    <row r="455" spans="1:6" x14ac:dyDescent="0.35">
      <c r="A455" t="s">
        <v>122</v>
      </c>
      <c r="B455" t="s">
        <v>97</v>
      </c>
      <c r="C455" s="14">
        <v>1256025218000000</v>
      </c>
      <c r="D455" s="14">
        <v>1437937887000000</v>
      </c>
      <c r="E455" s="14">
        <v>1700262107000000</v>
      </c>
      <c r="F455" s="14">
        <v>1906741786000000</v>
      </c>
    </row>
    <row r="456" spans="1:6" x14ac:dyDescent="0.35">
      <c r="A456" t="s">
        <v>122</v>
      </c>
      <c r="B456" t="s">
        <v>98</v>
      </c>
      <c r="C456" s="14">
        <v>0</v>
      </c>
      <c r="D456" s="14">
        <v>0</v>
      </c>
      <c r="E456" s="14">
        <v>0</v>
      </c>
      <c r="F456" s="14">
        <v>63510626000000</v>
      </c>
    </row>
    <row r="457" spans="1:6" x14ac:dyDescent="0.35">
      <c r="A457" t="s">
        <v>122</v>
      </c>
      <c r="B457" t="s">
        <v>99</v>
      </c>
      <c r="C457" s="14">
        <v>37234046000000</v>
      </c>
      <c r="D457" s="14">
        <v>48057506000000</v>
      </c>
      <c r="E457" s="14">
        <v>48057506000000</v>
      </c>
      <c r="F457" s="14">
        <v>53699917000000</v>
      </c>
    </row>
    <row r="458" spans="1:6" x14ac:dyDescent="0.35">
      <c r="A458" t="s">
        <v>122</v>
      </c>
      <c r="B458" t="s">
        <v>100</v>
      </c>
      <c r="C458" s="14">
        <v>0</v>
      </c>
      <c r="D458" s="14">
        <v>0</v>
      </c>
      <c r="E458" s="14">
        <v>0</v>
      </c>
      <c r="F458" s="14">
        <v>0</v>
      </c>
    </row>
    <row r="459" spans="1:6" x14ac:dyDescent="0.35">
      <c r="A459" t="s">
        <v>122</v>
      </c>
      <c r="B459" t="s">
        <v>101</v>
      </c>
      <c r="C459" s="14">
        <v>0</v>
      </c>
      <c r="D459" s="14">
        <v>0</v>
      </c>
      <c r="E459" s="14">
        <v>0</v>
      </c>
      <c r="F459" s="14">
        <v>0</v>
      </c>
    </row>
    <row r="460" spans="1:6" x14ac:dyDescent="0.35">
      <c r="A460" t="s">
        <v>122</v>
      </c>
      <c r="B460" t="s">
        <v>102</v>
      </c>
      <c r="C460" s="14">
        <v>0</v>
      </c>
      <c r="D460" s="14">
        <v>0</v>
      </c>
      <c r="E460" s="14">
        <v>0</v>
      </c>
      <c r="F460" s="14">
        <v>0</v>
      </c>
    </row>
    <row r="461" spans="1:6" x14ac:dyDescent="0.35">
      <c r="A461" t="s">
        <v>122</v>
      </c>
      <c r="B461" t="s">
        <v>103</v>
      </c>
      <c r="C461" s="14">
        <v>8974698000000</v>
      </c>
      <c r="D461" s="14">
        <v>8974698000000</v>
      </c>
      <c r="E461" s="14">
        <v>8974677000000</v>
      </c>
      <c r="F461" s="14">
        <v>8974677000000</v>
      </c>
    </row>
    <row r="462" spans="1:6" x14ac:dyDescent="0.35">
      <c r="A462" t="s">
        <v>122</v>
      </c>
      <c r="B462" t="s">
        <v>104</v>
      </c>
      <c r="C462" s="14">
        <v>0</v>
      </c>
      <c r="D462" s="14">
        <v>0</v>
      </c>
      <c r="E462" s="14">
        <v>0</v>
      </c>
      <c r="F462" s="14">
        <v>0</v>
      </c>
    </row>
    <row r="463" spans="1:6" x14ac:dyDescent="0.35">
      <c r="A463" t="s">
        <v>122</v>
      </c>
      <c r="B463" t="s">
        <v>105</v>
      </c>
      <c r="C463" s="14">
        <v>0</v>
      </c>
      <c r="D463" s="14">
        <v>0</v>
      </c>
      <c r="E463" s="14">
        <v>0</v>
      </c>
      <c r="F463" s="14">
        <v>0</v>
      </c>
    </row>
    <row r="464" spans="1:6" x14ac:dyDescent="0.35">
      <c r="A464" t="s">
        <v>122</v>
      </c>
      <c r="B464" t="s">
        <v>106</v>
      </c>
      <c r="C464" s="14">
        <v>515908000000</v>
      </c>
      <c r="D464" s="14">
        <v>515908000000</v>
      </c>
      <c r="E464" s="14">
        <v>836032000000</v>
      </c>
      <c r="F464" s="14">
        <v>836032000000</v>
      </c>
    </row>
    <row r="465" spans="1:6" x14ac:dyDescent="0.35">
      <c r="A465" t="s">
        <v>122</v>
      </c>
      <c r="B465" t="s">
        <v>107</v>
      </c>
      <c r="C465" s="14">
        <v>0</v>
      </c>
      <c r="D465" s="14">
        <v>0</v>
      </c>
      <c r="E465" s="14">
        <v>0</v>
      </c>
      <c r="F465" s="14">
        <v>0</v>
      </c>
    </row>
    <row r="466" spans="1:6" x14ac:dyDescent="0.35">
      <c r="A466" t="s">
        <v>122</v>
      </c>
      <c r="B466" t="s">
        <v>108</v>
      </c>
      <c r="C466" s="14">
        <v>0</v>
      </c>
      <c r="D466" s="14">
        <v>0</v>
      </c>
      <c r="E466" s="14">
        <v>0</v>
      </c>
      <c r="F466" s="14">
        <v>0</v>
      </c>
    </row>
    <row r="467" spans="1:6" x14ac:dyDescent="0.35">
      <c r="A467" t="s">
        <v>122</v>
      </c>
      <c r="B467" t="s">
        <v>109</v>
      </c>
      <c r="C467" s="14">
        <v>0</v>
      </c>
      <c r="D467" s="14">
        <v>0</v>
      </c>
      <c r="E467" s="14">
        <v>0</v>
      </c>
      <c r="F467" s="14">
        <v>0</v>
      </c>
    </row>
    <row r="468" spans="1:6" x14ac:dyDescent="0.35">
      <c r="A468" t="s">
        <v>122</v>
      </c>
      <c r="B468" t="s">
        <v>110</v>
      </c>
      <c r="C468" s="14">
        <v>0</v>
      </c>
      <c r="D468" s="14">
        <v>13673265000000</v>
      </c>
      <c r="E468" s="14">
        <v>16074632000000</v>
      </c>
      <c r="F468" s="14">
        <v>19043575000000</v>
      </c>
    </row>
    <row r="469" spans="1:6" x14ac:dyDescent="0.35">
      <c r="A469" t="s">
        <v>122</v>
      </c>
      <c r="B469" t="s">
        <v>111</v>
      </c>
      <c r="C469" s="14">
        <v>0</v>
      </c>
      <c r="D469" s="14">
        <v>0</v>
      </c>
      <c r="E469" s="14">
        <v>0</v>
      </c>
      <c r="F469" s="14">
        <v>0</v>
      </c>
    </row>
    <row r="470" spans="1:6" x14ac:dyDescent="0.35">
      <c r="A470" t="s">
        <v>122</v>
      </c>
      <c r="B470" t="s">
        <v>112</v>
      </c>
      <c r="C470" s="14">
        <v>0</v>
      </c>
      <c r="D470" s="14">
        <v>0</v>
      </c>
      <c r="E470" s="14">
        <v>0</v>
      </c>
      <c r="F470" s="14">
        <v>0</v>
      </c>
    </row>
    <row r="471" spans="1:6" x14ac:dyDescent="0.35">
      <c r="A471" t="s">
        <v>122</v>
      </c>
      <c r="B471" t="s">
        <v>113</v>
      </c>
      <c r="C471" s="14">
        <v>0</v>
      </c>
      <c r="D471" s="14">
        <v>0</v>
      </c>
      <c r="E471" s="14">
        <v>0</v>
      </c>
      <c r="F471" s="14">
        <v>0</v>
      </c>
    </row>
    <row r="472" spans="1:6" x14ac:dyDescent="0.35">
      <c r="A472" t="s">
        <v>122</v>
      </c>
      <c r="B472" t="s">
        <v>114</v>
      </c>
      <c r="C472" s="14">
        <v>0</v>
      </c>
      <c r="D472" s="14">
        <v>0</v>
      </c>
      <c r="E472" s="14">
        <v>0</v>
      </c>
      <c r="F472" s="14">
        <v>0</v>
      </c>
    </row>
    <row r="473" spans="1:6" x14ac:dyDescent="0.35">
      <c r="A473" t="s">
        <v>122</v>
      </c>
      <c r="B473" t="s">
        <v>115</v>
      </c>
      <c r="C473" s="14">
        <v>0</v>
      </c>
      <c r="D473" s="14">
        <v>0</v>
      </c>
      <c r="E473" s="14">
        <v>0</v>
      </c>
      <c r="F473" s="14">
        <v>0</v>
      </c>
    </row>
    <row r="474" spans="1:6" x14ac:dyDescent="0.35">
      <c r="A474" t="s">
        <v>122</v>
      </c>
      <c r="B474" t="s">
        <v>116</v>
      </c>
      <c r="C474" s="14">
        <v>481781000000</v>
      </c>
      <c r="D474" s="14">
        <v>245231000000</v>
      </c>
      <c r="E474" s="14">
        <v>120993000000</v>
      </c>
      <c r="F474" s="14">
        <v>86970000000</v>
      </c>
    </row>
    <row r="475" spans="1:6" x14ac:dyDescent="0.35">
      <c r="A475" t="s">
        <v>122</v>
      </c>
      <c r="B475" t="s">
        <v>117</v>
      </c>
      <c r="C475" s="14">
        <v>0</v>
      </c>
      <c r="D475" s="14">
        <v>0</v>
      </c>
      <c r="E475" s="14">
        <v>0</v>
      </c>
      <c r="F475" s="14">
        <v>0</v>
      </c>
    </row>
    <row r="476" spans="1:6" x14ac:dyDescent="0.35">
      <c r="A476" t="s">
        <v>122</v>
      </c>
      <c r="B476" t="s">
        <v>118</v>
      </c>
      <c r="C476" s="14">
        <v>0</v>
      </c>
      <c r="D476" s="14">
        <v>0</v>
      </c>
      <c r="E476" s="14">
        <v>0</v>
      </c>
      <c r="F476" s="14">
        <v>0</v>
      </c>
    </row>
    <row r="477" spans="1:6" x14ac:dyDescent="0.35">
      <c r="A477" t="s">
        <v>122</v>
      </c>
      <c r="B477" t="s">
        <v>119</v>
      </c>
      <c r="C477" s="14">
        <v>0</v>
      </c>
      <c r="D477" s="14">
        <v>0</v>
      </c>
      <c r="E477" s="14">
        <v>0</v>
      </c>
      <c r="F477" s="14">
        <v>0</v>
      </c>
    </row>
    <row r="478" spans="1:6" x14ac:dyDescent="0.35">
      <c r="A478" t="s">
        <v>123</v>
      </c>
      <c r="B478" t="s">
        <v>7</v>
      </c>
      <c r="C478" s="14">
        <v>0</v>
      </c>
      <c r="D478" s="14">
        <v>0</v>
      </c>
      <c r="E478" s="14">
        <v>0</v>
      </c>
      <c r="F478" s="14">
        <v>0</v>
      </c>
    </row>
    <row r="479" spans="1:6" x14ac:dyDescent="0.35">
      <c r="A479" t="s">
        <v>123</v>
      </c>
      <c r="B479" t="s">
        <v>8</v>
      </c>
      <c r="C479" s="14">
        <v>0</v>
      </c>
      <c r="D479" s="14">
        <v>0</v>
      </c>
      <c r="E479" s="14">
        <v>0</v>
      </c>
      <c r="F479" s="14">
        <v>0</v>
      </c>
    </row>
    <row r="480" spans="1:6" x14ac:dyDescent="0.35">
      <c r="A480" t="s">
        <v>123</v>
      </c>
      <c r="B480" t="s">
        <v>9</v>
      </c>
      <c r="C480" s="14">
        <v>2073126000000</v>
      </c>
      <c r="D480" s="14">
        <v>1936330000000</v>
      </c>
      <c r="E480" s="14">
        <v>2125863000000</v>
      </c>
      <c r="F480" s="14">
        <v>2257426000000</v>
      </c>
    </row>
    <row r="481" spans="1:6" x14ac:dyDescent="0.35">
      <c r="A481" t="s">
        <v>123</v>
      </c>
      <c r="B481" t="s">
        <v>10</v>
      </c>
      <c r="C481" s="14">
        <v>0</v>
      </c>
      <c r="D481" s="14">
        <v>0</v>
      </c>
      <c r="E481" s="14">
        <v>0</v>
      </c>
      <c r="F481" s="14">
        <v>0</v>
      </c>
    </row>
    <row r="482" spans="1:6" x14ac:dyDescent="0.35">
      <c r="A482" t="s">
        <v>123</v>
      </c>
      <c r="B482" t="s">
        <v>11</v>
      </c>
      <c r="C482" s="14">
        <v>0</v>
      </c>
      <c r="D482" s="14">
        <v>0</v>
      </c>
      <c r="E482" s="14">
        <v>0</v>
      </c>
      <c r="F482" s="14">
        <v>0</v>
      </c>
    </row>
    <row r="483" spans="1:6" x14ac:dyDescent="0.35">
      <c r="A483" t="s">
        <v>123</v>
      </c>
      <c r="B483" t="s">
        <v>12</v>
      </c>
      <c r="C483" s="14">
        <v>3910391000000</v>
      </c>
      <c r="D483" s="14">
        <v>3392981000000</v>
      </c>
      <c r="E483" s="14">
        <v>5584541000000</v>
      </c>
      <c r="F483" s="14">
        <v>4058527000000</v>
      </c>
    </row>
    <row r="484" spans="1:6" x14ac:dyDescent="0.35">
      <c r="A484" t="s">
        <v>123</v>
      </c>
      <c r="B484" t="s">
        <v>13</v>
      </c>
      <c r="C484" s="14">
        <v>0</v>
      </c>
      <c r="D484" s="14">
        <v>0</v>
      </c>
      <c r="E484" s="14">
        <v>0</v>
      </c>
      <c r="F484" s="14">
        <v>0</v>
      </c>
    </row>
    <row r="485" spans="1:6" x14ac:dyDescent="0.35">
      <c r="A485" t="s">
        <v>123</v>
      </c>
      <c r="B485" t="s">
        <v>14</v>
      </c>
      <c r="C485" s="14">
        <v>0</v>
      </c>
      <c r="D485" s="14">
        <v>0</v>
      </c>
      <c r="E485" s="14">
        <v>0</v>
      </c>
      <c r="F485" s="14">
        <v>0</v>
      </c>
    </row>
    <row r="486" spans="1:6" x14ac:dyDescent="0.35">
      <c r="A486" t="s">
        <v>123</v>
      </c>
      <c r="B486" t="s">
        <v>15</v>
      </c>
      <c r="C486" s="14">
        <v>0</v>
      </c>
      <c r="D486" s="14">
        <v>0</v>
      </c>
      <c r="E486" s="14">
        <v>0</v>
      </c>
      <c r="F486" s="14">
        <v>0</v>
      </c>
    </row>
    <row r="487" spans="1:6" x14ac:dyDescent="0.35">
      <c r="A487" t="s">
        <v>123</v>
      </c>
      <c r="B487" t="s">
        <v>16</v>
      </c>
      <c r="C487" s="14">
        <v>32378350000000</v>
      </c>
      <c r="D487" s="14">
        <v>25206015000000</v>
      </c>
      <c r="E487" s="14">
        <v>26046802000000</v>
      </c>
      <c r="F487" s="14">
        <v>43026893000000</v>
      </c>
    </row>
    <row r="488" spans="1:6" x14ac:dyDescent="0.35">
      <c r="A488" t="s">
        <v>123</v>
      </c>
      <c r="B488" t="s">
        <v>17</v>
      </c>
      <c r="C488" s="14">
        <v>32378350000000</v>
      </c>
      <c r="D488" s="14">
        <v>25206015000000</v>
      </c>
      <c r="E488" s="14">
        <v>26046802000000</v>
      </c>
      <c r="F488" s="14">
        <v>43026893000000</v>
      </c>
    </row>
    <row r="489" spans="1:6" x14ac:dyDescent="0.35">
      <c r="A489" t="s">
        <v>123</v>
      </c>
      <c r="B489" t="s">
        <v>18</v>
      </c>
      <c r="C489" s="14">
        <v>0</v>
      </c>
      <c r="D489" s="14">
        <v>0</v>
      </c>
      <c r="E489" s="14">
        <v>0</v>
      </c>
      <c r="F489" s="14">
        <v>0</v>
      </c>
    </row>
    <row r="490" spans="1:6" x14ac:dyDescent="0.35">
      <c r="A490" t="s">
        <v>123</v>
      </c>
      <c r="B490" t="s">
        <v>19</v>
      </c>
      <c r="C490" s="14">
        <v>0</v>
      </c>
      <c r="D490" s="14">
        <v>0</v>
      </c>
      <c r="E490" s="14">
        <v>0</v>
      </c>
      <c r="F490" s="14">
        <v>0</v>
      </c>
    </row>
    <row r="491" spans="1:6" x14ac:dyDescent="0.35">
      <c r="A491" t="s">
        <v>123</v>
      </c>
      <c r="B491" t="s">
        <v>20</v>
      </c>
      <c r="C491" s="14">
        <v>0</v>
      </c>
      <c r="D491" s="14">
        <v>0</v>
      </c>
      <c r="E491" s="14">
        <v>0</v>
      </c>
      <c r="F491" s="14">
        <v>0</v>
      </c>
    </row>
    <row r="492" spans="1:6" x14ac:dyDescent="0.35">
      <c r="A492" t="s">
        <v>123</v>
      </c>
      <c r="B492" t="s">
        <v>21</v>
      </c>
      <c r="C492" s="14">
        <v>0</v>
      </c>
      <c r="D492" s="14">
        <v>0</v>
      </c>
      <c r="E492" s="14">
        <v>0</v>
      </c>
      <c r="F492" s="14">
        <v>0</v>
      </c>
    </row>
    <row r="493" spans="1:6" x14ac:dyDescent="0.35">
      <c r="A493" t="s">
        <v>123</v>
      </c>
      <c r="B493" t="s">
        <v>22</v>
      </c>
      <c r="C493" s="14">
        <v>0</v>
      </c>
      <c r="D493" s="14">
        <v>0</v>
      </c>
      <c r="E493" s="14">
        <v>0</v>
      </c>
      <c r="F493" s="14">
        <v>0</v>
      </c>
    </row>
    <row r="494" spans="1:6" x14ac:dyDescent="0.35">
      <c r="A494" t="s">
        <v>123</v>
      </c>
      <c r="B494" t="s">
        <v>23</v>
      </c>
      <c r="C494" s="14">
        <v>0</v>
      </c>
      <c r="D494" s="14">
        <v>0</v>
      </c>
      <c r="E494" s="14">
        <v>0</v>
      </c>
      <c r="F494" s="14">
        <v>0</v>
      </c>
    </row>
    <row r="495" spans="1:6" x14ac:dyDescent="0.35">
      <c r="A495" t="s">
        <v>123</v>
      </c>
      <c r="B495" t="s">
        <v>24</v>
      </c>
      <c r="C495" s="14">
        <v>0</v>
      </c>
      <c r="D495" s="14">
        <v>0</v>
      </c>
      <c r="E495" s="14">
        <v>0</v>
      </c>
      <c r="F495" s="14">
        <v>0</v>
      </c>
    </row>
    <row r="496" spans="1:6" x14ac:dyDescent="0.35">
      <c r="A496" t="s">
        <v>123</v>
      </c>
      <c r="B496" t="s">
        <v>25</v>
      </c>
      <c r="C496" s="14">
        <v>0</v>
      </c>
      <c r="D496" s="14">
        <v>0</v>
      </c>
      <c r="E496" s="14">
        <v>0</v>
      </c>
      <c r="F496" s="14">
        <v>0</v>
      </c>
    </row>
    <row r="497" spans="1:6" x14ac:dyDescent="0.35">
      <c r="A497" t="s">
        <v>123</v>
      </c>
      <c r="B497" t="s">
        <v>26</v>
      </c>
      <c r="C497" s="14">
        <v>0</v>
      </c>
      <c r="D497" s="14">
        <v>0</v>
      </c>
      <c r="E497" s="14">
        <v>0</v>
      </c>
      <c r="F497" s="14">
        <v>0</v>
      </c>
    </row>
    <row r="498" spans="1:6" x14ac:dyDescent="0.35">
      <c r="A498" t="s">
        <v>123</v>
      </c>
      <c r="B498" t="s">
        <v>27</v>
      </c>
      <c r="C498" s="14">
        <v>0</v>
      </c>
      <c r="D498" s="14">
        <v>0</v>
      </c>
      <c r="E498" s="14">
        <v>0</v>
      </c>
      <c r="F498" s="14">
        <v>0</v>
      </c>
    </row>
    <row r="499" spans="1:6" x14ac:dyDescent="0.35">
      <c r="A499" t="s">
        <v>123</v>
      </c>
      <c r="B499" t="s">
        <v>28</v>
      </c>
      <c r="C499" s="14">
        <v>49073000000</v>
      </c>
      <c r="D499" s="14">
        <v>4262000000</v>
      </c>
      <c r="E499" s="14">
        <v>120182000000</v>
      </c>
      <c r="F499" s="14">
        <v>0</v>
      </c>
    </row>
    <row r="500" spans="1:6" x14ac:dyDescent="0.35">
      <c r="A500" t="s">
        <v>123</v>
      </c>
      <c r="B500" t="s">
        <v>29</v>
      </c>
      <c r="C500" s="14">
        <v>0</v>
      </c>
      <c r="D500" s="14">
        <v>0</v>
      </c>
      <c r="E500" s="14">
        <v>0</v>
      </c>
      <c r="F500" s="14">
        <v>0</v>
      </c>
    </row>
    <row r="501" spans="1:6" x14ac:dyDescent="0.35">
      <c r="A501" t="s">
        <v>123</v>
      </c>
      <c r="B501" t="s">
        <v>30</v>
      </c>
      <c r="C501" s="14">
        <v>0</v>
      </c>
      <c r="D501" s="14">
        <v>0</v>
      </c>
      <c r="E501" s="14">
        <v>0</v>
      </c>
      <c r="F501" s="14">
        <v>0</v>
      </c>
    </row>
    <row r="502" spans="1:6" x14ac:dyDescent="0.35">
      <c r="A502" t="s">
        <v>123</v>
      </c>
      <c r="B502" t="s">
        <v>31</v>
      </c>
      <c r="C502" s="14">
        <v>0</v>
      </c>
      <c r="D502" s="14">
        <v>0</v>
      </c>
      <c r="E502" s="14">
        <v>0</v>
      </c>
      <c r="F502" s="14">
        <v>0</v>
      </c>
    </row>
    <row r="503" spans="1:6" x14ac:dyDescent="0.35">
      <c r="A503" t="s">
        <v>123</v>
      </c>
      <c r="B503" t="s">
        <v>32</v>
      </c>
      <c r="C503" s="14">
        <v>0</v>
      </c>
      <c r="D503" s="14">
        <v>0</v>
      </c>
      <c r="E503" s="14">
        <v>0</v>
      </c>
      <c r="F503" s="14">
        <v>0</v>
      </c>
    </row>
    <row r="504" spans="1:6" x14ac:dyDescent="0.35">
      <c r="A504" t="s">
        <v>123</v>
      </c>
      <c r="B504" t="s">
        <v>33</v>
      </c>
      <c r="C504" s="14">
        <v>0</v>
      </c>
      <c r="D504" s="14">
        <v>0</v>
      </c>
      <c r="E504" s="14">
        <v>0</v>
      </c>
      <c r="F504" s="14">
        <v>0</v>
      </c>
    </row>
    <row r="505" spans="1:6" x14ac:dyDescent="0.35">
      <c r="A505" t="s">
        <v>123</v>
      </c>
      <c r="B505" t="s">
        <v>34</v>
      </c>
      <c r="C505" s="14">
        <v>0</v>
      </c>
      <c r="D505" s="14">
        <v>0</v>
      </c>
      <c r="E505" s="14">
        <v>0</v>
      </c>
      <c r="F505" s="14">
        <v>0</v>
      </c>
    </row>
    <row r="506" spans="1:6" x14ac:dyDescent="0.35">
      <c r="A506" t="s">
        <v>123</v>
      </c>
      <c r="B506" t="s">
        <v>35</v>
      </c>
      <c r="C506" s="14">
        <v>0</v>
      </c>
      <c r="D506" s="14">
        <v>0</v>
      </c>
      <c r="E506" s="14">
        <v>0</v>
      </c>
      <c r="F506" s="14">
        <v>0</v>
      </c>
    </row>
    <row r="507" spans="1:6" x14ac:dyDescent="0.35">
      <c r="A507" t="s">
        <v>123</v>
      </c>
      <c r="B507" t="s">
        <v>36</v>
      </c>
      <c r="C507" s="14">
        <v>0</v>
      </c>
      <c r="D507" s="14">
        <v>0</v>
      </c>
      <c r="E507" s="14">
        <v>0</v>
      </c>
      <c r="F507" s="14">
        <v>0</v>
      </c>
    </row>
    <row r="508" spans="1:6" x14ac:dyDescent="0.35">
      <c r="A508" t="s">
        <v>123</v>
      </c>
      <c r="B508" t="s">
        <v>37</v>
      </c>
      <c r="C508" s="14">
        <v>0</v>
      </c>
      <c r="D508" s="14">
        <v>0</v>
      </c>
      <c r="E508" s="14">
        <v>0</v>
      </c>
      <c r="F508" s="14">
        <v>0</v>
      </c>
    </row>
    <row r="509" spans="1:6" x14ac:dyDescent="0.35">
      <c r="A509" t="s">
        <v>123</v>
      </c>
      <c r="B509" t="s">
        <v>38</v>
      </c>
      <c r="C509" s="14">
        <v>0</v>
      </c>
      <c r="D509" s="14">
        <v>0</v>
      </c>
      <c r="E509" s="14">
        <v>0</v>
      </c>
      <c r="F509" s="14">
        <v>0</v>
      </c>
    </row>
    <row r="510" spans="1:6" x14ac:dyDescent="0.35">
      <c r="A510" t="s">
        <v>123</v>
      </c>
      <c r="B510" t="s">
        <v>39</v>
      </c>
      <c r="C510" s="14">
        <v>0</v>
      </c>
      <c r="D510" s="14">
        <v>0</v>
      </c>
      <c r="E510" s="14">
        <v>0</v>
      </c>
      <c r="F510" s="14">
        <v>0</v>
      </c>
    </row>
    <row r="511" spans="1:6" x14ac:dyDescent="0.35">
      <c r="A511" t="s">
        <v>123</v>
      </c>
      <c r="B511" t="s">
        <v>40</v>
      </c>
      <c r="C511" s="14">
        <v>0</v>
      </c>
      <c r="D511" s="14">
        <v>0</v>
      </c>
      <c r="E511" s="14">
        <v>0</v>
      </c>
      <c r="F511" s="14">
        <v>0</v>
      </c>
    </row>
    <row r="512" spans="1:6" x14ac:dyDescent="0.35">
      <c r="A512" t="s">
        <v>123</v>
      </c>
      <c r="B512" t="s">
        <v>41</v>
      </c>
      <c r="C512" s="14">
        <v>0</v>
      </c>
      <c r="D512" s="14">
        <v>0</v>
      </c>
      <c r="E512" s="14">
        <v>0</v>
      </c>
      <c r="F512" s="14">
        <v>0</v>
      </c>
    </row>
    <row r="513" spans="1:6" x14ac:dyDescent="0.35">
      <c r="A513" t="s">
        <v>123</v>
      </c>
      <c r="B513" t="s">
        <v>42</v>
      </c>
      <c r="C513" s="14">
        <v>0</v>
      </c>
      <c r="D513" s="14">
        <v>0</v>
      </c>
      <c r="E513" s="14">
        <v>0</v>
      </c>
      <c r="F513" s="14">
        <v>0</v>
      </c>
    </row>
    <row r="514" spans="1:6" x14ac:dyDescent="0.35">
      <c r="A514" t="s">
        <v>123</v>
      </c>
      <c r="B514" t="s">
        <v>43</v>
      </c>
      <c r="C514" s="14">
        <v>3348385000000</v>
      </c>
      <c r="D514" s="14">
        <v>3357843000000</v>
      </c>
      <c r="E514" s="14">
        <v>3271085000000</v>
      </c>
      <c r="F514" s="14">
        <v>3681740000000</v>
      </c>
    </row>
    <row r="515" spans="1:6" x14ac:dyDescent="0.35">
      <c r="A515" t="s">
        <v>123</v>
      </c>
      <c r="B515" t="s">
        <v>44</v>
      </c>
      <c r="C515" s="14">
        <v>751818000000</v>
      </c>
      <c r="D515" s="14">
        <v>778868000000</v>
      </c>
      <c r="E515" s="14">
        <v>703560000000</v>
      </c>
      <c r="F515" s="14">
        <v>1109933000000</v>
      </c>
    </row>
    <row r="516" spans="1:6" x14ac:dyDescent="0.35">
      <c r="A516" t="s">
        <v>123</v>
      </c>
      <c r="B516" t="s">
        <v>45</v>
      </c>
      <c r="C516" s="14">
        <v>2095545000000</v>
      </c>
      <c r="D516" s="14">
        <v>2095986000000</v>
      </c>
      <c r="E516" s="14">
        <v>2043820000000</v>
      </c>
      <c r="F516" s="14">
        <v>2509785000000</v>
      </c>
    </row>
    <row r="517" spans="1:6" x14ac:dyDescent="0.35">
      <c r="A517" t="s">
        <v>123</v>
      </c>
      <c r="B517" t="s">
        <v>46</v>
      </c>
      <c r="C517" s="14">
        <v>-1343727000000</v>
      </c>
      <c r="D517" s="14">
        <v>-1317118000000</v>
      </c>
      <c r="E517" s="14">
        <v>-1340260000000</v>
      </c>
      <c r="F517" s="14">
        <v>-1399852000000</v>
      </c>
    </row>
    <row r="518" spans="1:6" x14ac:dyDescent="0.35">
      <c r="A518" t="s">
        <v>123</v>
      </c>
      <c r="B518" t="s">
        <v>47</v>
      </c>
      <c r="C518" s="14">
        <v>0</v>
      </c>
      <c r="D518" s="14">
        <v>0</v>
      </c>
      <c r="E518" s="14">
        <v>0</v>
      </c>
      <c r="F518" s="14">
        <v>0</v>
      </c>
    </row>
    <row r="519" spans="1:6" x14ac:dyDescent="0.35">
      <c r="A519" t="s">
        <v>123</v>
      </c>
      <c r="B519" t="s">
        <v>45</v>
      </c>
      <c r="C519" s="14">
        <v>0</v>
      </c>
      <c r="D519" s="14">
        <v>0</v>
      </c>
      <c r="E519" s="14">
        <v>0</v>
      </c>
      <c r="F519" s="14">
        <v>0</v>
      </c>
    </row>
    <row r="520" spans="1:6" x14ac:dyDescent="0.35">
      <c r="A520" t="s">
        <v>123</v>
      </c>
      <c r="B520" t="s">
        <v>46</v>
      </c>
      <c r="C520" s="14">
        <v>0</v>
      </c>
      <c r="D520" s="14">
        <v>0</v>
      </c>
      <c r="E520" s="14">
        <v>0</v>
      </c>
      <c r="F520" s="14">
        <v>0</v>
      </c>
    </row>
    <row r="521" spans="1:6" x14ac:dyDescent="0.35">
      <c r="A521" t="s">
        <v>123</v>
      </c>
      <c r="B521" t="s">
        <v>48</v>
      </c>
      <c r="C521" s="14">
        <v>2596567000000</v>
      </c>
      <c r="D521" s="14">
        <v>2578975000000</v>
      </c>
      <c r="E521" s="14">
        <v>2567525000000</v>
      </c>
      <c r="F521" s="14">
        <v>2571807000000</v>
      </c>
    </row>
    <row r="522" spans="1:6" x14ac:dyDescent="0.35">
      <c r="A522" t="s">
        <v>123</v>
      </c>
      <c r="B522" t="s">
        <v>45</v>
      </c>
      <c r="C522" s="14">
        <v>2820112000000</v>
      </c>
      <c r="D522" s="14">
        <v>2842792000000</v>
      </c>
      <c r="E522" s="14">
        <v>2872711000000</v>
      </c>
      <c r="F522" s="14">
        <v>2921773000000</v>
      </c>
    </row>
    <row r="523" spans="1:6" x14ac:dyDescent="0.35">
      <c r="A523" t="s">
        <v>123</v>
      </c>
      <c r="B523" t="s">
        <v>46</v>
      </c>
      <c r="C523" s="14">
        <v>-223545000000</v>
      </c>
      <c r="D523" s="14">
        <v>-263817000000</v>
      </c>
      <c r="E523" s="14">
        <v>-305186000000</v>
      </c>
      <c r="F523" s="14">
        <v>-349966000000</v>
      </c>
    </row>
    <row r="524" spans="1:6" x14ac:dyDescent="0.35">
      <c r="A524" t="s">
        <v>123</v>
      </c>
      <c r="B524" t="s">
        <v>49</v>
      </c>
      <c r="C524" s="14">
        <v>0</v>
      </c>
      <c r="D524" s="14">
        <v>0</v>
      </c>
      <c r="E524" s="14">
        <v>0</v>
      </c>
      <c r="F524" s="14">
        <v>0</v>
      </c>
    </row>
    <row r="525" spans="1:6" x14ac:dyDescent="0.35">
      <c r="A525" t="s">
        <v>123</v>
      </c>
      <c r="B525" t="s">
        <v>45</v>
      </c>
      <c r="C525" s="14">
        <v>0</v>
      </c>
      <c r="D525" s="14">
        <v>0</v>
      </c>
      <c r="E525" s="14">
        <v>0</v>
      </c>
      <c r="F525" s="14">
        <v>0</v>
      </c>
    </row>
    <row r="526" spans="1:6" x14ac:dyDescent="0.35">
      <c r="A526" t="s">
        <v>123</v>
      </c>
      <c r="B526" t="s">
        <v>46</v>
      </c>
      <c r="C526" s="14">
        <v>0</v>
      </c>
      <c r="D526" s="14">
        <v>0</v>
      </c>
      <c r="E526" s="14">
        <v>0</v>
      </c>
      <c r="F526" s="14">
        <v>0</v>
      </c>
    </row>
    <row r="527" spans="1:6" x14ac:dyDescent="0.35">
      <c r="A527" t="s">
        <v>123</v>
      </c>
      <c r="B527" t="s">
        <v>50</v>
      </c>
      <c r="C527" s="14">
        <v>0</v>
      </c>
      <c r="D527" s="14">
        <v>0</v>
      </c>
      <c r="E527" s="14">
        <v>0</v>
      </c>
      <c r="F527" s="14">
        <v>0</v>
      </c>
    </row>
    <row r="528" spans="1:6" x14ac:dyDescent="0.35">
      <c r="A528" t="s">
        <v>123</v>
      </c>
      <c r="B528" t="s">
        <v>51</v>
      </c>
      <c r="C528" s="14">
        <v>0</v>
      </c>
      <c r="D528" s="14">
        <v>0</v>
      </c>
      <c r="E528" s="14">
        <v>0</v>
      </c>
      <c r="F528" s="14">
        <v>0</v>
      </c>
    </row>
    <row r="529" spans="1:6" x14ac:dyDescent="0.35">
      <c r="A529" t="s">
        <v>123</v>
      </c>
      <c r="B529" t="s">
        <v>52</v>
      </c>
      <c r="C529" s="14">
        <v>0</v>
      </c>
      <c r="D529" s="14">
        <v>0</v>
      </c>
      <c r="E529" s="14">
        <v>0</v>
      </c>
      <c r="F529" s="14">
        <v>0</v>
      </c>
    </row>
    <row r="530" spans="1:6" x14ac:dyDescent="0.35">
      <c r="A530" t="s">
        <v>123</v>
      </c>
      <c r="B530" t="s">
        <v>53</v>
      </c>
      <c r="C530" s="14">
        <v>3220977000000</v>
      </c>
      <c r="D530" s="14">
        <v>2745907000000</v>
      </c>
      <c r="E530" s="14">
        <v>2636831000000</v>
      </c>
      <c r="F530" s="14">
        <v>2495809000000</v>
      </c>
    </row>
    <row r="531" spans="1:6" x14ac:dyDescent="0.35">
      <c r="A531" t="s">
        <v>123</v>
      </c>
      <c r="B531" t="s">
        <v>54</v>
      </c>
      <c r="C531" s="14">
        <v>1782238000000</v>
      </c>
      <c r="D531" s="14">
        <v>1360362000000</v>
      </c>
      <c r="E531" s="14">
        <v>1298858000000</v>
      </c>
      <c r="F531" s="14">
        <v>1318563000000</v>
      </c>
    </row>
    <row r="532" spans="1:6" x14ac:dyDescent="0.35">
      <c r="A532" t="s">
        <v>123</v>
      </c>
      <c r="B532" t="s">
        <v>55</v>
      </c>
      <c r="C532" s="14">
        <v>1005762000000</v>
      </c>
      <c r="D532" s="14">
        <v>983175000000</v>
      </c>
      <c r="E532" s="14">
        <v>982699000000</v>
      </c>
      <c r="F532" s="14">
        <v>805637000000</v>
      </c>
    </row>
    <row r="533" spans="1:6" x14ac:dyDescent="0.35">
      <c r="A533" t="s">
        <v>123</v>
      </c>
      <c r="B533" t="s">
        <v>56</v>
      </c>
      <c r="C533" s="14">
        <v>45501000000</v>
      </c>
      <c r="D533" s="14">
        <v>9545000000</v>
      </c>
      <c r="E533" s="14">
        <v>20548000000</v>
      </c>
      <c r="F533" s="14">
        <v>20549000000</v>
      </c>
    </row>
    <row r="534" spans="1:6" x14ac:dyDescent="0.35">
      <c r="A534" t="s">
        <v>123</v>
      </c>
      <c r="B534" t="s">
        <v>57</v>
      </c>
      <c r="C534" s="14">
        <v>821269000000</v>
      </c>
      <c r="D534" s="14">
        <v>0</v>
      </c>
      <c r="E534" s="14">
        <v>800697000000</v>
      </c>
      <c r="F534" s="14">
        <v>817031000000</v>
      </c>
    </row>
    <row r="535" spans="1:6" x14ac:dyDescent="0.35">
      <c r="A535" t="s">
        <v>123</v>
      </c>
      <c r="B535" t="s">
        <v>58</v>
      </c>
      <c r="C535" s="14">
        <v>0</v>
      </c>
      <c r="D535" s="14">
        <v>0</v>
      </c>
      <c r="E535" s="14">
        <v>0</v>
      </c>
      <c r="F535" s="14">
        <v>0</v>
      </c>
    </row>
    <row r="536" spans="1:6" x14ac:dyDescent="0.35">
      <c r="A536" t="s">
        <v>123</v>
      </c>
      <c r="B536" t="s">
        <v>59</v>
      </c>
      <c r="C536" s="14">
        <v>0</v>
      </c>
      <c r="D536" s="14">
        <v>0</v>
      </c>
      <c r="E536" s="14">
        <v>0</v>
      </c>
      <c r="F536" s="14">
        <v>0</v>
      </c>
    </row>
    <row r="537" spans="1:6" x14ac:dyDescent="0.35">
      <c r="A537" t="s">
        <v>123</v>
      </c>
      <c r="B537" t="s">
        <v>60</v>
      </c>
      <c r="C537" s="14">
        <v>0</v>
      </c>
      <c r="D537" s="14">
        <v>0</v>
      </c>
      <c r="E537" s="14">
        <v>0</v>
      </c>
      <c r="F537" s="14">
        <v>0</v>
      </c>
    </row>
    <row r="538" spans="1:6" x14ac:dyDescent="0.35">
      <c r="A538" t="s">
        <v>123</v>
      </c>
      <c r="B538" t="s">
        <v>61</v>
      </c>
      <c r="C538" s="14">
        <v>0</v>
      </c>
      <c r="D538" s="14">
        <v>0</v>
      </c>
      <c r="E538" s="14">
        <v>0</v>
      </c>
      <c r="F538" s="14">
        <v>0</v>
      </c>
    </row>
    <row r="539" spans="1:6" x14ac:dyDescent="0.35">
      <c r="A539" t="s">
        <v>123</v>
      </c>
      <c r="B539" t="s">
        <v>62</v>
      </c>
      <c r="C539" s="14">
        <v>0</v>
      </c>
      <c r="D539" s="14">
        <v>0</v>
      </c>
      <c r="E539" s="14">
        <v>0</v>
      </c>
      <c r="F539" s="14">
        <v>0</v>
      </c>
    </row>
    <row r="540" spans="1:6" x14ac:dyDescent="0.35">
      <c r="A540" t="s">
        <v>123</v>
      </c>
      <c r="B540" t="s">
        <v>63</v>
      </c>
      <c r="C540" s="14">
        <v>0</v>
      </c>
      <c r="D540" s="14">
        <v>0</v>
      </c>
      <c r="E540" s="14">
        <v>0</v>
      </c>
      <c r="F540" s="14">
        <v>0</v>
      </c>
    </row>
    <row r="541" spans="1:6" x14ac:dyDescent="0.35">
      <c r="A541" t="s">
        <v>123</v>
      </c>
      <c r="B541" t="s">
        <v>64</v>
      </c>
      <c r="C541" s="14">
        <v>0</v>
      </c>
      <c r="D541" s="14">
        <v>0</v>
      </c>
      <c r="E541" s="14">
        <v>0</v>
      </c>
      <c r="F541" s="14">
        <v>0</v>
      </c>
    </row>
    <row r="542" spans="1:6" x14ac:dyDescent="0.35">
      <c r="A542" t="s">
        <v>123</v>
      </c>
      <c r="B542" t="s">
        <v>65</v>
      </c>
      <c r="C542" s="14">
        <v>0</v>
      </c>
      <c r="D542" s="14">
        <v>0</v>
      </c>
      <c r="E542" s="14">
        <v>0</v>
      </c>
      <c r="F542" s="14">
        <v>0</v>
      </c>
    </row>
    <row r="543" spans="1:6" x14ac:dyDescent="0.35">
      <c r="A543" t="s">
        <v>123</v>
      </c>
      <c r="B543" t="s">
        <v>66</v>
      </c>
      <c r="C543" s="14">
        <v>0</v>
      </c>
      <c r="D543" s="14">
        <v>0</v>
      </c>
      <c r="E543" s="14">
        <v>0</v>
      </c>
      <c r="F543" s="14">
        <v>0</v>
      </c>
    </row>
    <row r="544" spans="1:6" x14ac:dyDescent="0.35">
      <c r="A544" t="s">
        <v>123</v>
      </c>
      <c r="B544" t="s">
        <v>67</v>
      </c>
      <c r="C544" s="14">
        <v>160435177000000</v>
      </c>
      <c r="D544" s="14">
        <v>165831996000000</v>
      </c>
      <c r="E544" s="14">
        <v>185056051000000</v>
      </c>
      <c r="F544" s="14">
        <v>201416835000000</v>
      </c>
    </row>
    <row r="545" spans="1:6" x14ac:dyDescent="0.35">
      <c r="A545" t="s">
        <v>123</v>
      </c>
      <c r="B545" t="s">
        <v>68</v>
      </c>
      <c r="C545" s="14">
        <v>33805000000</v>
      </c>
      <c r="D545" s="14">
        <v>29184000000</v>
      </c>
      <c r="E545" s="14">
        <v>24261000000</v>
      </c>
      <c r="F545" s="14">
        <v>19870000000</v>
      </c>
    </row>
    <row r="546" spans="1:6" x14ac:dyDescent="0.35">
      <c r="A546" t="s">
        <v>123</v>
      </c>
      <c r="B546" t="s">
        <v>69</v>
      </c>
      <c r="C546" s="14">
        <v>0</v>
      </c>
      <c r="D546" s="14">
        <v>0</v>
      </c>
      <c r="E546" s="14">
        <v>0</v>
      </c>
      <c r="F546" s="14">
        <v>0</v>
      </c>
    </row>
    <row r="547" spans="1:6" x14ac:dyDescent="0.35">
      <c r="A547" t="s">
        <v>123</v>
      </c>
      <c r="B547" t="s">
        <v>70</v>
      </c>
      <c r="C547" s="14">
        <v>0</v>
      </c>
      <c r="D547" s="14">
        <v>0</v>
      </c>
      <c r="E547" s="14">
        <v>0</v>
      </c>
      <c r="F547" s="14">
        <v>0</v>
      </c>
    </row>
    <row r="548" spans="1:6" x14ac:dyDescent="0.35">
      <c r="A548" t="s">
        <v>123</v>
      </c>
      <c r="B548" t="s">
        <v>71</v>
      </c>
      <c r="C548" s="14">
        <v>0</v>
      </c>
      <c r="D548" s="14">
        <v>0</v>
      </c>
      <c r="E548" s="14">
        <v>0</v>
      </c>
      <c r="F548" s="14">
        <v>0</v>
      </c>
    </row>
    <row r="549" spans="1:6" x14ac:dyDescent="0.35">
      <c r="A549" t="s">
        <v>123</v>
      </c>
      <c r="B549" t="s">
        <v>72</v>
      </c>
      <c r="C549" s="14">
        <v>0</v>
      </c>
      <c r="D549" s="14">
        <v>0</v>
      </c>
      <c r="E549" s="14">
        <v>0</v>
      </c>
      <c r="F549" s="14">
        <v>0</v>
      </c>
    </row>
    <row r="550" spans="1:6" x14ac:dyDescent="0.35">
      <c r="A550" t="s">
        <v>123</v>
      </c>
      <c r="B550" t="s">
        <v>73</v>
      </c>
      <c r="C550" s="14">
        <v>0</v>
      </c>
      <c r="D550" s="14">
        <v>0</v>
      </c>
      <c r="E550" s="14">
        <v>0</v>
      </c>
      <c r="F550" s="14">
        <v>0</v>
      </c>
    </row>
    <row r="551" spans="1:6" x14ac:dyDescent="0.35">
      <c r="A551" t="s">
        <v>123</v>
      </c>
      <c r="B551" t="s">
        <v>74</v>
      </c>
      <c r="C551" s="14">
        <v>0</v>
      </c>
      <c r="D551" s="14">
        <v>0</v>
      </c>
      <c r="E551" s="14">
        <v>0</v>
      </c>
      <c r="F551" s="14">
        <v>0</v>
      </c>
    </row>
    <row r="552" spans="1:6" x14ac:dyDescent="0.35">
      <c r="A552" t="s">
        <v>123</v>
      </c>
      <c r="B552" t="s">
        <v>75</v>
      </c>
      <c r="C552" s="14">
        <v>0</v>
      </c>
      <c r="D552" s="14">
        <v>0</v>
      </c>
      <c r="E552" s="14">
        <v>0</v>
      </c>
      <c r="F552" s="14">
        <v>0</v>
      </c>
    </row>
    <row r="553" spans="1:6" x14ac:dyDescent="0.35">
      <c r="A553" t="s">
        <v>123</v>
      </c>
      <c r="B553" t="s">
        <v>76</v>
      </c>
      <c r="C553" s="14">
        <v>0</v>
      </c>
      <c r="D553" s="14">
        <v>0</v>
      </c>
      <c r="E553" s="14">
        <v>0</v>
      </c>
      <c r="F553" s="14">
        <v>0</v>
      </c>
    </row>
    <row r="554" spans="1:6" x14ac:dyDescent="0.35">
      <c r="A554" t="s">
        <v>123</v>
      </c>
      <c r="B554" t="s">
        <v>77</v>
      </c>
      <c r="C554" s="14">
        <v>0</v>
      </c>
      <c r="D554" s="14">
        <v>0</v>
      </c>
      <c r="E554" s="14">
        <v>0</v>
      </c>
      <c r="F554" s="14">
        <v>0</v>
      </c>
    </row>
    <row r="555" spans="1:6" x14ac:dyDescent="0.35">
      <c r="A555" t="s">
        <v>123</v>
      </c>
      <c r="B555" t="s">
        <v>78</v>
      </c>
      <c r="C555" s="14">
        <v>6320362000000</v>
      </c>
      <c r="D555" s="14">
        <v>7615859000000</v>
      </c>
      <c r="E555" s="14">
        <v>11893026000000</v>
      </c>
      <c r="F555" s="14">
        <v>16363869000000</v>
      </c>
    </row>
    <row r="556" spans="1:6" x14ac:dyDescent="0.35">
      <c r="A556" t="s">
        <v>123</v>
      </c>
      <c r="B556" t="s">
        <v>79</v>
      </c>
      <c r="C556" s="14">
        <v>5627362000000</v>
      </c>
      <c r="D556" s="14">
        <v>7615859000000</v>
      </c>
      <c r="E556" s="14">
        <v>9421326000000</v>
      </c>
      <c r="F556" s="14">
        <v>16363869000000</v>
      </c>
    </row>
    <row r="557" spans="1:6" x14ac:dyDescent="0.35">
      <c r="A557" t="s">
        <v>123</v>
      </c>
      <c r="B557" t="s">
        <v>80</v>
      </c>
      <c r="C557" s="14">
        <v>693000000000</v>
      </c>
      <c r="D557" s="14">
        <v>0</v>
      </c>
      <c r="E557" s="14">
        <v>2471700000000</v>
      </c>
      <c r="F557" s="14">
        <v>0</v>
      </c>
    </row>
    <row r="558" spans="1:6" x14ac:dyDescent="0.35">
      <c r="A558" t="s">
        <v>123</v>
      </c>
      <c r="B558" t="s">
        <v>81</v>
      </c>
      <c r="C558" s="14">
        <v>0</v>
      </c>
      <c r="D558" s="14">
        <v>0</v>
      </c>
      <c r="E558" s="14">
        <v>0</v>
      </c>
      <c r="F558" s="14">
        <v>0</v>
      </c>
    </row>
    <row r="559" spans="1:6" x14ac:dyDescent="0.35">
      <c r="A559" t="s">
        <v>123</v>
      </c>
      <c r="B559" t="s">
        <v>82</v>
      </c>
      <c r="C559" s="14">
        <v>0</v>
      </c>
      <c r="D559" s="14">
        <v>0</v>
      </c>
      <c r="E559" s="14">
        <v>0</v>
      </c>
      <c r="F559" s="14">
        <v>0</v>
      </c>
    </row>
    <row r="560" spans="1:6" x14ac:dyDescent="0.35">
      <c r="A560" t="s">
        <v>123</v>
      </c>
      <c r="B560" t="s">
        <v>83</v>
      </c>
      <c r="C560" s="14">
        <v>133917740000000</v>
      </c>
      <c r="D560" s="14">
        <v>137373791000000</v>
      </c>
      <c r="E560" s="14">
        <v>148614571000000</v>
      </c>
      <c r="F560" s="14">
        <v>156329168000000</v>
      </c>
    </row>
    <row r="561" spans="1:6" x14ac:dyDescent="0.35">
      <c r="A561" t="s">
        <v>123</v>
      </c>
      <c r="B561" t="s">
        <v>84</v>
      </c>
      <c r="C561" s="14">
        <v>0</v>
      </c>
      <c r="D561" s="14">
        <v>0</v>
      </c>
      <c r="E561" s="14">
        <v>0</v>
      </c>
      <c r="F561" s="14">
        <v>0</v>
      </c>
    </row>
    <row r="562" spans="1:6" x14ac:dyDescent="0.35">
      <c r="A562" t="s">
        <v>123</v>
      </c>
      <c r="B562" t="s">
        <v>85</v>
      </c>
      <c r="C562" s="14">
        <v>0</v>
      </c>
      <c r="D562" s="14">
        <v>0</v>
      </c>
      <c r="E562" s="14">
        <v>0</v>
      </c>
      <c r="F562" s="14">
        <v>0</v>
      </c>
    </row>
    <row r="563" spans="1:6" x14ac:dyDescent="0.35">
      <c r="A563" t="s">
        <v>123</v>
      </c>
      <c r="B563" t="s">
        <v>86</v>
      </c>
      <c r="C563" s="14">
        <v>0</v>
      </c>
      <c r="D563" s="14">
        <v>0</v>
      </c>
      <c r="E563" s="14">
        <v>0</v>
      </c>
      <c r="F563" s="14">
        <v>0</v>
      </c>
    </row>
    <row r="564" spans="1:6" x14ac:dyDescent="0.35">
      <c r="A564" t="s">
        <v>123</v>
      </c>
      <c r="B564" t="s">
        <v>87</v>
      </c>
      <c r="C564" s="14">
        <v>0</v>
      </c>
      <c r="D564" s="14">
        <v>0</v>
      </c>
      <c r="E564" s="14">
        <v>0</v>
      </c>
      <c r="F564" s="14">
        <v>0</v>
      </c>
    </row>
    <row r="565" spans="1:6" x14ac:dyDescent="0.35">
      <c r="A565" t="s">
        <v>123</v>
      </c>
      <c r="B565" t="s">
        <v>88</v>
      </c>
      <c r="C565" s="14">
        <v>0</v>
      </c>
      <c r="D565" s="14">
        <v>0</v>
      </c>
      <c r="E565" s="14">
        <v>0</v>
      </c>
      <c r="F565" s="14">
        <v>0</v>
      </c>
    </row>
    <row r="566" spans="1:6" x14ac:dyDescent="0.35">
      <c r="A566" t="s">
        <v>123</v>
      </c>
      <c r="B566" t="s">
        <v>89</v>
      </c>
      <c r="C566" s="14">
        <v>0</v>
      </c>
      <c r="D566" s="14">
        <v>0</v>
      </c>
      <c r="E566" s="14">
        <v>0</v>
      </c>
      <c r="F566" s="14">
        <v>0</v>
      </c>
    </row>
    <row r="567" spans="1:6" x14ac:dyDescent="0.35">
      <c r="A567" t="s">
        <v>123</v>
      </c>
      <c r="B567" t="s">
        <v>90</v>
      </c>
      <c r="C567" s="14">
        <v>0</v>
      </c>
      <c r="D567" s="14">
        <v>0</v>
      </c>
      <c r="E567" s="14">
        <v>0</v>
      </c>
      <c r="F567" s="14">
        <v>0</v>
      </c>
    </row>
    <row r="568" spans="1:6" x14ac:dyDescent="0.35">
      <c r="A568" t="s">
        <v>123</v>
      </c>
      <c r="B568" t="s">
        <v>91</v>
      </c>
      <c r="C568" s="14">
        <v>0</v>
      </c>
      <c r="D568" s="14">
        <v>0</v>
      </c>
      <c r="E568" s="14">
        <v>0</v>
      </c>
      <c r="F568" s="14">
        <v>0</v>
      </c>
    </row>
    <row r="569" spans="1:6" x14ac:dyDescent="0.35">
      <c r="A569" t="s">
        <v>123</v>
      </c>
      <c r="B569" t="s">
        <v>92</v>
      </c>
      <c r="C569" s="14">
        <v>0</v>
      </c>
      <c r="D569" s="14">
        <v>0</v>
      </c>
      <c r="E569" s="14">
        <v>0</v>
      </c>
      <c r="F569" s="14">
        <v>0</v>
      </c>
    </row>
    <row r="570" spans="1:6" x14ac:dyDescent="0.35">
      <c r="A570" t="s">
        <v>123</v>
      </c>
      <c r="B570" t="s">
        <v>93</v>
      </c>
      <c r="C570" s="14">
        <v>0</v>
      </c>
      <c r="D570" s="14">
        <v>0</v>
      </c>
      <c r="E570" s="14">
        <v>0</v>
      </c>
      <c r="F570" s="14">
        <v>230822000000</v>
      </c>
    </row>
    <row r="571" spans="1:6" x14ac:dyDescent="0.35">
      <c r="A571" t="s">
        <v>123</v>
      </c>
      <c r="B571" t="s">
        <v>94</v>
      </c>
      <c r="C571" s="14">
        <v>0</v>
      </c>
      <c r="D571" s="14">
        <v>0</v>
      </c>
      <c r="E571" s="14">
        <v>0</v>
      </c>
      <c r="F571" s="14">
        <v>0</v>
      </c>
    </row>
    <row r="572" spans="1:6" x14ac:dyDescent="0.35">
      <c r="A572" t="s">
        <v>123</v>
      </c>
      <c r="B572" t="s">
        <v>95</v>
      </c>
      <c r="C572" s="14">
        <v>0</v>
      </c>
      <c r="D572" s="14">
        <v>0</v>
      </c>
      <c r="E572" s="14">
        <v>0</v>
      </c>
      <c r="F572" s="14">
        <v>0</v>
      </c>
    </row>
    <row r="573" spans="1:6" x14ac:dyDescent="0.35">
      <c r="A573" t="s">
        <v>123</v>
      </c>
      <c r="B573" t="s">
        <v>96</v>
      </c>
      <c r="C573" s="14">
        <v>0</v>
      </c>
      <c r="D573" s="14">
        <v>0</v>
      </c>
      <c r="E573" s="14">
        <v>0</v>
      </c>
      <c r="F573" s="14">
        <v>0</v>
      </c>
    </row>
    <row r="574" spans="1:6" x14ac:dyDescent="0.35">
      <c r="A574" t="s">
        <v>123</v>
      </c>
      <c r="B574" t="s">
        <v>97</v>
      </c>
      <c r="C574" s="14">
        <v>143615687000000</v>
      </c>
      <c r="D574" s="14">
        <v>148047088000000</v>
      </c>
      <c r="E574" s="14">
        <v>164576151000000</v>
      </c>
      <c r="F574" s="14">
        <v>178971836000000</v>
      </c>
    </row>
    <row r="575" spans="1:6" x14ac:dyDescent="0.35">
      <c r="A575" t="s">
        <v>123</v>
      </c>
      <c r="B575" t="s">
        <v>98</v>
      </c>
      <c r="C575" s="14">
        <v>0</v>
      </c>
      <c r="D575" s="14">
        <v>0</v>
      </c>
      <c r="E575" s="14">
        <v>0</v>
      </c>
      <c r="F575" s="14">
        <v>17563006000000</v>
      </c>
    </row>
    <row r="576" spans="1:6" x14ac:dyDescent="0.35">
      <c r="A576" t="s">
        <v>123</v>
      </c>
      <c r="B576" t="s">
        <v>99</v>
      </c>
      <c r="C576" s="14">
        <v>12355229000000</v>
      </c>
      <c r="D576" s="14">
        <v>12355229000000</v>
      </c>
      <c r="E576" s="14">
        <v>12355229000000</v>
      </c>
      <c r="F576" s="14">
        <v>17469561000000</v>
      </c>
    </row>
    <row r="577" spans="1:6" x14ac:dyDescent="0.35">
      <c r="A577" t="s">
        <v>123</v>
      </c>
      <c r="B577" t="s">
        <v>100</v>
      </c>
      <c r="C577" s="14">
        <v>0</v>
      </c>
      <c r="D577" s="14">
        <v>0</v>
      </c>
      <c r="E577" s="14">
        <v>0</v>
      </c>
      <c r="F577" s="14">
        <v>0</v>
      </c>
    </row>
    <row r="578" spans="1:6" x14ac:dyDescent="0.35">
      <c r="A578" t="s">
        <v>123</v>
      </c>
      <c r="B578" t="s">
        <v>101</v>
      </c>
      <c r="C578" s="14">
        <v>0</v>
      </c>
      <c r="D578" s="14">
        <v>0</v>
      </c>
      <c r="E578" s="14">
        <v>0</v>
      </c>
      <c r="F578" s="14">
        <v>0</v>
      </c>
    </row>
    <row r="579" spans="1:6" x14ac:dyDescent="0.35">
      <c r="A579" t="s">
        <v>123</v>
      </c>
      <c r="B579" t="s">
        <v>102</v>
      </c>
      <c r="C579" s="14">
        <v>15396000000</v>
      </c>
      <c r="D579" s="14">
        <v>15396000000</v>
      </c>
      <c r="E579" s="14">
        <v>15396000000</v>
      </c>
      <c r="F579" s="14">
        <v>15396000000</v>
      </c>
    </row>
    <row r="580" spans="1:6" x14ac:dyDescent="0.35">
      <c r="A580" t="s">
        <v>123</v>
      </c>
      <c r="B580" t="s">
        <v>103</v>
      </c>
      <c r="C580" s="14">
        <v>156322000000</v>
      </c>
      <c r="D580" s="14">
        <v>156322000000</v>
      </c>
      <c r="E580" s="14">
        <v>156322000000</v>
      </c>
      <c r="F580" s="14">
        <v>156322000000</v>
      </c>
    </row>
    <row r="581" spans="1:6" x14ac:dyDescent="0.35">
      <c r="A581" t="s">
        <v>123</v>
      </c>
      <c r="B581" t="s">
        <v>104</v>
      </c>
      <c r="C581" s="14">
        <v>-78273000000</v>
      </c>
      <c r="D581" s="14">
        <v>-78273000000</v>
      </c>
      <c r="E581" s="14">
        <v>-78273000000</v>
      </c>
      <c r="F581" s="14">
        <v>-78273000000</v>
      </c>
    </row>
    <row r="582" spans="1:6" x14ac:dyDescent="0.35">
      <c r="A582" t="s">
        <v>123</v>
      </c>
      <c r="B582" t="s">
        <v>105</v>
      </c>
      <c r="C582" s="14">
        <v>0</v>
      </c>
      <c r="D582" s="14">
        <v>0</v>
      </c>
      <c r="E582" s="14">
        <v>0</v>
      </c>
      <c r="F582" s="14">
        <v>0</v>
      </c>
    </row>
    <row r="583" spans="1:6" x14ac:dyDescent="0.35">
      <c r="A583" t="s">
        <v>123</v>
      </c>
      <c r="B583" t="s">
        <v>106</v>
      </c>
      <c r="C583" s="14">
        <v>0</v>
      </c>
      <c r="D583" s="14">
        <v>0</v>
      </c>
      <c r="E583" s="14">
        <v>0</v>
      </c>
      <c r="F583" s="14">
        <v>0</v>
      </c>
    </row>
    <row r="584" spans="1:6" x14ac:dyDescent="0.35">
      <c r="A584" t="s">
        <v>123</v>
      </c>
      <c r="B584" t="s">
        <v>107</v>
      </c>
      <c r="C584" s="14">
        <v>0</v>
      </c>
      <c r="D584" s="14">
        <v>0</v>
      </c>
      <c r="E584" s="14">
        <v>0</v>
      </c>
      <c r="F584" s="14">
        <v>0</v>
      </c>
    </row>
    <row r="585" spans="1:6" x14ac:dyDescent="0.35">
      <c r="A585" t="s">
        <v>123</v>
      </c>
      <c r="B585" t="s">
        <v>108</v>
      </c>
      <c r="C585" s="14">
        <v>0</v>
      </c>
      <c r="D585" s="14">
        <v>0</v>
      </c>
      <c r="E585" s="14">
        <v>0</v>
      </c>
      <c r="F585" s="14">
        <v>0</v>
      </c>
    </row>
    <row r="586" spans="1:6" x14ac:dyDescent="0.35">
      <c r="A586" t="s">
        <v>123</v>
      </c>
      <c r="B586" t="s">
        <v>109</v>
      </c>
      <c r="C586" s="14">
        <v>0</v>
      </c>
      <c r="D586" s="14">
        <v>0</v>
      </c>
      <c r="E586" s="14">
        <v>0</v>
      </c>
      <c r="F586" s="14">
        <v>0</v>
      </c>
    </row>
    <row r="587" spans="1:6" x14ac:dyDescent="0.35">
      <c r="A587" t="s">
        <v>123</v>
      </c>
      <c r="B587" t="s">
        <v>110</v>
      </c>
      <c r="C587" s="14">
        <v>0</v>
      </c>
      <c r="D587" s="14">
        <v>2130576000000</v>
      </c>
      <c r="E587" s="14">
        <v>2572222000000</v>
      </c>
      <c r="F587" s="14">
        <v>2896986000000</v>
      </c>
    </row>
    <row r="588" spans="1:6" x14ac:dyDescent="0.35">
      <c r="A588" t="s">
        <v>123</v>
      </c>
      <c r="B588" t="s">
        <v>111</v>
      </c>
      <c r="C588" s="14">
        <v>0</v>
      </c>
      <c r="D588" s="14">
        <v>0</v>
      </c>
      <c r="E588" s="14">
        <v>0</v>
      </c>
      <c r="F588" s="14">
        <v>0</v>
      </c>
    </row>
    <row r="589" spans="1:6" x14ac:dyDescent="0.35">
      <c r="A589" t="s">
        <v>123</v>
      </c>
      <c r="B589" t="s">
        <v>112</v>
      </c>
      <c r="C589" s="14">
        <v>0</v>
      </c>
      <c r="D589" s="14">
        <v>0</v>
      </c>
      <c r="E589" s="14">
        <v>0</v>
      </c>
      <c r="F589" s="14">
        <v>0</v>
      </c>
    </row>
    <row r="590" spans="1:6" x14ac:dyDescent="0.35">
      <c r="A590" t="s">
        <v>123</v>
      </c>
      <c r="B590" t="s">
        <v>113</v>
      </c>
      <c r="C590" s="14">
        <v>0</v>
      </c>
      <c r="D590" s="14">
        <v>0</v>
      </c>
      <c r="E590" s="14">
        <v>0</v>
      </c>
      <c r="F590" s="14">
        <v>0</v>
      </c>
    </row>
    <row r="591" spans="1:6" x14ac:dyDescent="0.35">
      <c r="A591" t="s">
        <v>123</v>
      </c>
      <c r="B591" t="s">
        <v>114</v>
      </c>
      <c r="C591" s="14">
        <v>0</v>
      </c>
      <c r="D591" s="14">
        <v>0</v>
      </c>
      <c r="E591" s="14">
        <v>0</v>
      </c>
      <c r="F591" s="14">
        <v>0</v>
      </c>
    </row>
    <row r="592" spans="1:6" x14ac:dyDescent="0.35">
      <c r="A592" t="s">
        <v>123</v>
      </c>
      <c r="B592" t="s">
        <v>115</v>
      </c>
      <c r="C592" s="14">
        <v>0</v>
      </c>
      <c r="D592" s="14">
        <v>0</v>
      </c>
      <c r="E592" s="14">
        <v>0</v>
      </c>
      <c r="F592" s="14">
        <v>0</v>
      </c>
    </row>
    <row r="593" spans="1:6" x14ac:dyDescent="0.35">
      <c r="A593" t="s">
        <v>123</v>
      </c>
      <c r="B593" t="s">
        <v>116</v>
      </c>
      <c r="C593" s="14">
        <v>0</v>
      </c>
      <c r="D593" s="14">
        <v>0</v>
      </c>
      <c r="E593" s="14">
        <v>0</v>
      </c>
      <c r="F593" s="14">
        <v>0</v>
      </c>
    </row>
    <row r="594" spans="1:6" x14ac:dyDescent="0.35">
      <c r="A594" t="s">
        <v>123</v>
      </c>
      <c r="B594" t="s">
        <v>117</v>
      </c>
      <c r="C594" s="14">
        <v>0</v>
      </c>
      <c r="D594" s="14">
        <v>0</v>
      </c>
      <c r="E594" s="14">
        <v>0</v>
      </c>
      <c r="F594" s="14">
        <v>0</v>
      </c>
    </row>
    <row r="595" spans="1:6" x14ac:dyDescent="0.35">
      <c r="A595" t="s">
        <v>123</v>
      </c>
      <c r="B595" t="s">
        <v>118</v>
      </c>
      <c r="C595" s="14">
        <v>0</v>
      </c>
      <c r="D595" s="14">
        <v>0</v>
      </c>
      <c r="E595" s="14">
        <v>0</v>
      </c>
      <c r="F595" s="14">
        <v>0</v>
      </c>
    </row>
    <row r="596" spans="1:6" x14ac:dyDescent="0.35">
      <c r="A596" t="s">
        <v>123</v>
      </c>
      <c r="B596" t="s">
        <v>119</v>
      </c>
      <c r="C596" s="14">
        <v>0</v>
      </c>
      <c r="D596" s="14">
        <v>0</v>
      </c>
      <c r="E596" s="14">
        <v>0</v>
      </c>
      <c r="F596" s="14">
        <v>0</v>
      </c>
    </row>
    <row r="597" spans="1:6" x14ac:dyDescent="0.35">
      <c r="A597" t="s">
        <v>124</v>
      </c>
      <c r="B597" t="s">
        <v>7</v>
      </c>
      <c r="C597" s="14">
        <v>0</v>
      </c>
      <c r="D597" s="14">
        <v>0</v>
      </c>
      <c r="E597" s="14">
        <v>0</v>
      </c>
      <c r="F597" s="14">
        <v>0</v>
      </c>
    </row>
    <row r="598" spans="1:6" x14ac:dyDescent="0.35">
      <c r="A598" t="s">
        <v>124</v>
      </c>
      <c r="B598" t="s">
        <v>8</v>
      </c>
      <c r="C598" s="14">
        <v>0</v>
      </c>
      <c r="D598" s="14">
        <v>0</v>
      </c>
      <c r="E598" s="14">
        <v>0</v>
      </c>
      <c r="F598" s="14">
        <v>0</v>
      </c>
    </row>
    <row r="599" spans="1:6" x14ac:dyDescent="0.35">
      <c r="A599" t="s">
        <v>124</v>
      </c>
      <c r="B599" t="s">
        <v>9</v>
      </c>
      <c r="C599" s="14">
        <v>2257255000000</v>
      </c>
      <c r="D599" s="14">
        <v>2445611000000</v>
      </c>
      <c r="E599" s="14">
        <v>2937994000000</v>
      </c>
      <c r="F599" s="14">
        <v>2810044000000</v>
      </c>
    </row>
    <row r="600" spans="1:6" x14ac:dyDescent="0.35">
      <c r="A600" t="s">
        <v>124</v>
      </c>
      <c r="B600" t="s">
        <v>10</v>
      </c>
      <c r="C600" s="14">
        <v>0</v>
      </c>
      <c r="D600" s="14">
        <v>0</v>
      </c>
      <c r="E600" s="14">
        <v>0</v>
      </c>
      <c r="F600" s="14">
        <v>0</v>
      </c>
    </row>
    <row r="601" spans="1:6" x14ac:dyDescent="0.35">
      <c r="A601" t="s">
        <v>124</v>
      </c>
      <c r="B601" t="s">
        <v>11</v>
      </c>
      <c r="C601" s="14">
        <v>0</v>
      </c>
      <c r="D601" s="14">
        <v>0</v>
      </c>
      <c r="E601" s="14">
        <v>0</v>
      </c>
      <c r="F601" s="14">
        <v>0</v>
      </c>
    </row>
    <row r="602" spans="1:6" x14ac:dyDescent="0.35">
      <c r="A602" t="s">
        <v>124</v>
      </c>
      <c r="B602" t="s">
        <v>12</v>
      </c>
      <c r="C602" s="14">
        <v>7788112000000</v>
      </c>
      <c r="D602" s="14">
        <v>11847980000000</v>
      </c>
      <c r="E602" s="14">
        <v>11273345000000</v>
      </c>
      <c r="F602" s="14">
        <v>41481638000000</v>
      </c>
    </row>
    <row r="603" spans="1:6" x14ac:dyDescent="0.35">
      <c r="A603" t="s">
        <v>124</v>
      </c>
      <c r="B603" t="s">
        <v>13</v>
      </c>
      <c r="C603" s="14">
        <v>0</v>
      </c>
      <c r="D603" s="14">
        <v>0</v>
      </c>
      <c r="E603" s="14">
        <v>0</v>
      </c>
      <c r="F603" s="14">
        <v>0</v>
      </c>
    </row>
    <row r="604" spans="1:6" x14ac:dyDescent="0.35">
      <c r="A604" t="s">
        <v>124</v>
      </c>
      <c r="B604" t="s">
        <v>14</v>
      </c>
      <c r="C604" s="14">
        <v>0</v>
      </c>
      <c r="D604" s="14">
        <v>0</v>
      </c>
      <c r="E604" s="14">
        <v>0</v>
      </c>
      <c r="F604" s="14">
        <v>0</v>
      </c>
    </row>
    <row r="605" spans="1:6" x14ac:dyDescent="0.35">
      <c r="A605" t="s">
        <v>124</v>
      </c>
      <c r="B605" t="s">
        <v>15</v>
      </c>
      <c r="C605" s="14">
        <v>0</v>
      </c>
      <c r="D605" s="14">
        <v>0</v>
      </c>
      <c r="E605" s="14">
        <v>0</v>
      </c>
      <c r="F605" s="14">
        <v>0</v>
      </c>
    </row>
    <row r="606" spans="1:6" x14ac:dyDescent="0.35">
      <c r="A606" t="s">
        <v>124</v>
      </c>
      <c r="B606" t="s">
        <v>16</v>
      </c>
      <c r="C606" s="14">
        <v>44810934000000</v>
      </c>
      <c r="D606" s="14">
        <v>55942644000000</v>
      </c>
      <c r="E606" s="14">
        <v>49132317000000</v>
      </c>
      <c r="F606" s="14">
        <v>96514863000000</v>
      </c>
    </row>
    <row r="607" spans="1:6" x14ac:dyDescent="0.35">
      <c r="A607" t="s">
        <v>124</v>
      </c>
      <c r="B607" t="s">
        <v>17</v>
      </c>
      <c r="C607" s="14">
        <v>44710934000000</v>
      </c>
      <c r="D607" s="14">
        <v>55837298000000</v>
      </c>
      <c r="E607" s="14">
        <v>40322487000000</v>
      </c>
      <c r="F607" s="14">
        <v>88120085000000</v>
      </c>
    </row>
    <row r="608" spans="1:6" x14ac:dyDescent="0.35">
      <c r="A608" t="s">
        <v>124</v>
      </c>
      <c r="B608" t="s">
        <v>18</v>
      </c>
      <c r="C608" s="14">
        <v>100000000000</v>
      </c>
      <c r="D608" s="14">
        <v>105346000000</v>
      </c>
      <c r="E608" s="14">
        <v>8809830000000</v>
      </c>
      <c r="F608" s="14">
        <v>8394778000000</v>
      </c>
    </row>
    <row r="609" spans="1:6" x14ac:dyDescent="0.35">
      <c r="A609" t="s">
        <v>124</v>
      </c>
      <c r="B609" t="s">
        <v>19</v>
      </c>
      <c r="C609" s="14">
        <v>0</v>
      </c>
      <c r="D609" s="14">
        <v>0</v>
      </c>
      <c r="E609" s="14">
        <v>0</v>
      </c>
      <c r="F609" s="14">
        <v>0</v>
      </c>
    </row>
    <row r="610" spans="1:6" x14ac:dyDescent="0.35">
      <c r="A610" t="s">
        <v>124</v>
      </c>
      <c r="B610" t="s">
        <v>20</v>
      </c>
      <c r="C610" s="14">
        <v>0</v>
      </c>
      <c r="D610" s="14">
        <v>0</v>
      </c>
      <c r="E610" s="14">
        <v>0</v>
      </c>
      <c r="F610" s="14">
        <v>0</v>
      </c>
    </row>
    <row r="611" spans="1:6" x14ac:dyDescent="0.35">
      <c r="A611" t="s">
        <v>124</v>
      </c>
      <c r="B611" t="s">
        <v>21</v>
      </c>
      <c r="C611" s="14">
        <v>0</v>
      </c>
      <c r="D611" s="14">
        <v>0</v>
      </c>
      <c r="E611" s="14">
        <v>0</v>
      </c>
      <c r="F611" s="14">
        <v>0</v>
      </c>
    </row>
    <row r="612" spans="1:6" x14ac:dyDescent="0.35">
      <c r="A612" t="s">
        <v>124</v>
      </c>
      <c r="B612" t="s">
        <v>22</v>
      </c>
      <c r="C612" s="14">
        <v>0</v>
      </c>
      <c r="D612" s="14">
        <v>0</v>
      </c>
      <c r="E612" s="14">
        <v>0</v>
      </c>
      <c r="F612" s="14">
        <v>0</v>
      </c>
    </row>
    <row r="613" spans="1:6" x14ac:dyDescent="0.35">
      <c r="A613" t="s">
        <v>124</v>
      </c>
      <c r="B613" t="s">
        <v>23</v>
      </c>
      <c r="C613" s="14">
        <v>0</v>
      </c>
      <c r="D613" s="14">
        <v>0</v>
      </c>
      <c r="E613" s="14">
        <v>0</v>
      </c>
      <c r="F613" s="14">
        <v>0</v>
      </c>
    </row>
    <row r="614" spans="1:6" x14ac:dyDescent="0.35">
      <c r="A614" t="s">
        <v>124</v>
      </c>
      <c r="B614" t="s">
        <v>24</v>
      </c>
      <c r="C614" s="14">
        <v>0</v>
      </c>
      <c r="D614" s="14">
        <v>0</v>
      </c>
      <c r="E614" s="14">
        <v>0</v>
      </c>
      <c r="F614" s="14">
        <v>0</v>
      </c>
    </row>
    <row r="615" spans="1:6" x14ac:dyDescent="0.35">
      <c r="A615" t="s">
        <v>124</v>
      </c>
      <c r="B615" t="s">
        <v>25</v>
      </c>
      <c r="C615" s="14">
        <v>12478102000000</v>
      </c>
      <c r="D615" s="14">
        <v>11198067000000</v>
      </c>
      <c r="E615" s="14">
        <v>1797822000000</v>
      </c>
      <c r="F615" s="14">
        <v>18580932000000</v>
      </c>
    </row>
    <row r="616" spans="1:6" x14ac:dyDescent="0.35">
      <c r="A616" t="s">
        <v>124</v>
      </c>
      <c r="B616" t="s">
        <v>26</v>
      </c>
      <c r="C616" s="14">
        <v>1247824000000</v>
      </c>
      <c r="D616" s="14">
        <v>11200948000000</v>
      </c>
      <c r="E616" s="14">
        <v>1797822000000</v>
      </c>
      <c r="F616" s="14">
        <v>18580932000000</v>
      </c>
    </row>
    <row r="617" spans="1:6" x14ac:dyDescent="0.35">
      <c r="A617" t="s">
        <v>124</v>
      </c>
      <c r="B617" t="s">
        <v>27</v>
      </c>
      <c r="C617" s="14">
        <v>-143000000</v>
      </c>
      <c r="D617" s="14">
        <v>-2881000000</v>
      </c>
      <c r="E617" s="14">
        <v>0</v>
      </c>
      <c r="F617" s="14">
        <v>0</v>
      </c>
    </row>
    <row r="618" spans="1:6" x14ac:dyDescent="0.35">
      <c r="A618" t="s">
        <v>124</v>
      </c>
      <c r="B618" t="s">
        <v>28</v>
      </c>
      <c r="C618" s="14">
        <v>0</v>
      </c>
      <c r="D618" s="14">
        <v>0</v>
      </c>
      <c r="E618" s="14">
        <v>0</v>
      </c>
      <c r="F618" s="14">
        <v>110079000000</v>
      </c>
    </row>
    <row r="619" spans="1:6" x14ac:dyDescent="0.35">
      <c r="A619" t="s">
        <v>124</v>
      </c>
      <c r="B619" t="s">
        <v>29</v>
      </c>
      <c r="C619" s="14">
        <v>0</v>
      </c>
      <c r="D619" s="14">
        <v>0</v>
      </c>
      <c r="E619" s="14">
        <v>0</v>
      </c>
      <c r="F619" s="14">
        <v>0</v>
      </c>
    </row>
    <row r="620" spans="1:6" x14ac:dyDescent="0.35">
      <c r="A620" t="s">
        <v>124</v>
      </c>
      <c r="B620" t="s">
        <v>30</v>
      </c>
      <c r="C620" s="14">
        <v>0</v>
      </c>
      <c r="D620" s="14">
        <v>0</v>
      </c>
      <c r="E620" s="14">
        <v>0</v>
      </c>
      <c r="F620" s="14">
        <v>0</v>
      </c>
    </row>
    <row r="621" spans="1:6" x14ac:dyDescent="0.35">
      <c r="A621" t="s">
        <v>124</v>
      </c>
      <c r="B621" t="s">
        <v>31</v>
      </c>
      <c r="C621" s="14">
        <v>0</v>
      </c>
      <c r="D621" s="14">
        <v>0</v>
      </c>
      <c r="E621" s="14">
        <v>0</v>
      </c>
      <c r="F621" s="14">
        <v>0</v>
      </c>
    </row>
    <row r="622" spans="1:6" x14ac:dyDescent="0.35">
      <c r="A622" t="s">
        <v>124</v>
      </c>
      <c r="B622" t="s">
        <v>32</v>
      </c>
      <c r="C622" s="14">
        <v>0</v>
      </c>
      <c r="D622" s="14">
        <v>0</v>
      </c>
      <c r="E622" s="14">
        <v>0</v>
      </c>
      <c r="F622" s="14">
        <v>0</v>
      </c>
    </row>
    <row r="623" spans="1:6" x14ac:dyDescent="0.35">
      <c r="A623" t="s">
        <v>124</v>
      </c>
      <c r="B623" t="s">
        <v>33</v>
      </c>
      <c r="C623" s="14">
        <v>0</v>
      </c>
      <c r="D623" s="14">
        <v>0</v>
      </c>
      <c r="E623" s="14">
        <v>0</v>
      </c>
      <c r="F623" s="14">
        <v>0</v>
      </c>
    </row>
    <row r="624" spans="1:6" x14ac:dyDescent="0.35">
      <c r="A624" t="s">
        <v>124</v>
      </c>
      <c r="B624" t="s">
        <v>34</v>
      </c>
      <c r="C624" s="14">
        <v>0</v>
      </c>
      <c r="D624" s="14">
        <v>0</v>
      </c>
      <c r="E624" s="14">
        <v>0</v>
      </c>
      <c r="F624" s="14">
        <v>0</v>
      </c>
    </row>
    <row r="625" spans="1:6" x14ac:dyDescent="0.35">
      <c r="A625" t="s">
        <v>124</v>
      </c>
      <c r="B625" t="s">
        <v>35</v>
      </c>
      <c r="C625" s="14">
        <v>153636000000</v>
      </c>
      <c r="D625" s="14">
        <v>123831000000</v>
      </c>
      <c r="E625" s="14">
        <v>144023000000</v>
      </c>
      <c r="F625" s="14">
        <v>143781000000</v>
      </c>
    </row>
    <row r="626" spans="1:6" x14ac:dyDescent="0.35">
      <c r="A626" t="s">
        <v>124</v>
      </c>
      <c r="B626" t="s">
        <v>36</v>
      </c>
      <c r="C626" s="14">
        <v>0</v>
      </c>
      <c r="D626" s="14">
        <v>0</v>
      </c>
      <c r="E626" s="14">
        <v>0</v>
      </c>
      <c r="F626" s="14">
        <v>0</v>
      </c>
    </row>
    <row r="627" spans="1:6" x14ac:dyDescent="0.35">
      <c r="A627" t="s">
        <v>124</v>
      </c>
      <c r="B627" t="s">
        <v>37</v>
      </c>
      <c r="C627" s="14">
        <v>0</v>
      </c>
      <c r="D627" s="14">
        <v>0</v>
      </c>
      <c r="E627" s="14">
        <v>0</v>
      </c>
      <c r="F627" s="14">
        <v>0</v>
      </c>
    </row>
    <row r="628" spans="1:6" x14ac:dyDescent="0.35">
      <c r="A628" t="s">
        <v>124</v>
      </c>
      <c r="B628" t="s">
        <v>38</v>
      </c>
      <c r="C628" s="14">
        <v>0</v>
      </c>
      <c r="D628" s="14">
        <v>0</v>
      </c>
      <c r="E628" s="14">
        <v>0</v>
      </c>
      <c r="F628" s="14">
        <v>0</v>
      </c>
    </row>
    <row r="629" spans="1:6" x14ac:dyDescent="0.35">
      <c r="A629" t="s">
        <v>124</v>
      </c>
      <c r="B629" t="s">
        <v>39</v>
      </c>
      <c r="C629" s="14">
        <v>185117000000</v>
      </c>
      <c r="D629" s="14">
        <v>144421000000</v>
      </c>
      <c r="E629" s="14">
        <v>163921000000</v>
      </c>
      <c r="F629" s="14">
        <v>163921000000</v>
      </c>
    </row>
    <row r="630" spans="1:6" x14ac:dyDescent="0.35">
      <c r="A630" t="s">
        <v>124</v>
      </c>
      <c r="B630" t="s">
        <v>40</v>
      </c>
      <c r="C630" s="14">
        <v>0</v>
      </c>
      <c r="D630" s="14">
        <v>0</v>
      </c>
      <c r="E630" s="14">
        <v>0</v>
      </c>
      <c r="F630" s="14">
        <v>0</v>
      </c>
    </row>
    <row r="631" spans="1:6" x14ac:dyDescent="0.35">
      <c r="A631" t="s">
        <v>124</v>
      </c>
      <c r="B631" t="s">
        <v>41</v>
      </c>
      <c r="C631" s="14">
        <v>0</v>
      </c>
      <c r="D631" s="14">
        <v>0</v>
      </c>
      <c r="E631" s="14">
        <v>0</v>
      </c>
      <c r="F631" s="14">
        <v>0</v>
      </c>
    </row>
    <row r="632" spans="1:6" x14ac:dyDescent="0.35">
      <c r="A632" t="s">
        <v>124</v>
      </c>
      <c r="B632" t="s">
        <v>42</v>
      </c>
      <c r="C632" s="14">
        <v>-31481000000</v>
      </c>
      <c r="D632" s="14">
        <v>-20590000000</v>
      </c>
      <c r="E632" s="14">
        <v>-19898000000</v>
      </c>
      <c r="F632" s="14">
        <v>-20140000000</v>
      </c>
    </row>
    <row r="633" spans="1:6" x14ac:dyDescent="0.35">
      <c r="A633" t="s">
        <v>124</v>
      </c>
      <c r="B633" t="s">
        <v>43</v>
      </c>
      <c r="C633" s="14">
        <v>1059428000000</v>
      </c>
      <c r="D633" s="14">
        <v>1366325000000</v>
      </c>
      <c r="E633" s="14">
        <v>1315057000000</v>
      </c>
      <c r="F633" s="14">
        <v>1422759000000</v>
      </c>
    </row>
    <row r="634" spans="1:6" x14ac:dyDescent="0.35">
      <c r="A634" t="s">
        <v>124</v>
      </c>
      <c r="B634" t="s">
        <v>44</v>
      </c>
      <c r="C634" s="14">
        <v>601398000000</v>
      </c>
      <c r="D634" s="14">
        <v>663478000000</v>
      </c>
      <c r="E634" s="14">
        <v>631621000000</v>
      </c>
      <c r="F634" s="14">
        <v>713141000000</v>
      </c>
    </row>
    <row r="635" spans="1:6" x14ac:dyDescent="0.35">
      <c r="A635" t="s">
        <v>124</v>
      </c>
      <c r="B635" t="s">
        <v>45</v>
      </c>
      <c r="C635" s="14">
        <v>1318875000000</v>
      </c>
      <c r="D635" s="14">
        <v>1475070000000</v>
      </c>
      <c r="E635" s="14">
        <v>1519411000000</v>
      </c>
      <c r="F635" s="14">
        <v>1702786000000</v>
      </c>
    </row>
    <row r="636" spans="1:6" x14ac:dyDescent="0.35">
      <c r="A636" t="s">
        <v>124</v>
      </c>
      <c r="B636" t="s">
        <v>46</v>
      </c>
      <c r="C636" s="14">
        <v>-717477000000</v>
      </c>
      <c r="D636" s="14">
        <v>-811592000000</v>
      </c>
      <c r="E636" s="14">
        <v>-887790000000</v>
      </c>
      <c r="F636" s="14">
        <v>-989645000000</v>
      </c>
    </row>
    <row r="637" spans="1:6" x14ac:dyDescent="0.35">
      <c r="A637" t="s">
        <v>124</v>
      </c>
      <c r="B637" t="s">
        <v>47</v>
      </c>
      <c r="C637" s="14">
        <v>0</v>
      </c>
      <c r="D637" s="14">
        <v>0</v>
      </c>
      <c r="E637" s="14">
        <v>0</v>
      </c>
      <c r="F637" s="14">
        <v>0</v>
      </c>
    </row>
    <row r="638" spans="1:6" x14ac:dyDescent="0.35">
      <c r="A638" t="s">
        <v>124</v>
      </c>
      <c r="B638" t="s">
        <v>45</v>
      </c>
      <c r="C638" s="14">
        <v>0</v>
      </c>
      <c r="D638" s="14">
        <v>0</v>
      </c>
      <c r="E638" s="14">
        <v>0</v>
      </c>
      <c r="F638" s="14">
        <v>0</v>
      </c>
    </row>
    <row r="639" spans="1:6" x14ac:dyDescent="0.35">
      <c r="A639" t="s">
        <v>124</v>
      </c>
      <c r="B639" t="s">
        <v>46</v>
      </c>
      <c r="C639" s="14">
        <v>0</v>
      </c>
      <c r="D639" s="14">
        <v>0</v>
      </c>
      <c r="E639" s="14">
        <v>0</v>
      </c>
      <c r="F639" s="14">
        <v>0</v>
      </c>
    </row>
    <row r="640" spans="1:6" x14ac:dyDescent="0.35">
      <c r="A640" t="s">
        <v>124</v>
      </c>
      <c r="B640" t="s">
        <v>48</v>
      </c>
      <c r="C640" s="14">
        <v>458030000000</v>
      </c>
      <c r="D640" s="14">
        <v>702847000000</v>
      </c>
      <c r="E640" s="14">
        <v>683436000000</v>
      </c>
      <c r="F640" s="14">
        <v>709618000000</v>
      </c>
    </row>
    <row r="641" spans="1:6" x14ac:dyDescent="0.35">
      <c r="A641" t="s">
        <v>124</v>
      </c>
      <c r="B641" t="s">
        <v>45</v>
      </c>
      <c r="C641" s="14">
        <v>686263000000</v>
      </c>
      <c r="D641" s="14">
        <v>977488000000</v>
      </c>
      <c r="E641" s="14">
        <v>1006273000000</v>
      </c>
      <c r="F641" s="14">
        <v>1076187000000</v>
      </c>
    </row>
    <row r="642" spans="1:6" x14ac:dyDescent="0.35">
      <c r="A642" t="s">
        <v>124</v>
      </c>
      <c r="B642" t="s">
        <v>46</v>
      </c>
      <c r="C642" s="14">
        <v>-228233000000</v>
      </c>
      <c r="D642" s="14">
        <v>-274641000000</v>
      </c>
      <c r="E642" s="14">
        <v>-322837000000</v>
      </c>
      <c r="F642" s="14">
        <v>-366569000000</v>
      </c>
    </row>
    <row r="643" spans="1:6" x14ac:dyDescent="0.35">
      <c r="A643" t="s">
        <v>124</v>
      </c>
      <c r="B643" t="s">
        <v>49</v>
      </c>
      <c r="C643" s="14">
        <v>0</v>
      </c>
      <c r="D643" s="14">
        <v>0</v>
      </c>
      <c r="E643" s="14">
        <v>0</v>
      </c>
      <c r="F643" s="14">
        <v>0</v>
      </c>
    </row>
    <row r="644" spans="1:6" x14ac:dyDescent="0.35">
      <c r="A644" t="s">
        <v>124</v>
      </c>
      <c r="B644" t="s">
        <v>45</v>
      </c>
      <c r="C644" s="14">
        <v>0</v>
      </c>
      <c r="D644" s="14">
        <v>0</v>
      </c>
      <c r="E644" s="14">
        <v>0</v>
      </c>
      <c r="F644" s="14">
        <v>0</v>
      </c>
    </row>
    <row r="645" spans="1:6" x14ac:dyDescent="0.35">
      <c r="A645" t="s">
        <v>124</v>
      </c>
      <c r="B645" t="s">
        <v>46</v>
      </c>
      <c r="C645" s="14">
        <v>0</v>
      </c>
      <c r="D645" s="14">
        <v>0</v>
      </c>
      <c r="E645" s="14">
        <v>0</v>
      </c>
      <c r="F645" s="14">
        <v>0</v>
      </c>
    </row>
    <row r="646" spans="1:6" x14ac:dyDescent="0.35">
      <c r="A646" t="s">
        <v>124</v>
      </c>
      <c r="B646" t="s">
        <v>50</v>
      </c>
      <c r="C646" s="14">
        <v>20860000000</v>
      </c>
      <c r="D646" s="14">
        <v>0</v>
      </c>
      <c r="E646" s="14">
        <v>0</v>
      </c>
      <c r="F646" s="14">
        <v>0</v>
      </c>
    </row>
    <row r="647" spans="1:6" x14ac:dyDescent="0.35">
      <c r="A647" t="s">
        <v>124</v>
      </c>
      <c r="B647" t="s">
        <v>51</v>
      </c>
      <c r="C647" s="14">
        <v>21058000000</v>
      </c>
      <c r="D647" s="14">
        <v>0</v>
      </c>
      <c r="E647" s="14">
        <v>0</v>
      </c>
      <c r="F647" s="14">
        <v>0</v>
      </c>
    </row>
    <row r="648" spans="1:6" x14ac:dyDescent="0.35">
      <c r="A648" t="s">
        <v>124</v>
      </c>
      <c r="B648" t="s">
        <v>52</v>
      </c>
      <c r="C648" s="14">
        <v>-198000000</v>
      </c>
      <c r="D648" s="14">
        <v>0</v>
      </c>
      <c r="E648" s="14">
        <v>0</v>
      </c>
      <c r="F648" s="14">
        <v>0</v>
      </c>
    </row>
    <row r="649" spans="1:6" x14ac:dyDescent="0.35">
      <c r="A649" t="s">
        <v>124</v>
      </c>
      <c r="B649" t="s">
        <v>53</v>
      </c>
      <c r="C649" s="14">
        <v>15934691000000</v>
      </c>
      <c r="D649" s="14">
        <v>24414855000000</v>
      </c>
      <c r="E649" s="14">
        <v>40128470000000</v>
      </c>
      <c r="F649" s="14">
        <v>57808636000000</v>
      </c>
    </row>
    <row r="650" spans="1:6" x14ac:dyDescent="0.35">
      <c r="A650" t="s">
        <v>124</v>
      </c>
      <c r="B650" t="s">
        <v>54</v>
      </c>
      <c r="C650" s="14">
        <v>10864666000000</v>
      </c>
      <c r="D650" s="14">
        <v>20234815000000</v>
      </c>
      <c r="E650" s="14">
        <v>33406609000000</v>
      </c>
      <c r="F650" s="14">
        <v>48942933000000</v>
      </c>
    </row>
    <row r="651" spans="1:6" x14ac:dyDescent="0.35">
      <c r="A651" t="s">
        <v>124</v>
      </c>
      <c r="B651" t="s">
        <v>55</v>
      </c>
      <c r="C651" s="14">
        <v>3090539000000</v>
      </c>
      <c r="D651" s="14">
        <v>3256425000000</v>
      </c>
      <c r="E651" s="14">
        <v>4403501000000</v>
      </c>
      <c r="F651" s="14">
        <v>6602101000000</v>
      </c>
    </row>
    <row r="652" spans="1:6" x14ac:dyDescent="0.35">
      <c r="A652" t="s">
        <v>124</v>
      </c>
      <c r="B652" t="s">
        <v>56</v>
      </c>
      <c r="C652" s="14">
        <v>0</v>
      </c>
      <c r="D652" s="14">
        <v>0</v>
      </c>
      <c r="E652" s="14">
        <v>32798000000</v>
      </c>
      <c r="F652" s="14">
        <v>76708000000</v>
      </c>
    </row>
    <row r="653" spans="1:6" x14ac:dyDescent="0.35">
      <c r="A653" t="s">
        <v>124</v>
      </c>
      <c r="B653" t="s">
        <v>57</v>
      </c>
      <c r="C653" s="14">
        <v>2019202000000</v>
      </c>
      <c r="D653" s="14">
        <v>1966875000000</v>
      </c>
      <c r="E653" s="14">
        <v>2331870000000</v>
      </c>
      <c r="F653" s="14">
        <v>2233415000000</v>
      </c>
    </row>
    <row r="654" spans="1:6" x14ac:dyDescent="0.35">
      <c r="A654" t="s">
        <v>124</v>
      </c>
      <c r="B654" t="s">
        <v>58</v>
      </c>
      <c r="C654" s="14">
        <v>16325000000</v>
      </c>
      <c r="D654" s="14">
        <v>10562000000</v>
      </c>
      <c r="E654" s="14">
        <v>4799000000</v>
      </c>
      <c r="F654" s="14">
        <v>4799000000</v>
      </c>
    </row>
    <row r="655" spans="1:6" x14ac:dyDescent="0.35">
      <c r="A655" t="s">
        <v>124</v>
      </c>
      <c r="B655" t="s">
        <v>59</v>
      </c>
      <c r="C655" s="14">
        <v>0</v>
      </c>
      <c r="D655" s="14">
        <v>0</v>
      </c>
      <c r="E655" s="14">
        <v>0</v>
      </c>
      <c r="F655" s="14">
        <v>0</v>
      </c>
    </row>
    <row r="656" spans="1:6" x14ac:dyDescent="0.35">
      <c r="A656" t="s">
        <v>124</v>
      </c>
      <c r="B656" t="s">
        <v>60</v>
      </c>
      <c r="C656" s="14">
        <v>0</v>
      </c>
      <c r="D656" s="14">
        <v>0</v>
      </c>
      <c r="E656" s="14">
        <v>0</v>
      </c>
      <c r="F656" s="14">
        <v>0</v>
      </c>
    </row>
    <row r="657" spans="1:6" x14ac:dyDescent="0.35">
      <c r="A657" t="s">
        <v>124</v>
      </c>
      <c r="B657" t="s">
        <v>61</v>
      </c>
      <c r="C657" s="14">
        <v>0</v>
      </c>
      <c r="D657" s="14">
        <v>0</v>
      </c>
      <c r="E657" s="14">
        <v>0</v>
      </c>
      <c r="F657" s="14">
        <v>0</v>
      </c>
    </row>
    <row r="658" spans="1:6" x14ac:dyDescent="0.35">
      <c r="A658" t="s">
        <v>124</v>
      </c>
      <c r="B658" t="s">
        <v>62</v>
      </c>
      <c r="C658" s="14">
        <v>0</v>
      </c>
      <c r="D658" s="14">
        <v>0</v>
      </c>
      <c r="E658" s="14">
        <v>0</v>
      </c>
      <c r="F658" s="14">
        <v>0</v>
      </c>
    </row>
    <row r="659" spans="1:6" x14ac:dyDescent="0.35">
      <c r="A659" t="s">
        <v>124</v>
      </c>
      <c r="B659" t="s">
        <v>63</v>
      </c>
      <c r="C659" s="14">
        <v>0</v>
      </c>
      <c r="D659" s="14">
        <v>0</v>
      </c>
      <c r="E659" s="14">
        <v>0</v>
      </c>
      <c r="F659" s="14">
        <v>0</v>
      </c>
    </row>
    <row r="660" spans="1:6" x14ac:dyDescent="0.35">
      <c r="A660" t="s">
        <v>124</v>
      </c>
      <c r="B660" t="s">
        <v>64</v>
      </c>
      <c r="C660" s="14">
        <v>0</v>
      </c>
      <c r="D660" s="14">
        <v>0</v>
      </c>
      <c r="E660" s="14">
        <v>0</v>
      </c>
      <c r="F660" s="14">
        <v>0</v>
      </c>
    </row>
    <row r="661" spans="1:6" x14ac:dyDescent="0.35">
      <c r="A661" t="s">
        <v>124</v>
      </c>
      <c r="B661" t="s">
        <v>65</v>
      </c>
      <c r="C661" s="14">
        <v>0</v>
      </c>
      <c r="D661" s="14">
        <v>0</v>
      </c>
      <c r="E661" s="14">
        <v>0</v>
      </c>
      <c r="F661" s="14">
        <v>0</v>
      </c>
    </row>
    <row r="662" spans="1:6" x14ac:dyDescent="0.35">
      <c r="A662" t="s">
        <v>124</v>
      </c>
      <c r="B662" t="s">
        <v>66</v>
      </c>
      <c r="C662" s="14">
        <v>0</v>
      </c>
      <c r="D662" s="14">
        <v>0</v>
      </c>
      <c r="E662" s="14">
        <v>0</v>
      </c>
      <c r="F662" s="14">
        <v>0</v>
      </c>
    </row>
    <row r="663" spans="1:6" x14ac:dyDescent="0.35">
      <c r="A663" t="s">
        <v>124</v>
      </c>
      <c r="B663" t="s">
        <v>67</v>
      </c>
      <c r="C663" s="14">
        <v>319127480000000</v>
      </c>
      <c r="D663" s="14">
        <v>374611571000000</v>
      </c>
      <c r="E663" s="14">
        <v>416273023000000</v>
      </c>
      <c r="F663" s="14">
        <v>602314859000000</v>
      </c>
    </row>
    <row r="664" spans="1:6" x14ac:dyDescent="0.35">
      <c r="A664" t="s">
        <v>124</v>
      </c>
      <c r="B664" t="s">
        <v>68</v>
      </c>
      <c r="C664" s="14">
        <v>142771000000</v>
      </c>
      <c r="D664" s="14">
        <v>92656000000</v>
      </c>
      <c r="E664" s="14">
        <v>10821258000000</v>
      </c>
      <c r="F664" s="14">
        <v>26590000000</v>
      </c>
    </row>
    <row r="665" spans="1:6" x14ac:dyDescent="0.35">
      <c r="A665" t="s">
        <v>124</v>
      </c>
      <c r="B665" t="s">
        <v>69</v>
      </c>
      <c r="C665" s="14">
        <v>0</v>
      </c>
      <c r="D665" s="14">
        <v>0</v>
      </c>
      <c r="E665" s="14">
        <v>0</v>
      </c>
      <c r="F665" s="14">
        <v>0</v>
      </c>
    </row>
    <row r="666" spans="1:6" x14ac:dyDescent="0.35">
      <c r="A666" t="s">
        <v>124</v>
      </c>
      <c r="B666" t="s">
        <v>70</v>
      </c>
      <c r="C666" s="14">
        <v>0</v>
      </c>
      <c r="D666" s="14">
        <v>0</v>
      </c>
      <c r="E666" s="14">
        <v>0</v>
      </c>
      <c r="F666" s="14">
        <v>0</v>
      </c>
    </row>
    <row r="667" spans="1:6" x14ac:dyDescent="0.35">
      <c r="A667" t="s">
        <v>124</v>
      </c>
      <c r="B667" t="s">
        <v>71</v>
      </c>
      <c r="C667" s="14">
        <v>0</v>
      </c>
      <c r="D667" s="14">
        <v>0</v>
      </c>
      <c r="E667" s="14">
        <v>0</v>
      </c>
      <c r="F667" s="14">
        <v>0</v>
      </c>
    </row>
    <row r="668" spans="1:6" x14ac:dyDescent="0.35">
      <c r="A668" t="s">
        <v>124</v>
      </c>
      <c r="B668" t="s">
        <v>72</v>
      </c>
      <c r="C668" s="14">
        <v>0</v>
      </c>
      <c r="D668" s="14">
        <v>0</v>
      </c>
      <c r="E668" s="14">
        <v>0</v>
      </c>
      <c r="F668" s="14">
        <v>0</v>
      </c>
    </row>
    <row r="669" spans="1:6" x14ac:dyDescent="0.35">
      <c r="A669" t="s">
        <v>124</v>
      </c>
      <c r="B669" t="s">
        <v>73</v>
      </c>
      <c r="C669" s="14">
        <v>0</v>
      </c>
      <c r="D669" s="14">
        <v>0</v>
      </c>
      <c r="E669" s="14">
        <v>0</v>
      </c>
      <c r="F669" s="14">
        <v>0</v>
      </c>
    </row>
    <row r="670" spans="1:6" x14ac:dyDescent="0.35">
      <c r="A670" t="s">
        <v>124</v>
      </c>
      <c r="B670" t="s">
        <v>74</v>
      </c>
      <c r="C670" s="14">
        <v>0</v>
      </c>
      <c r="D670" s="14">
        <v>0</v>
      </c>
      <c r="E670" s="14">
        <v>0</v>
      </c>
      <c r="F670" s="14">
        <v>0</v>
      </c>
    </row>
    <row r="671" spans="1:6" x14ac:dyDescent="0.35">
      <c r="A671" t="s">
        <v>124</v>
      </c>
      <c r="B671" t="s">
        <v>75</v>
      </c>
      <c r="C671" s="14">
        <v>0</v>
      </c>
      <c r="D671" s="14">
        <v>0</v>
      </c>
      <c r="E671" s="14">
        <v>0</v>
      </c>
      <c r="F671" s="14">
        <v>0</v>
      </c>
    </row>
    <row r="672" spans="1:6" x14ac:dyDescent="0.35">
      <c r="A672" t="s">
        <v>124</v>
      </c>
      <c r="B672" t="s">
        <v>76</v>
      </c>
      <c r="C672" s="14">
        <v>0</v>
      </c>
      <c r="D672" s="14">
        <v>0</v>
      </c>
      <c r="E672" s="14">
        <v>0</v>
      </c>
      <c r="F672" s="14">
        <v>0</v>
      </c>
    </row>
    <row r="673" spans="1:6" x14ac:dyDescent="0.35">
      <c r="A673" t="s">
        <v>124</v>
      </c>
      <c r="B673" t="s">
        <v>77</v>
      </c>
      <c r="C673" s="14">
        <v>0</v>
      </c>
      <c r="D673" s="14">
        <v>0</v>
      </c>
      <c r="E673" s="14">
        <v>0</v>
      </c>
      <c r="F673" s="14">
        <v>0</v>
      </c>
    </row>
    <row r="674" spans="1:6" x14ac:dyDescent="0.35">
      <c r="A674" t="s">
        <v>124</v>
      </c>
      <c r="B674" t="s">
        <v>78</v>
      </c>
      <c r="C674" s="14">
        <v>75175573000000</v>
      </c>
      <c r="D674" s="14">
        <v>107242582000000</v>
      </c>
      <c r="E674" s="14">
        <v>92653200000000</v>
      </c>
      <c r="F674" s="14">
        <v>112086978000000</v>
      </c>
    </row>
    <row r="675" spans="1:6" x14ac:dyDescent="0.35">
      <c r="A675" t="s">
        <v>124</v>
      </c>
      <c r="B675" t="s">
        <v>79</v>
      </c>
      <c r="C675" s="14">
        <v>38994467000000</v>
      </c>
      <c r="D675" s="14">
        <v>59851704000000</v>
      </c>
      <c r="E675" s="14">
        <v>49440640000000</v>
      </c>
      <c r="F675" s="14">
        <v>62597686000000</v>
      </c>
    </row>
    <row r="676" spans="1:6" x14ac:dyDescent="0.35">
      <c r="A676" t="s">
        <v>124</v>
      </c>
      <c r="B676" t="s">
        <v>80</v>
      </c>
      <c r="C676" s="14">
        <v>36181106000000</v>
      </c>
      <c r="D676" s="14">
        <v>47390878000000</v>
      </c>
      <c r="E676" s="14">
        <v>43212560000000</v>
      </c>
      <c r="F676" s="14">
        <v>49489292000000</v>
      </c>
    </row>
    <row r="677" spans="1:6" x14ac:dyDescent="0.35">
      <c r="A677" t="s">
        <v>124</v>
      </c>
      <c r="B677" t="s">
        <v>81</v>
      </c>
      <c r="C677" s="14">
        <v>0</v>
      </c>
      <c r="D677" s="14">
        <v>0</v>
      </c>
      <c r="E677" s="14">
        <v>0</v>
      </c>
      <c r="F677" s="14">
        <v>0</v>
      </c>
    </row>
    <row r="678" spans="1:6" x14ac:dyDescent="0.35">
      <c r="A678" t="s">
        <v>124</v>
      </c>
      <c r="B678" t="s">
        <v>82</v>
      </c>
      <c r="C678" s="14">
        <v>0</v>
      </c>
      <c r="D678" s="14">
        <v>0</v>
      </c>
      <c r="E678" s="14">
        <v>0</v>
      </c>
      <c r="F678" s="14">
        <v>0</v>
      </c>
    </row>
    <row r="679" spans="1:6" x14ac:dyDescent="0.35">
      <c r="A679" t="s">
        <v>124</v>
      </c>
      <c r="B679" t="s">
        <v>83</v>
      </c>
      <c r="C679" s="14">
        <v>174620270000000</v>
      </c>
      <c r="D679" s="14">
        <v>183283117000000</v>
      </c>
      <c r="E679" s="14">
        <v>215797174000000</v>
      </c>
      <c r="F679" s="14">
        <v>370777888000000</v>
      </c>
    </row>
    <row r="680" spans="1:6" x14ac:dyDescent="0.35">
      <c r="A680" t="s">
        <v>124</v>
      </c>
      <c r="B680" t="s">
        <v>84</v>
      </c>
      <c r="C680" s="14">
        <v>0</v>
      </c>
      <c r="D680" s="14">
        <v>0</v>
      </c>
      <c r="E680" s="14">
        <v>0</v>
      </c>
      <c r="F680" s="14">
        <v>0</v>
      </c>
    </row>
    <row r="681" spans="1:6" x14ac:dyDescent="0.35">
      <c r="A681" t="s">
        <v>124</v>
      </c>
      <c r="B681" t="s">
        <v>85</v>
      </c>
      <c r="C681" s="14">
        <v>0</v>
      </c>
      <c r="D681" s="14">
        <v>0</v>
      </c>
      <c r="E681" s="14">
        <v>0</v>
      </c>
      <c r="F681" s="14">
        <v>0</v>
      </c>
    </row>
    <row r="682" spans="1:6" x14ac:dyDescent="0.35">
      <c r="A682" t="s">
        <v>124</v>
      </c>
      <c r="B682" t="s">
        <v>86</v>
      </c>
      <c r="C682" s="14">
        <v>0</v>
      </c>
      <c r="D682" s="14">
        <v>0</v>
      </c>
      <c r="E682" s="14">
        <v>0</v>
      </c>
      <c r="F682" s="14">
        <v>0</v>
      </c>
    </row>
    <row r="683" spans="1:6" x14ac:dyDescent="0.35">
      <c r="A683" t="s">
        <v>124</v>
      </c>
      <c r="B683" t="s">
        <v>87</v>
      </c>
      <c r="C683" s="14">
        <v>0</v>
      </c>
      <c r="D683" s="14">
        <v>0</v>
      </c>
      <c r="E683" s="14">
        <v>0</v>
      </c>
      <c r="F683" s="14">
        <v>0</v>
      </c>
    </row>
    <row r="684" spans="1:6" x14ac:dyDescent="0.35">
      <c r="A684" t="s">
        <v>124</v>
      </c>
      <c r="B684" t="s">
        <v>88</v>
      </c>
      <c r="C684" s="14">
        <v>0</v>
      </c>
      <c r="D684" s="14">
        <v>0</v>
      </c>
      <c r="E684" s="14">
        <v>0</v>
      </c>
      <c r="F684" s="14">
        <v>0</v>
      </c>
    </row>
    <row r="685" spans="1:6" x14ac:dyDescent="0.35">
      <c r="A685" t="s">
        <v>124</v>
      </c>
      <c r="B685" t="s">
        <v>89</v>
      </c>
      <c r="C685" s="14">
        <v>0</v>
      </c>
      <c r="D685" s="14">
        <v>0</v>
      </c>
      <c r="E685" s="14">
        <v>0</v>
      </c>
      <c r="F685" s="14">
        <v>0</v>
      </c>
    </row>
    <row r="686" spans="1:6" x14ac:dyDescent="0.35">
      <c r="A686" t="s">
        <v>124</v>
      </c>
      <c r="B686" t="s">
        <v>90</v>
      </c>
      <c r="C686" s="14">
        <v>0</v>
      </c>
      <c r="D686" s="14">
        <v>0</v>
      </c>
      <c r="E686" s="14">
        <v>0</v>
      </c>
      <c r="F686" s="14">
        <v>0</v>
      </c>
    </row>
    <row r="687" spans="1:6" x14ac:dyDescent="0.35">
      <c r="A687" t="s">
        <v>124</v>
      </c>
      <c r="B687" t="s">
        <v>91</v>
      </c>
      <c r="C687" s="14">
        <v>0</v>
      </c>
      <c r="D687" s="14">
        <v>0</v>
      </c>
      <c r="E687" s="14">
        <v>0</v>
      </c>
      <c r="F687" s="14">
        <v>0</v>
      </c>
    </row>
    <row r="688" spans="1:6" x14ac:dyDescent="0.35">
      <c r="A688" t="s">
        <v>124</v>
      </c>
      <c r="B688" t="s">
        <v>92</v>
      </c>
      <c r="C688" s="14">
        <v>0</v>
      </c>
      <c r="D688" s="14">
        <v>0</v>
      </c>
      <c r="E688" s="14">
        <v>0</v>
      </c>
      <c r="F688" s="14">
        <v>0</v>
      </c>
    </row>
    <row r="689" spans="1:6" x14ac:dyDescent="0.35">
      <c r="A689" t="s">
        <v>124</v>
      </c>
      <c r="B689" t="s">
        <v>93</v>
      </c>
      <c r="C689" s="14">
        <v>215182000000</v>
      </c>
      <c r="D689" s="14">
        <v>15550000000</v>
      </c>
      <c r="E689" s="14">
        <v>226480000000</v>
      </c>
      <c r="F689" s="14">
        <v>0</v>
      </c>
    </row>
    <row r="690" spans="1:6" x14ac:dyDescent="0.35">
      <c r="A690" t="s">
        <v>124</v>
      </c>
      <c r="B690" t="s">
        <v>94</v>
      </c>
      <c r="C690" s="14">
        <v>0</v>
      </c>
      <c r="D690" s="14">
        <v>0</v>
      </c>
      <c r="E690" s="14">
        <v>0</v>
      </c>
      <c r="F690" s="14">
        <v>0</v>
      </c>
    </row>
    <row r="691" spans="1:6" x14ac:dyDescent="0.35">
      <c r="A691" t="s">
        <v>124</v>
      </c>
      <c r="B691" t="s">
        <v>95</v>
      </c>
      <c r="C691" s="14">
        <v>0</v>
      </c>
      <c r="D691" s="14">
        <v>0</v>
      </c>
      <c r="E691" s="14">
        <v>0</v>
      </c>
      <c r="F691" s="14">
        <v>0</v>
      </c>
    </row>
    <row r="692" spans="1:6" x14ac:dyDescent="0.35">
      <c r="A692" t="s">
        <v>124</v>
      </c>
      <c r="B692" t="s">
        <v>96</v>
      </c>
      <c r="C692" s="14">
        <v>0</v>
      </c>
      <c r="D692" s="14">
        <v>0</v>
      </c>
      <c r="E692" s="14">
        <v>0</v>
      </c>
      <c r="F692" s="14">
        <v>0</v>
      </c>
    </row>
    <row r="693" spans="1:6" x14ac:dyDescent="0.35">
      <c r="A693" t="s">
        <v>124</v>
      </c>
      <c r="B693" t="s">
        <v>97</v>
      </c>
      <c r="C693" s="14">
        <v>294423432000000</v>
      </c>
      <c r="D693" s="14">
        <v>343821458000000</v>
      </c>
      <c r="E693" s="14">
        <v>377278137000000</v>
      </c>
      <c r="F693" s="14">
        <v>555914537000000</v>
      </c>
    </row>
    <row r="694" spans="1:6" x14ac:dyDescent="0.35">
      <c r="A694" t="s">
        <v>124</v>
      </c>
      <c r="B694" t="s">
        <v>98</v>
      </c>
      <c r="C694" s="14">
        <v>0</v>
      </c>
      <c r="D694" s="14">
        <v>0</v>
      </c>
      <c r="E694" s="14">
        <v>0</v>
      </c>
      <c r="F694" s="14">
        <v>29198918000000</v>
      </c>
    </row>
    <row r="695" spans="1:6" x14ac:dyDescent="0.35">
      <c r="A695" t="s">
        <v>124</v>
      </c>
      <c r="B695" t="s">
        <v>99</v>
      </c>
      <c r="C695" s="14">
        <v>16088488000000</v>
      </c>
      <c r="D695" s="14">
        <v>20072906000000</v>
      </c>
      <c r="E695" s="14">
        <v>25303429000000</v>
      </c>
      <c r="F695" s="14">
        <v>29076321000000</v>
      </c>
    </row>
    <row r="696" spans="1:6" x14ac:dyDescent="0.35">
      <c r="A696" t="s">
        <v>124</v>
      </c>
      <c r="B696" t="s">
        <v>100</v>
      </c>
      <c r="C696" s="14">
        <v>0</v>
      </c>
      <c r="D696" s="14">
        <v>0</v>
      </c>
      <c r="E696" s="14">
        <v>0</v>
      </c>
      <c r="F696" s="14">
        <v>0</v>
      </c>
    </row>
    <row r="697" spans="1:6" x14ac:dyDescent="0.35">
      <c r="A697" t="s">
        <v>124</v>
      </c>
      <c r="B697" t="s">
        <v>101</v>
      </c>
      <c r="C697" s="14">
        <v>0</v>
      </c>
      <c r="D697" s="14">
        <v>0</v>
      </c>
      <c r="E697" s="14">
        <v>0</v>
      </c>
      <c r="F697" s="14">
        <v>0</v>
      </c>
    </row>
    <row r="698" spans="1:6" x14ac:dyDescent="0.35">
      <c r="A698" t="s">
        <v>124</v>
      </c>
      <c r="B698" t="s">
        <v>102</v>
      </c>
      <c r="C698" s="14">
        <v>89000000</v>
      </c>
      <c r="D698" s="14">
        <v>89000000</v>
      </c>
      <c r="E698" s="14">
        <v>89000000</v>
      </c>
      <c r="F698" s="14">
        <v>89000000</v>
      </c>
    </row>
    <row r="699" spans="1:6" x14ac:dyDescent="0.35">
      <c r="A699" t="s">
        <v>124</v>
      </c>
      <c r="B699" t="s">
        <v>103</v>
      </c>
      <c r="C699" s="14">
        <v>535956000000</v>
      </c>
      <c r="D699" s="14">
        <v>535956000000</v>
      </c>
      <c r="E699" s="14">
        <v>535956000000</v>
      </c>
      <c r="F699" s="14">
        <v>535956000000</v>
      </c>
    </row>
    <row r="700" spans="1:6" x14ac:dyDescent="0.35">
      <c r="A700" t="s">
        <v>124</v>
      </c>
      <c r="B700" t="s">
        <v>104</v>
      </c>
      <c r="C700" s="14">
        <v>-413448000000</v>
      </c>
      <c r="D700" s="14">
        <v>-413448000000</v>
      </c>
      <c r="E700" s="14">
        <v>-413448000000</v>
      </c>
      <c r="F700" s="14">
        <v>-413448000000</v>
      </c>
    </row>
    <row r="701" spans="1:6" x14ac:dyDescent="0.35">
      <c r="A701" t="s">
        <v>124</v>
      </c>
      <c r="B701" t="s">
        <v>105</v>
      </c>
      <c r="C701" s="14">
        <v>0</v>
      </c>
      <c r="D701" s="14">
        <v>0</v>
      </c>
      <c r="E701" s="14">
        <v>0</v>
      </c>
      <c r="F701" s="14">
        <v>0</v>
      </c>
    </row>
    <row r="702" spans="1:6" x14ac:dyDescent="0.35">
      <c r="A702" t="s">
        <v>124</v>
      </c>
      <c r="B702" t="s">
        <v>106</v>
      </c>
      <c r="C702" s="14">
        <v>0</v>
      </c>
      <c r="D702" s="14">
        <v>0</v>
      </c>
      <c r="E702" s="14">
        <v>0</v>
      </c>
      <c r="F702" s="14">
        <v>0</v>
      </c>
    </row>
    <row r="703" spans="1:6" x14ac:dyDescent="0.35">
      <c r="A703" t="s">
        <v>124</v>
      </c>
      <c r="B703" t="s">
        <v>107</v>
      </c>
      <c r="C703" s="14">
        <v>0</v>
      </c>
      <c r="D703" s="14">
        <v>0</v>
      </c>
      <c r="E703" s="14">
        <v>0</v>
      </c>
      <c r="F703" s="14">
        <v>0</v>
      </c>
    </row>
    <row r="704" spans="1:6" x14ac:dyDescent="0.35">
      <c r="A704" t="s">
        <v>124</v>
      </c>
      <c r="B704" t="s">
        <v>108</v>
      </c>
      <c r="C704" s="14">
        <v>0</v>
      </c>
      <c r="D704" s="14">
        <v>0</v>
      </c>
      <c r="E704" s="14">
        <v>0</v>
      </c>
      <c r="F704" s="14">
        <v>0</v>
      </c>
    </row>
    <row r="705" spans="1:6" x14ac:dyDescent="0.35">
      <c r="A705" t="s">
        <v>124</v>
      </c>
      <c r="B705" t="s">
        <v>109</v>
      </c>
      <c r="C705" s="14">
        <v>0</v>
      </c>
      <c r="D705" s="14">
        <v>0</v>
      </c>
      <c r="E705" s="14">
        <v>0</v>
      </c>
      <c r="F705" s="14">
        <v>0</v>
      </c>
    </row>
    <row r="706" spans="1:6" x14ac:dyDescent="0.35">
      <c r="A706" t="s">
        <v>124</v>
      </c>
      <c r="B706" t="s">
        <v>110</v>
      </c>
      <c r="C706" s="14">
        <v>0</v>
      </c>
      <c r="D706" s="14">
        <v>2547465000000</v>
      </c>
      <c r="E706" s="14">
        <v>3527727000000</v>
      </c>
      <c r="F706" s="14">
        <v>4708243000000</v>
      </c>
    </row>
    <row r="707" spans="1:6" x14ac:dyDescent="0.35">
      <c r="A707" t="s">
        <v>124</v>
      </c>
      <c r="B707" t="s">
        <v>111</v>
      </c>
      <c r="C707" s="14">
        <v>0</v>
      </c>
      <c r="D707" s="14">
        <v>0</v>
      </c>
      <c r="E707" s="14">
        <v>0</v>
      </c>
      <c r="F707" s="14">
        <v>0</v>
      </c>
    </row>
    <row r="708" spans="1:6" x14ac:dyDescent="0.35">
      <c r="A708" t="s">
        <v>124</v>
      </c>
      <c r="B708" t="s">
        <v>112</v>
      </c>
      <c r="C708" s="14">
        <v>0</v>
      </c>
      <c r="D708" s="14">
        <v>0</v>
      </c>
      <c r="E708" s="14">
        <v>0</v>
      </c>
      <c r="F708" s="14">
        <v>0</v>
      </c>
    </row>
    <row r="709" spans="1:6" x14ac:dyDescent="0.35">
      <c r="A709" t="s">
        <v>124</v>
      </c>
      <c r="B709" t="s">
        <v>113</v>
      </c>
      <c r="C709" s="14">
        <v>0</v>
      </c>
      <c r="D709" s="14">
        <v>0</v>
      </c>
      <c r="E709" s="14">
        <v>0</v>
      </c>
      <c r="F709" s="14">
        <v>0</v>
      </c>
    </row>
    <row r="710" spans="1:6" x14ac:dyDescent="0.35">
      <c r="A710" t="s">
        <v>124</v>
      </c>
      <c r="B710" t="s">
        <v>114</v>
      </c>
      <c r="C710" s="14">
        <v>0</v>
      </c>
      <c r="D710" s="14">
        <v>0</v>
      </c>
      <c r="E710" s="14">
        <v>0</v>
      </c>
      <c r="F710" s="14">
        <v>0</v>
      </c>
    </row>
    <row r="711" spans="1:6" x14ac:dyDescent="0.35">
      <c r="A711" t="s">
        <v>124</v>
      </c>
      <c r="B711" t="s">
        <v>115</v>
      </c>
      <c r="C711" s="14">
        <v>0</v>
      </c>
      <c r="D711" s="14">
        <v>0</v>
      </c>
      <c r="E711" s="14">
        <v>0</v>
      </c>
      <c r="F711" s="14">
        <v>0</v>
      </c>
    </row>
    <row r="712" spans="1:6" x14ac:dyDescent="0.35">
      <c r="A712" t="s">
        <v>124</v>
      </c>
      <c r="B712" t="s">
        <v>116</v>
      </c>
      <c r="C712" s="14">
        <v>0</v>
      </c>
      <c r="D712" s="14">
        <v>0</v>
      </c>
      <c r="E712" s="14">
        <v>0</v>
      </c>
      <c r="F712" s="14">
        <v>0</v>
      </c>
    </row>
    <row r="713" spans="1:6" x14ac:dyDescent="0.35">
      <c r="A713" t="s">
        <v>124</v>
      </c>
      <c r="B713" t="s">
        <v>117</v>
      </c>
      <c r="C713" s="14">
        <v>0</v>
      </c>
      <c r="D713" s="14">
        <v>0</v>
      </c>
      <c r="E713" s="14">
        <v>0</v>
      </c>
      <c r="F713" s="14">
        <v>0</v>
      </c>
    </row>
    <row r="714" spans="1:6" x14ac:dyDescent="0.35">
      <c r="A714" t="s">
        <v>124</v>
      </c>
      <c r="B714" t="s">
        <v>118</v>
      </c>
      <c r="C714" s="14">
        <v>0</v>
      </c>
      <c r="D714" s="14">
        <v>0</v>
      </c>
      <c r="E714" s="14">
        <v>0</v>
      </c>
      <c r="F714" s="14">
        <v>0</v>
      </c>
    </row>
    <row r="715" spans="1:6" x14ac:dyDescent="0.35">
      <c r="A715" t="s">
        <v>124</v>
      </c>
      <c r="B715" t="s">
        <v>119</v>
      </c>
      <c r="C715" s="14">
        <v>0</v>
      </c>
      <c r="D715" s="14">
        <v>0</v>
      </c>
      <c r="E715" s="14">
        <v>0</v>
      </c>
      <c r="F715" s="14">
        <v>0</v>
      </c>
    </row>
    <row r="716" spans="1:6" x14ac:dyDescent="0.35">
      <c r="A716" t="s">
        <v>125</v>
      </c>
      <c r="B716" t="s">
        <v>7</v>
      </c>
      <c r="C716" s="14">
        <v>0</v>
      </c>
      <c r="D716" s="14">
        <v>0</v>
      </c>
      <c r="E716" s="14">
        <v>0</v>
      </c>
      <c r="F716" s="14">
        <v>0</v>
      </c>
    </row>
    <row r="717" spans="1:6" x14ac:dyDescent="0.35">
      <c r="A717" t="s">
        <v>125</v>
      </c>
      <c r="B717" t="s">
        <v>8</v>
      </c>
      <c r="C717" s="14">
        <v>0</v>
      </c>
      <c r="D717" s="14">
        <v>0</v>
      </c>
      <c r="E717" s="14">
        <v>0</v>
      </c>
      <c r="F717" s="14">
        <v>0</v>
      </c>
    </row>
    <row r="718" spans="1:6" x14ac:dyDescent="0.35">
      <c r="A718" t="s">
        <v>125</v>
      </c>
      <c r="B718" t="s">
        <v>9</v>
      </c>
      <c r="C718" s="14">
        <v>3109230000000</v>
      </c>
      <c r="D718" s="14">
        <v>3475341000000</v>
      </c>
      <c r="E718" s="14">
        <v>3744100000000</v>
      </c>
      <c r="F718" s="14">
        <v>3675394000000</v>
      </c>
    </row>
    <row r="719" spans="1:6" x14ac:dyDescent="0.35">
      <c r="A719" t="s">
        <v>125</v>
      </c>
      <c r="B719" t="s">
        <v>10</v>
      </c>
      <c r="C719" s="14">
        <v>0</v>
      </c>
      <c r="D719" s="14">
        <v>0</v>
      </c>
      <c r="E719" s="14">
        <v>0</v>
      </c>
      <c r="F719" s="14">
        <v>0</v>
      </c>
    </row>
    <row r="720" spans="1:6" x14ac:dyDescent="0.35">
      <c r="A720" t="s">
        <v>125</v>
      </c>
      <c r="B720" t="s">
        <v>11</v>
      </c>
      <c r="C720" s="14">
        <v>0</v>
      </c>
      <c r="D720" s="14">
        <v>0</v>
      </c>
      <c r="E720" s="14">
        <v>0</v>
      </c>
      <c r="F720" s="14">
        <v>0</v>
      </c>
    </row>
    <row r="721" spans="1:6" x14ac:dyDescent="0.35">
      <c r="A721" t="s">
        <v>125</v>
      </c>
      <c r="B721" t="s">
        <v>12</v>
      </c>
      <c r="C721" s="14">
        <v>3109230000000</v>
      </c>
      <c r="D721" s="14">
        <v>38051039000000</v>
      </c>
      <c r="E721" s="14">
        <v>39654541000000</v>
      </c>
      <c r="F721" s="14">
        <v>66321652000000</v>
      </c>
    </row>
    <row r="722" spans="1:6" x14ac:dyDescent="0.35">
      <c r="A722" t="s">
        <v>125</v>
      </c>
      <c r="B722" t="s">
        <v>13</v>
      </c>
      <c r="C722" s="14">
        <v>0</v>
      </c>
      <c r="D722" s="14">
        <v>0</v>
      </c>
      <c r="E722" s="14">
        <v>0</v>
      </c>
      <c r="F722" s="14">
        <v>0</v>
      </c>
    </row>
    <row r="723" spans="1:6" x14ac:dyDescent="0.35">
      <c r="A723" t="s">
        <v>125</v>
      </c>
      <c r="B723" t="s">
        <v>14</v>
      </c>
      <c r="C723" s="14">
        <v>0</v>
      </c>
      <c r="D723" s="14">
        <v>0</v>
      </c>
      <c r="E723" s="14">
        <v>0</v>
      </c>
      <c r="F723" s="14">
        <v>0</v>
      </c>
    </row>
    <row r="724" spans="1:6" x14ac:dyDescent="0.35">
      <c r="A724" t="s">
        <v>125</v>
      </c>
      <c r="B724" t="s">
        <v>15</v>
      </c>
      <c r="C724" s="14">
        <v>0</v>
      </c>
      <c r="D724" s="14">
        <v>0</v>
      </c>
      <c r="E724" s="14">
        <v>0</v>
      </c>
      <c r="F724" s="14">
        <v>0</v>
      </c>
    </row>
    <row r="725" spans="1:6" x14ac:dyDescent="0.35">
      <c r="A725" t="s">
        <v>125</v>
      </c>
      <c r="B725" t="s">
        <v>16</v>
      </c>
      <c r="C725" s="14">
        <v>3109230000000</v>
      </c>
      <c r="D725" s="14">
        <v>35983193000000</v>
      </c>
      <c r="E725" s="14">
        <v>32937210000000</v>
      </c>
      <c r="F725" s="14">
        <v>46343813000000</v>
      </c>
    </row>
    <row r="726" spans="1:6" x14ac:dyDescent="0.35">
      <c r="A726" t="s">
        <v>125</v>
      </c>
      <c r="B726" t="s">
        <v>17</v>
      </c>
      <c r="C726" s="14">
        <v>3109230000000</v>
      </c>
      <c r="D726" s="14">
        <v>24155189000000</v>
      </c>
      <c r="E726" s="14">
        <v>24835507000000</v>
      </c>
      <c r="F726" s="14">
        <v>39119633000000</v>
      </c>
    </row>
    <row r="727" spans="1:6" x14ac:dyDescent="0.35">
      <c r="A727" t="s">
        <v>125</v>
      </c>
      <c r="B727" t="s">
        <v>18</v>
      </c>
      <c r="C727" s="14">
        <v>5949303000000</v>
      </c>
      <c r="D727" s="14">
        <v>11908860000000</v>
      </c>
      <c r="E727" s="14">
        <v>8102398000000</v>
      </c>
      <c r="F727" s="14">
        <v>7229607000000</v>
      </c>
    </row>
    <row r="728" spans="1:6" x14ac:dyDescent="0.35">
      <c r="A728" t="s">
        <v>125</v>
      </c>
      <c r="B728" t="s">
        <v>19</v>
      </c>
      <c r="C728" s="14">
        <v>0</v>
      </c>
      <c r="D728" s="14">
        <v>0</v>
      </c>
      <c r="E728" s="14">
        <v>0</v>
      </c>
      <c r="F728" s="14">
        <v>0</v>
      </c>
    </row>
    <row r="729" spans="1:6" x14ac:dyDescent="0.35">
      <c r="A729" t="s">
        <v>125</v>
      </c>
      <c r="B729" t="s">
        <v>20</v>
      </c>
      <c r="C729" s="14">
        <v>0</v>
      </c>
      <c r="D729" s="14">
        <v>0</v>
      </c>
      <c r="E729" s="14">
        <v>0</v>
      </c>
      <c r="F729" s="14">
        <v>0</v>
      </c>
    </row>
    <row r="730" spans="1:6" x14ac:dyDescent="0.35">
      <c r="A730" t="s">
        <v>125</v>
      </c>
      <c r="B730" t="s">
        <v>21</v>
      </c>
      <c r="C730" s="14">
        <v>0</v>
      </c>
      <c r="D730" s="14">
        <v>0</v>
      </c>
      <c r="E730" s="14">
        <v>0</v>
      </c>
      <c r="F730" s="14">
        <v>0</v>
      </c>
    </row>
    <row r="731" spans="1:6" x14ac:dyDescent="0.35">
      <c r="A731" t="s">
        <v>125</v>
      </c>
      <c r="B731" t="s">
        <v>22</v>
      </c>
      <c r="C731" s="14">
        <v>0</v>
      </c>
      <c r="D731" s="14">
        <v>0</v>
      </c>
      <c r="E731" s="14">
        <v>0</v>
      </c>
      <c r="F731" s="14">
        <v>0</v>
      </c>
    </row>
    <row r="732" spans="1:6" x14ac:dyDescent="0.35">
      <c r="A732" t="s">
        <v>125</v>
      </c>
      <c r="B732" t="s">
        <v>23</v>
      </c>
      <c r="C732" s="14">
        <v>0</v>
      </c>
      <c r="D732" s="14">
        <v>0</v>
      </c>
      <c r="E732" s="14">
        <v>0</v>
      </c>
      <c r="F732" s="14">
        <v>0</v>
      </c>
    </row>
    <row r="733" spans="1:6" x14ac:dyDescent="0.35">
      <c r="A733" t="s">
        <v>125</v>
      </c>
      <c r="B733" t="s">
        <v>24</v>
      </c>
      <c r="C733" s="14">
        <v>0</v>
      </c>
      <c r="D733" s="14">
        <v>-80856000000</v>
      </c>
      <c r="E733" s="14">
        <v>-695000000</v>
      </c>
      <c r="F733" s="14">
        <v>-5427000000</v>
      </c>
    </row>
    <row r="734" spans="1:6" x14ac:dyDescent="0.35">
      <c r="A734" t="s">
        <v>125</v>
      </c>
      <c r="B734" t="s">
        <v>25</v>
      </c>
      <c r="C734" s="14">
        <v>3085227000000</v>
      </c>
      <c r="D734" s="14">
        <v>7575274000000</v>
      </c>
      <c r="E734" s="14">
        <v>4105550000000</v>
      </c>
      <c r="F734" s="14">
        <v>44250788000000</v>
      </c>
    </row>
    <row r="735" spans="1:6" x14ac:dyDescent="0.35">
      <c r="A735" t="s">
        <v>125</v>
      </c>
      <c r="B735" t="s">
        <v>26</v>
      </c>
      <c r="C735" s="14">
        <v>3102030000000</v>
      </c>
      <c r="D735" s="14">
        <v>7582673000000</v>
      </c>
      <c r="E735" s="14">
        <v>4107470000000</v>
      </c>
      <c r="F735" s="14">
        <v>44251400000000</v>
      </c>
    </row>
    <row r="736" spans="1:6" x14ac:dyDescent="0.35">
      <c r="A736" t="s">
        <v>125</v>
      </c>
      <c r="B736" t="s">
        <v>27</v>
      </c>
      <c r="C736" s="14">
        <v>-16803000000</v>
      </c>
      <c r="D736" s="14">
        <v>-7399000000</v>
      </c>
      <c r="E736" s="14">
        <v>-1920000000</v>
      </c>
      <c r="F736" s="14">
        <v>-612000000</v>
      </c>
    </row>
    <row r="737" spans="1:6" x14ac:dyDescent="0.35">
      <c r="A737" t="s">
        <v>125</v>
      </c>
      <c r="B737" t="s">
        <v>28</v>
      </c>
      <c r="C737" s="14">
        <v>37106000000</v>
      </c>
      <c r="D737" s="14">
        <v>274294000000</v>
      </c>
      <c r="E737" s="14">
        <v>69503000000</v>
      </c>
      <c r="F737" s="14">
        <v>141294000000</v>
      </c>
    </row>
    <row r="738" spans="1:6" x14ac:dyDescent="0.35">
      <c r="A738" t="s">
        <v>125</v>
      </c>
      <c r="B738" t="s">
        <v>29</v>
      </c>
      <c r="C738" s="14">
        <v>0</v>
      </c>
      <c r="D738" s="14">
        <v>0</v>
      </c>
      <c r="E738" s="14">
        <v>0</v>
      </c>
      <c r="F738" s="14">
        <v>0</v>
      </c>
    </row>
    <row r="739" spans="1:6" x14ac:dyDescent="0.35">
      <c r="A739" t="s">
        <v>125</v>
      </c>
      <c r="B739" t="s">
        <v>30</v>
      </c>
      <c r="C739" s="14">
        <v>0</v>
      </c>
      <c r="D739" s="14">
        <v>0</v>
      </c>
      <c r="E739" s="14">
        <v>0</v>
      </c>
      <c r="F739" s="14">
        <v>0</v>
      </c>
    </row>
    <row r="740" spans="1:6" x14ac:dyDescent="0.35">
      <c r="A740" t="s">
        <v>125</v>
      </c>
      <c r="B740" t="s">
        <v>31</v>
      </c>
      <c r="C740" s="14">
        <v>0</v>
      </c>
      <c r="D740" s="14">
        <v>0</v>
      </c>
      <c r="E740" s="14">
        <v>0</v>
      </c>
      <c r="F740" s="14">
        <v>0</v>
      </c>
    </row>
    <row r="741" spans="1:6" x14ac:dyDescent="0.35">
      <c r="A741" t="s">
        <v>125</v>
      </c>
      <c r="B741" t="s">
        <v>32</v>
      </c>
      <c r="C741" s="14">
        <v>0</v>
      </c>
      <c r="D741" s="14">
        <v>0</v>
      </c>
      <c r="E741" s="14">
        <v>0</v>
      </c>
      <c r="F741" s="14">
        <v>0</v>
      </c>
    </row>
    <row r="742" spans="1:6" x14ac:dyDescent="0.35">
      <c r="A742" t="s">
        <v>125</v>
      </c>
      <c r="B742" t="s">
        <v>33</v>
      </c>
      <c r="C742" s="14">
        <v>0</v>
      </c>
      <c r="D742" s="14">
        <v>0</v>
      </c>
      <c r="E742" s="14">
        <v>0</v>
      </c>
      <c r="F742" s="14">
        <v>0</v>
      </c>
    </row>
    <row r="743" spans="1:6" x14ac:dyDescent="0.35">
      <c r="A743" t="s">
        <v>125</v>
      </c>
      <c r="B743" t="s">
        <v>34</v>
      </c>
      <c r="C743" s="14">
        <v>0</v>
      </c>
      <c r="D743" s="14">
        <v>0</v>
      </c>
      <c r="E743" s="14">
        <v>0</v>
      </c>
      <c r="F743" s="14">
        <v>0</v>
      </c>
    </row>
    <row r="744" spans="1:6" x14ac:dyDescent="0.35">
      <c r="A744" t="s">
        <v>125</v>
      </c>
      <c r="B744" t="s">
        <v>35</v>
      </c>
      <c r="C744" s="14">
        <v>885231000000</v>
      </c>
      <c r="D744" s="14">
        <v>803208000000</v>
      </c>
      <c r="E744" s="14">
        <v>625267000000</v>
      </c>
      <c r="F744" s="14">
        <v>615785000000</v>
      </c>
    </row>
    <row r="745" spans="1:6" x14ac:dyDescent="0.35">
      <c r="A745" t="s">
        <v>125</v>
      </c>
      <c r="B745" t="s">
        <v>36</v>
      </c>
      <c r="C745" s="14">
        <v>0</v>
      </c>
      <c r="D745" s="14">
        <v>0</v>
      </c>
      <c r="E745" s="14">
        <v>0</v>
      </c>
      <c r="F745" s="14">
        <v>0</v>
      </c>
    </row>
    <row r="746" spans="1:6" x14ac:dyDescent="0.35">
      <c r="A746" t="s">
        <v>125</v>
      </c>
      <c r="B746" t="s">
        <v>37</v>
      </c>
      <c r="C746" s="14">
        <v>0</v>
      </c>
      <c r="D746" s="14">
        <v>0</v>
      </c>
      <c r="E746" s="14">
        <v>0</v>
      </c>
      <c r="F746" s="14">
        <v>0</v>
      </c>
    </row>
    <row r="747" spans="1:6" x14ac:dyDescent="0.35">
      <c r="A747" t="s">
        <v>125</v>
      </c>
      <c r="B747" t="s">
        <v>38</v>
      </c>
      <c r="C747" s="14">
        <v>0</v>
      </c>
      <c r="D747" s="14">
        <v>0</v>
      </c>
      <c r="E747" s="14">
        <v>0</v>
      </c>
      <c r="F747" s="14">
        <v>0</v>
      </c>
    </row>
    <row r="748" spans="1:6" x14ac:dyDescent="0.35">
      <c r="A748" t="s">
        <v>125</v>
      </c>
      <c r="B748" t="s">
        <v>39</v>
      </c>
      <c r="C748" s="14">
        <v>1026562000000</v>
      </c>
      <c r="D748" s="14">
        <v>940840000000</v>
      </c>
      <c r="E748" s="14">
        <v>768763000000</v>
      </c>
      <c r="F748" s="14">
        <v>779587000000</v>
      </c>
    </row>
    <row r="749" spans="1:6" x14ac:dyDescent="0.35">
      <c r="A749" t="s">
        <v>125</v>
      </c>
      <c r="B749" t="s">
        <v>40</v>
      </c>
      <c r="C749" s="14">
        <v>0</v>
      </c>
      <c r="D749" s="14">
        <v>0</v>
      </c>
      <c r="E749" s="14">
        <v>0</v>
      </c>
      <c r="F749" s="14">
        <v>0</v>
      </c>
    </row>
    <row r="750" spans="1:6" x14ac:dyDescent="0.35">
      <c r="A750" t="s">
        <v>125</v>
      </c>
      <c r="B750" t="s">
        <v>41</v>
      </c>
      <c r="C750" s="14">
        <v>0</v>
      </c>
      <c r="D750" s="14">
        <v>0</v>
      </c>
      <c r="E750" s="14">
        <v>0</v>
      </c>
      <c r="F750" s="14">
        <v>0</v>
      </c>
    </row>
    <row r="751" spans="1:6" x14ac:dyDescent="0.35">
      <c r="A751" t="s">
        <v>125</v>
      </c>
      <c r="B751" t="s">
        <v>42</v>
      </c>
      <c r="C751" s="14">
        <v>0</v>
      </c>
      <c r="D751" s="14">
        <v>-137632000000</v>
      </c>
      <c r="E751" s="14">
        <v>-143496000000</v>
      </c>
      <c r="F751" s="14">
        <v>-163802000000</v>
      </c>
    </row>
    <row r="752" spans="1:6" x14ac:dyDescent="0.35">
      <c r="A752" t="s">
        <v>125</v>
      </c>
      <c r="B752" t="s">
        <v>43</v>
      </c>
      <c r="C752" s="14">
        <v>4310919000000</v>
      </c>
      <c r="D752" s="14">
        <v>4678447000000</v>
      </c>
      <c r="E752" s="14">
        <v>5073508000000</v>
      </c>
      <c r="F752" s="14">
        <v>4854186000000</v>
      </c>
    </row>
    <row r="753" spans="1:6" x14ac:dyDescent="0.35">
      <c r="A753" t="s">
        <v>125</v>
      </c>
      <c r="B753" t="s">
        <v>44</v>
      </c>
      <c r="C753" s="14">
        <v>3088524000000</v>
      </c>
      <c r="D753" s="14">
        <v>3213906000000</v>
      </c>
      <c r="E753" s="14">
        <v>3457561000000</v>
      </c>
      <c r="F753" s="14">
        <v>3194404000000</v>
      </c>
    </row>
    <row r="754" spans="1:6" x14ac:dyDescent="0.35">
      <c r="A754" t="s">
        <v>125</v>
      </c>
      <c r="B754" t="s">
        <v>45</v>
      </c>
      <c r="C754" s="14">
        <v>5387069000000</v>
      </c>
      <c r="D754" s="14">
        <v>6083517000000</v>
      </c>
      <c r="E754" s="14">
        <v>7110562000000</v>
      </c>
      <c r="F754" s="14">
        <v>7732608000000</v>
      </c>
    </row>
    <row r="755" spans="1:6" x14ac:dyDescent="0.35">
      <c r="A755" t="s">
        <v>125</v>
      </c>
      <c r="B755" t="s">
        <v>46</v>
      </c>
      <c r="C755" s="14">
        <v>-2298545000000</v>
      </c>
      <c r="D755" s="14">
        <v>-2869611000000</v>
      </c>
      <c r="E755" s="14">
        <v>-3653001000000</v>
      </c>
      <c r="F755" s="14">
        <v>-4538204000000</v>
      </c>
    </row>
    <row r="756" spans="1:6" x14ac:dyDescent="0.35">
      <c r="A756" t="s">
        <v>125</v>
      </c>
      <c r="B756" t="s">
        <v>47</v>
      </c>
      <c r="C756" s="14">
        <v>0</v>
      </c>
      <c r="D756" s="14">
        <v>0</v>
      </c>
      <c r="E756" s="14">
        <v>0</v>
      </c>
      <c r="F756" s="14">
        <v>0</v>
      </c>
    </row>
    <row r="757" spans="1:6" x14ac:dyDescent="0.35">
      <c r="A757" t="s">
        <v>125</v>
      </c>
      <c r="B757" t="s">
        <v>45</v>
      </c>
      <c r="C757" s="14">
        <v>0</v>
      </c>
      <c r="D757" s="14">
        <v>0</v>
      </c>
      <c r="E757" s="14">
        <v>0</v>
      </c>
      <c r="F757" s="14">
        <v>0</v>
      </c>
    </row>
    <row r="758" spans="1:6" x14ac:dyDescent="0.35">
      <c r="A758" t="s">
        <v>125</v>
      </c>
      <c r="B758" t="s">
        <v>46</v>
      </c>
      <c r="C758" s="14">
        <v>0</v>
      </c>
      <c r="D758" s="14">
        <v>0</v>
      </c>
      <c r="E758" s="14">
        <v>0</v>
      </c>
      <c r="F758" s="14">
        <v>0</v>
      </c>
    </row>
    <row r="759" spans="1:6" x14ac:dyDescent="0.35">
      <c r="A759" t="s">
        <v>125</v>
      </c>
      <c r="B759" t="s">
        <v>48</v>
      </c>
      <c r="C759" s="14">
        <v>1222564000000</v>
      </c>
      <c r="D759" s="14">
        <v>1464541000000</v>
      </c>
      <c r="E759" s="14">
        <v>1615947000000</v>
      </c>
      <c r="F759" s="14">
        <v>1659782000000</v>
      </c>
    </row>
    <row r="760" spans="1:6" x14ac:dyDescent="0.35">
      <c r="A760" t="s">
        <v>125</v>
      </c>
      <c r="B760" t="s">
        <v>45</v>
      </c>
      <c r="C760" s="14">
        <v>2277564000000</v>
      </c>
      <c r="D760" s="14">
        <v>2923616000000</v>
      </c>
      <c r="E760" s="14">
        <v>3565092000000</v>
      </c>
      <c r="F760" s="14">
        <v>4196144000000</v>
      </c>
    </row>
    <row r="761" spans="1:6" x14ac:dyDescent="0.35">
      <c r="A761" t="s">
        <v>125</v>
      </c>
      <c r="B761" t="s">
        <v>46</v>
      </c>
      <c r="C761" s="14">
        <v>-1055169000000</v>
      </c>
      <c r="D761" s="14">
        <v>-1459075000000</v>
      </c>
      <c r="E761" s="14">
        <v>-1949145000000</v>
      </c>
      <c r="F761" s="14">
        <v>-2536362000000</v>
      </c>
    </row>
    <row r="762" spans="1:6" x14ac:dyDescent="0.35">
      <c r="A762" t="s">
        <v>125</v>
      </c>
      <c r="B762" t="s">
        <v>49</v>
      </c>
      <c r="C762" s="14">
        <v>0</v>
      </c>
      <c r="D762" s="14">
        <v>0</v>
      </c>
      <c r="E762" s="14">
        <v>0</v>
      </c>
      <c r="F762" s="14">
        <v>0</v>
      </c>
    </row>
    <row r="763" spans="1:6" x14ac:dyDescent="0.35">
      <c r="A763" t="s">
        <v>125</v>
      </c>
      <c r="B763" t="s">
        <v>45</v>
      </c>
      <c r="C763" s="14">
        <v>0</v>
      </c>
      <c r="D763" s="14">
        <v>0</v>
      </c>
      <c r="E763" s="14">
        <v>0</v>
      </c>
      <c r="F763" s="14">
        <v>0</v>
      </c>
    </row>
    <row r="764" spans="1:6" x14ac:dyDescent="0.35">
      <c r="A764" t="s">
        <v>125</v>
      </c>
      <c r="B764" t="s">
        <v>46</v>
      </c>
      <c r="C764" s="14">
        <v>0</v>
      </c>
      <c r="D764" s="14">
        <v>0</v>
      </c>
      <c r="E764" s="14">
        <v>0</v>
      </c>
      <c r="F764" s="14">
        <v>0</v>
      </c>
    </row>
    <row r="765" spans="1:6" x14ac:dyDescent="0.35">
      <c r="A765" t="s">
        <v>125</v>
      </c>
      <c r="B765" t="s">
        <v>50</v>
      </c>
      <c r="C765" s="14">
        <v>247898000000</v>
      </c>
      <c r="D765" s="14">
        <v>268999000000</v>
      </c>
      <c r="E765" s="14">
        <v>236177000000</v>
      </c>
      <c r="F765" s="14">
        <v>240294000000</v>
      </c>
    </row>
    <row r="766" spans="1:6" x14ac:dyDescent="0.35">
      <c r="A766" t="s">
        <v>125</v>
      </c>
      <c r="B766" t="s">
        <v>51</v>
      </c>
      <c r="C766" s="14">
        <v>249674000000</v>
      </c>
      <c r="D766" s="14">
        <v>285300000000</v>
      </c>
      <c r="E766" s="14">
        <v>250155000000</v>
      </c>
      <c r="F766" s="14">
        <v>260415000000</v>
      </c>
    </row>
    <row r="767" spans="1:6" x14ac:dyDescent="0.35">
      <c r="A767" t="s">
        <v>125</v>
      </c>
      <c r="B767" t="s">
        <v>52</v>
      </c>
      <c r="C767" s="14">
        <v>-1776000000</v>
      </c>
      <c r="D767" s="14">
        <v>-16301000000</v>
      </c>
      <c r="E767" s="14">
        <v>-13978000000</v>
      </c>
      <c r="F767" s="14">
        <v>-20121000000</v>
      </c>
    </row>
    <row r="768" spans="1:6" x14ac:dyDescent="0.35">
      <c r="A768" t="s">
        <v>125</v>
      </c>
      <c r="B768" t="s">
        <v>53</v>
      </c>
      <c r="C768" s="14">
        <v>24464833000000</v>
      </c>
      <c r="D768" s="14">
        <v>32425520000000</v>
      </c>
      <c r="E768" s="14">
        <v>32901134000000</v>
      </c>
      <c r="F768" s="14">
        <v>29218094000000</v>
      </c>
    </row>
    <row r="769" spans="1:6" x14ac:dyDescent="0.35">
      <c r="A769" t="s">
        <v>125</v>
      </c>
      <c r="B769" t="s">
        <v>54</v>
      </c>
      <c r="C769" s="14">
        <v>18445213000000</v>
      </c>
      <c r="D769" s="14">
        <v>23923205000000</v>
      </c>
      <c r="E769" s="14">
        <v>20160561000000</v>
      </c>
      <c r="F769" s="14">
        <v>14289084000000</v>
      </c>
    </row>
    <row r="770" spans="1:6" x14ac:dyDescent="0.35">
      <c r="A770" t="s">
        <v>125</v>
      </c>
      <c r="B770" t="s">
        <v>55</v>
      </c>
      <c r="C770" s="14">
        <v>3782321000000</v>
      </c>
      <c r="D770" s="14">
        <v>4599328000000</v>
      </c>
      <c r="E770" s="14">
        <v>6786414000000</v>
      </c>
      <c r="F770" s="14">
        <v>8668557000000</v>
      </c>
    </row>
    <row r="771" spans="1:6" x14ac:dyDescent="0.35">
      <c r="A771" t="s">
        <v>125</v>
      </c>
      <c r="B771" t="s">
        <v>56</v>
      </c>
      <c r="C771" s="14">
        <v>3436000000</v>
      </c>
      <c r="D771" s="14">
        <v>537000000</v>
      </c>
      <c r="E771" s="14">
        <v>10986000000</v>
      </c>
      <c r="F771" s="14">
        <v>28710000000</v>
      </c>
    </row>
    <row r="772" spans="1:6" x14ac:dyDescent="0.35">
      <c r="A772" t="s">
        <v>125</v>
      </c>
      <c r="B772" t="s">
        <v>57</v>
      </c>
      <c r="C772" s="14">
        <v>2280224000000</v>
      </c>
      <c r="D772" s="14">
        <v>3961963000000</v>
      </c>
      <c r="E772" s="14">
        <v>6174673000000</v>
      </c>
      <c r="F772" s="14">
        <v>6406669000000</v>
      </c>
    </row>
    <row r="773" spans="1:6" x14ac:dyDescent="0.35">
      <c r="A773" t="s">
        <v>125</v>
      </c>
      <c r="B773" t="s">
        <v>58</v>
      </c>
      <c r="C773" s="14">
        <v>47613000000</v>
      </c>
      <c r="D773" s="14">
        <v>38090000000</v>
      </c>
      <c r="E773" s="14">
        <v>28568000000</v>
      </c>
      <c r="F773" s="14">
        <v>19045000000</v>
      </c>
    </row>
    <row r="774" spans="1:6" x14ac:dyDescent="0.35">
      <c r="A774" t="s">
        <v>125</v>
      </c>
      <c r="B774" t="s">
        <v>59</v>
      </c>
      <c r="C774" s="14">
        <v>0</v>
      </c>
      <c r="D774" s="14">
        <v>0</v>
      </c>
      <c r="E774" s="14">
        <v>0</v>
      </c>
      <c r="F774" s="14">
        <v>0</v>
      </c>
    </row>
    <row r="775" spans="1:6" x14ac:dyDescent="0.35">
      <c r="A775" t="s">
        <v>125</v>
      </c>
      <c r="B775" t="s">
        <v>60</v>
      </c>
      <c r="C775" s="14">
        <v>0</v>
      </c>
      <c r="D775" s="14">
        <v>0</v>
      </c>
      <c r="E775" s="14">
        <v>0</v>
      </c>
      <c r="F775" s="14">
        <v>0</v>
      </c>
    </row>
    <row r="776" spans="1:6" x14ac:dyDescent="0.35">
      <c r="A776" t="s">
        <v>125</v>
      </c>
      <c r="B776" t="s">
        <v>61</v>
      </c>
      <c r="C776" s="14">
        <v>0</v>
      </c>
      <c r="D776" s="14">
        <v>0</v>
      </c>
      <c r="E776" s="14">
        <v>0</v>
      </c>
      <c r="F776" s="14">
        <v>0</v>
      </c>
    </row>
    <row r="777" spans="1:6" x14ac:dyDescent="0.35">
      <c r="A777" t="s">
        <v>125</v>
      </c>
      <c r="B777" t="s">
        <v>62</v>
      </c>
      <c r="C777" s="14">
        <v>0</v>
      </c>
      <c r="D777" s="14">
        <v>0</v>
      </c>
      <c r="E777" s="14">
        <v>0</v>
      </c>
      <c r="F777" s="14">
        <v>0</v>
      </c>
    </row>
    <row r="778" spans="1:6" x14ac:dyDescent="0.35">
      <c r="A778" t="s">
        <v>125</v>
      </c>
      <c r="B778" t="s">
        <v>63</v>
      </c>
      <c r="C778" s="14">
        <v>0</v>
      </c>
      <c r="D778" s="14">
        <v>0</v>
      </c>
      <c r="E778" s="14">
        <v>0</v>
      </c>
      <c r="F778" s="14">
        <v>0</v>
      </c>
    </row>
    <row r="779" spans="1:6" x14ac:dyDescent="0.35">
      <c r="A779" t="s">
        <v>125</v>
      </c>
      <c r="B779" t="s">
        <v>64</v>
      </c>
      <c r="C779" s="14">
        <v>0</v>
      </c>
      <c r="D779" s="14">
        <v>0</v>
      </c>
      <c r="E779" s="14">
        <v>0</v>
      </c>
      <c r="F779" s="14">
        <v>0</v>
      </c>
    </row>
    <row r="780" spans="1:6" x14ac:dyDescent="0.35">
      <c r="A780" t="s">
        <v>125</v>
      </c>
      <c r="B780" t="s">
        <v>65</v>
      </c>
      <c r="C780" s="14">
        <v>0</v>
      </c>
      <c r="D780" s="14">
        <v>0</v>
      </c>
      <c r="E780" s="14">
        <v>0</v>
      </c>
      <c r="F780" s="14">
        <v>0</v>
      </c>
    </row>
    <row r="781" spans="1:6" x14ac:dyDescent="0.35">
      <c r="A781" t="s">
        <v>125</v>
      </c>
      <c r="B781" t="s">
        <v>66</v>
      </c>
      <c r="C781" s="14">
        <v>0</v>
      </c>
      <c r="D781" s="14">
        <v>0</v>
      </c>
      <c r="E781" s="14">
        <v>0</v>
      </c>
      <c r="F781" s="14">
        <v>0</v>
      </c>
    </row>
    <row r="782" spans="1:6" x14ac:dyDescent="0.35">
      <c r="A782" t="s">
        <v>125</v>
      </c>
      <c r="B782" t="s">
        <v>67</v>
      </c>
      <c r="C782" s="14">
        <v>494982162000000</v>
      </c>
      <c r="D782" s="14">
        <v>607140419000000</v>
      </c>
      <c r="E782" s="14">
        <v>728532373000000</v>
      </c>
      <c r="F782" s="14">
        <v>944953640000000</v>
      </c>
    </row>
    <row r="783" spans="1:6" x14ac:dyDescent="0.35">
      <c r="A783" t="s">
        <v>125</v>
      </c>
      <c r="B783" t="s">
        <v>68</v>
      </c>
      <c r="C783" s="14">
        <v>15383000000</v>
      </c>
      <c r="D783" s="14">
        <v>262281000000</v>
      </c>
      <c r="E783" s="14">
        <v>31788000000</v>
      </c>
      <c r="F783" s="14">
        <v>8738000000</v>
      </c>
    </row>
    <row r="784" spans="1:6" x14ac:dyDescent="0.35">
      <c r="A784" t="s">
        <v>125</v>
      </c>
      <c r="B784" t="s">
        <v>69</v>
      </c>
      <c r="C784" s="14">
        <v>0</v>
      </c>
      <c r="D784" s="14">
        <v>0</v>
      </c>
      <c r="E784" s="14">
        <v>0</v>
      </c>
      <c r="F784" s="14">
        <v>0</v>
      </c>
    </row>
    <row r="785" spans="1:6" x14ac:dyDescent="0.35">
      <c r="A785" t="s">
        <v>125</v>
      </c>
      <c r="B785" t="s">
        <v>70</v>
      </c>
      <c r="C785" s="14">
        <v>0</v>
      </c>
      <c r="D785" s="14">
        <v>0</v>
      </c>
      <c r="E785" s="14">
        <v>0</v>
      </c>
      <c r="F785" s="14">
        <v>0</v>
      </c>
    </row>
    <row r="786" spans="1:6" x14ac:dyDescent="0.35">
      <c r="A786" t="s">
        <v>125</v>
      </c>
      <c r="B786" t="s">
        <v>71</v>
      </c>
      <c r="C786" s="14">
        <v>0</v>
      </c>
      <c r="D786" s="14">
        <v>0</v>
      </c>
      <c r="E786" s="14">
        <v>0</v>
      </c>
      <c r="F786" s="14">
        <v>0</v>
      </c>
    </row>
    <row r="787" spans="1:6" x14ac:dyDescent="0.35">
      <c r="A787" t="s">
        <v>125</v>
      </c>
      <c r="B787" t="s">
        <v>72</v>
      </c>
      <c r="C787" s="14">
        <v>0</v>
      </c>
      <c r="D787" s="14">
        <v>0</v>
      </c>
      <c r="E787" s="14">
        <v>0</v>
      </c>
      <c r="F787" s="14">
        <v>0</v>
      </c>
    </row>
    <row r="788" spans="1:6" x14ac:dyDescent="0.35">
      <c r="A788" t="s">
        <v>125</v>
      </c>
      <c r="B788" t="s">
        <v>73</v>
      </c>
      <c r="C788" s="14">
        <v>0</v>
      </c>
      <c r="D788" s="14">
        <v>0</v>
      </c>
      <c r="E788" s="14">
        <v>0</v>
      </c>
      <c r="F788" s="14">
        <v>0</v>
      </c>
    </row>
    <row r="789" spans="1:6" x14ac:dyDescent="0.35">
      <c r="A789" t="s">
        <v>125</v>
      </c>
      <c r="B789" t="s">
        <v>74</v>
      </c>
      <c r="C789" s="14">
        <v>0</v>
      </c>
      <c r="D789" s="14">
        <v>0</v>
      </c>
      <c r="E789" s="14">
        <v>0</v>
      </c>
      <c r="F789" s="14">
        <v>0</v>
      </c>
    </row>
    <row r="790" spans="1:6" x14ac:dyDescent="0.35">
      <c r="A790" t="s">
        <v>125</v>
      </c>
      <c r="B790" t="s">
        <v>75</v>
      </c>
      <c r="C790" s="14">
        <v>0</v>
      </c>
      <c r="D790" s="14">
        <v>0</v>
      </c>
      <c r="E790" s="14">
        <v>0</v>
      </c>
      <c r="F790" s="14">
        <v>0</v>
      </c>
    </row>
    <row r="791" spans="1:6" x14ac:dyDescent="0.35">
      <c r="A791" t="s">
        <v>125</v>
      </c>
      <c r="B791" t="s">
        <v>76</v>
      </c>
      <c r="C791" s="14">
        <v>0</v>
      </c>
      <c r="D791" s="14">
        <v>0</v>
      </c>
      <c r="E791" s="14">
        <v>0</v>
      </c>
      <c r="F791" s="14">
        <v>0</v>
      </c>
    </row>
    <row r="792" spans="1:6" x14ac:dyDescent="0.35">
      <c r="A792" t="s">
        <v>125</v>
      </c>
      <c r="B792" t="s">
        <v>77</v>
      </c>
      <c r="C792" s="14">
        <v>0</v>
      </c>
      <c r="D792" s="14">
        <v>0</v>
      </c>
      <c r="E792" s="14">
        <v>0</v>
      </c>
      <c r="F792" s="14">
        <v>0</v>
      </c>
    </row>
    <row r="793" spans="1:6" x14ac:dyDescent="0.35">
      <c r="A793" t="s">
        <v>125</v>
      </c>
      <c r="B793" t="s">
        <v>78</v>
      </c>
      <c r="C793" s="14">
        <v>50876472000000</v>
      </c>
      <c r="D793" s="14">
        <v>59560384000000</v>
      </c>
      <c r="E793" s="14">
        <v>65116779000000</v>
      </c>
      <c r="F793" s="14">
        <v>99810466000000</v>
      </c>
    </row>
    <row r="794" spans="1:6" x14ac:dyDescent="0.35">
      <c r="A794" t="s">
        <v>125</v>
      </c>
      <c r="B794" t="s">
        <v>79</v>
      </c>
      <c r="C794" s="14">
        <v>24984148000000</v>
      </c>
      <c r="D794" s="14">
        <v>13870641000000</v>
      </c>
      <c r="E794" s="14">
        <v>33059306000000</v>
      </c>
      <c r="F794" s="14">
        <v>68812883000000</v>
      </c>
    </row>
    <row r="795" spans="1:6" x14ac:dyDescent="0.35">
      <c r="A795" t="s">
        <v>125</v>
      </c>
      <c r="B795" t="s">
        <v>80</v>
      </c>
      <c r="C795" s="14">
        <v>25892324000000</v>
      </c>
      <c r="D795" s="14">
        <v>45689743000000</v>
      </c>
      <c r="E795" s="14">
        <v>32057473000000</v>
      </c>
      <c r="F795" s="14">
        <v>30997583000000</v>
      </c>
    </row>
    <row r="796" spans="1:6" x14ac:dyDescent="0.35">
      <c r="A796" t="s">
        <v>125</v>
      </c>
      <c r="B796" t="s">
        <v>81</v>
      </c>
      <c r="C796" s="14">
        <v>0</v>
      </c>
      <c r="D796" s="14">
        <v>0</v>
      </c>
      <c r="E796" s="14">
        <v>0</v>
      </c>
      <c r="F796" s="14">
        <v>0</v>
      </c>
    </row>
    <row r="797" spans="1:6" x14ac:dyDescent="0.35">
      <c r="A797" t="s">
        <v>125</v>
      </c>
      <c r="B797" t="s">
        <v>82</v>
      </c>
      <c r="C797" s="14">
        <v>0</v>
      </c>
      <c r="D797" s="14">
        <v>0</v>
      </c>
      <c r="E797" s="14">
        <v>0</v>
      </c>
      <c r="F797" s="14">
        <v>0</v>
      </c>
    </row>
    <row r="798" spans="1:6" x14ac:dyDescent="0.35">
      <c r="A798" t="s">
        <v>125</v>
      </c>
      <c r="B798" t="s">
        <v>83</v>
      </c>
      <c r="C798" s="14">
        <v>310960354000000</v>
      </c>
      <c r="D798" s="14">
        <v>384692155000000</v>
      </c>
      <c r="E798" s="14">
        <v>443605638000000</v>
      </c>
      <c r="F798" s="14">
        <v>567532577000000</v>
      </c>
    </row>
    <row r="799" spans="1:6" x14ac:dyDescent="0.35">
      <c r="A799" t="s">
        <v>125</v>
      </c>
      <c r="B799" t="s">
        <v>84</v>
      </c>
      <c r="C799" s="14">
        <v>0</v>
      </c>
      <c r="D799" s="14">
        <v>0</v>
      </c>
      <c r="E799" s="14">
        <v>0</v>
      </c>
      <c r="F799" s="14">
        <v>0</v>
      </c>
    </row>
    <row r="800" spans="1:6" x14ac:dyDescent="0.35">
      <c r="A800" t="s">
        <v>125</v>
      </c>
      <c r="B800" t="s">
        <v>85</v>
      </c>
      <c r="C800" s="14">
        <v>0</v>
      </c>
      <c r="D800" s="14">
        <v>0</v>
      </c>
      <c r="E800" s="14">
        <v>0</v>
      </c>
      <c r="F800" s="14">
        <v>0</v>
      </c>
    </row>
    <row r="801" spans="1:6" x14ac:dyDescent="0.35">
      <c r="A801" t="s">
        <v>125</v>
      </c>
      <c r="B801" t="s">
        <v>86</v>
      </c>
      <c r="C801" s="14">
        <v>0</v>
      </c>
      <c r="D801" s="14">
        <v>0</v>
      </c>
      <c r="E801" s="14">
        <v>0</v>
      </c>
      <c r="F801" s="14">
        <v>0</v>
      </c>
    </row>
    <row r="802" spans="1:6" x14ac:dyDescent="0.35">
      <c r="A802" t="s">
        <v>125</v>
      </c>
      <c r="B802" t="s">
        <v>87</v>
      </c>
      <c r="C802" s="14">
        <v>0</v>
      </c>
      <c r="D802" s="14">
        <v>0</v>
      </c>
      <c r="E802" s="14">
        <v>0</v>
      </c>
      <c r="F802" s="14">
        <v>0</v>
      </c>
    </row>
    <row r="803" spans="1:6" x14ac:dyDescent="0.35">
      <c r="A803" t="s">
        <v>125</v>
      </c>
      <c r="B803" t="s">
        <v>88</v>
      </c>
      <c r="C803" s="14">
        <v>0</v>
      </c>
      <c r="D803" s="14">
        <v>0</v>
      </c>
      <c r="E803" s="14">
        <v>0</v>
      </c>
      <c r="F803" s="14">
        <v>0</v>
      </c>
    </row>
    <row r="804" spans="1:6" x14ac:dyDescent="0.35">
      <c r="A804" t="s">
        <v>125</v>
      </c>
      <c r="B804" t="s">
        <v>89</v>
      </c>
      <c r="C804" s="14">
        <v>0</v>
      </c>
      <c r="D804" s="14">
        <v>0</v>
      </c>
      <c r="E804" s="14">
        <v>0</v>
      </c>
      <c r="F804" s="14">
        <v>0</v>
      </c>
    </row>
    <row r="805" spans="1:6" x14ac:dyDescent="0.35">
      <c r="A805" t="s">
        <v>125</v>
      </c>
      <c r="B805" t="s">
        <v>90</v>
      </c>
      <c r="C805" s="14">
        <v>0</v>
      </c>
      <c r="D805" s="14">
        <v>0</v>
      </c>
      <c r="E805" s="14">
        <v>0</v>
      </c>
      <c r="F805" s="14">
        <v>0</v>
      </c>
    </row>
    <row r="806" spans="1:6" x14ac:dyDescent="0.35">
      <c r="A806" t="s">
        <v>125</v>
      </c>
      <c r="B806" t="s">
        <v>91</v>
      </c>
      <c r="C806" s="14">
        <v>0</v>
      </c>
      <c r="D806" s="14">
        <v>0</v>
      </c>
      <c r="E806" s="14">
        <v>0</v>
      </c>
      <c r="F806" s="14">
        <v>0</v>
      </c>
    </row>
    <row r="807" spans="1:6" x14ac:dyDescent="0.35">
      <c r="A807" t="s">
        <v>125</v>
      </c>
      <c r="B807" t="s">
        <v>92</v>
      </c>
      <c r="C807" s="14">
        <v>0</v>
      </c>
      <c r="D807" s="14">
        <v>0</v>
      </c>
      <c r="E807" s="14">
        <v>0</v>
      </c>
      <c r="F807" s="14">
        <v>0</v>
      </c>
    </row>
    <row r="808" spans="1:6" x14ac:dyDescent="0.35">
      <c r="A808" t="s">
        <v>125</v>
      </c>
      <c r="B808" t="s">
        <v>93</v>
      </c>
      <c r="C808" s="14">
        <v>0</v>
      </c>
      <c r="D808" s="14">
        <v>0</v>
      </c>
      <c r="E808" s="14">
        <v>0</v>
      </c>
      <c r="F808" s="14">
        <v>0</v>
      </c>
    </row>
    <row r="809" spans="1:6" x14ac:dyDescent="0.35">
      <c r="A809" t="s">
        <v>125</v>
      </c>
      <c r="B809" t="s">
        <v>94</v>
      </c>
      <c r="C809" s="14">
        <v>0</v>
      </c>
      <c r="D809" s="14">
        <v>0</v>
      </c>
      <c r="E809" s="14">
        <v>0</v>
      </c>
      <c r="F809" s="14">
        <v>0</v>
      </c>
    </row>
    <row r="810" spans="1:6" x14ac:dyDescent="0.35">
      <c r="A810" t="s">
        <v>125</v>
      </c>
      <c r="B810" t="s">
        <v>95</v>
      </c>
      <c r="C810" s="14">
        <v>0</v>
      </c>
      <c r="D810" s="14">
        <v>0</v>
      </c>
      <c r="E810" s="14">
        <v>0</v>
      </c>
      <c r="F810" s="14">
        <v>0</v>
      </c>
    </row>
    <row r="811" spans="1:6" x14ac:dyDescent="0.35">
      <c r="A811" t="s">
        <v>125</v>
      </c>
      <c r="B811" t="s">
        <v>96</v>
      </c>
      <c r="C811" s="14">
        <v>0</v>
      </c>
      <c r="D811" s="14">
        <v>0</v>
      </c>
      <c r="E811" s="14">
        <v>0</v>
      </c>
      <c r="F811" s="14">
        <v>0</v>
      </c>
    </row>
    <row r="812" spans="1:6" x14ac:dyDescent="0.35">
      <c r="A812" t="s">
        <v>125</v>
      </c>
      <c r="B812" t="s">
        <v>97</v>
      </c>
      <c r="C812" s="14">
        <v>444882667000000</v>
      </c>
      <c r="D812" s="14">
        <v>544654396000000</v>
      </c>
      <c r="E812" s="14">
        <v>648919154000000</v>
      </c>
      <c r="F812" s="14">
        <v>848242481000000</v>
      </c>
    </row>
    <row r="813" spans="1:6" x14ac:dyDescent="0.35">
      <c r="A813" t="s">
        <v>125</v>
      </c>
      <c r="B813" t="s">
        <v>98</v>
      </c>
      <c r="C813" s="14">
        <v>0</v>
      </c>
      <c r="D813" s="14">
        <v>0</v>
      </c>
      <c r="E813" s="14">
        <v>0</v>
      </c>
      <c r="F813" s="14">
        <v>54938426000000</v>
      </c>
    </row>
    <row r="814" spans="1:6" x14ac:dyDescent="0.35">
      <c r="A814" t="s">
        <v>125</v>
      </c>
      <c r="B814" t="s">
        <v>99</v>
      </c>
      <c r="C814" s="14">
        <v>27987569000000</v>
      </c>
      <c r="D814" s="14">
        <v>37783218000000</v>
      </c>
      <c r="E814" s="14">
        <v>45339861000000</v>
      </c>
      <c r="F814" s="14">
        <v>52140841000000</v>
      </c>
    </row>
    <row r="815" spans="1:6" x14ac:dyDescent="0.35">
      <c r="A815" t="s">
        <v>125</v>
      </c>
      <c r="B815" t="s">
        <v>100</v>
      </c>
      <c r="C815" s="14">
        <v>0</v>
      </c>
      <c r="D815" s="14">
        <v>0</v>
      </c>
      <c r="E815" s="14">
        <v>0</v>
      </c>
      <c r="F815" s="14">
        <v>0</v>
      </c>
    </row>
    <row r="816" spans="1:6" x14ac:dyDescent="0.35">
      <c r="A816" t="s">
        <v>125</v>
      </c>
      <c r="B816" t="s">
        <v>101</v>
      </c>
      <c r="C816" s="14">
        <v>0</v>
      </c>
      <c r="D816" s="14">
        <v>0</v>
      </c>
      <c r="E816" s="14">
        <v>0</v>
      </c>
      <c r="F816" s="14">
        <v>0</v>
      </c>
    </row>
    <row r="817" spans="1:6" x14ac:dyDescent="0.35">
      <c r="A817" t="s">
        <v>125</v>
      </c>
      <c r="B817" t="s">
        <v>102</v>
      </c>
      <c r="C817" s="14">
        <v>0</v>
      </c>
      <c r="D817" s="14">
        <v>0</v>
      </c>
      <c r="E817" s="14">
        <v>0</v>
      </c>
      <c r="F817" s="14">
        <v>0</v>
      </c>
    </row>
    <row r="818" spans="1:6" x14ac:dyDescent="0.35">
      <c r="A818" t="s">
        <v>125</v>
      </c>
      <c r="B818" t="s">
        <v>103</v>
      </c>
      <c r="C818" s="14">
        <v>1177563000000</v>
      </c>
      <c r="D818" s="14">
        <v>869327000000</v>
      </c>
      <c r="E818" s="14">
        <v>869327000000</v>
      </c>
      <c r="F818" s="14">
        <v>869327000000</v>
      </c>
    </row>
    <row r="819" spans="1:6" x14ac:dyDescent="0.35">
      <c r="A819" t="s">
        <v>125</v>
      </c>
      <c r="B819" t="s">
        <v>104</v>
      </c>
      <c r="C819" s="14">
        <v>0</v>
      </c>
      <c r="D819" s="14">
        <v>0</v>
      </c>
      <c r="E819" s="14">
        <v>0</v>
      </c>
      <c r="F819" s="14">
        <v>0</v>
      </c>
    </row>
    <row r="820" spans="1:6" x14ac:dyDescent="0.35">
      <c r="A820" t="s">
        <v>125</v>
      </c>
      <c r="B820" t="s">
        <v>105</v>
      </c>
      <c r="C820" s="14">
        <v>0</v>
      </c>
      <c r="D820" s="14">
        <v>0</v>
      </c>
      <c r="E820" s="14">
        <v>0</v>
      </c>
      <c r="F820" s="14">
        <v>0</v>
      </c>
    </row>
    <row r="821" spans="1:6" x14ac:dyDescent="0.35">
      <c r="A821" t="s">
        <v>125</v>
      </c>
      <c r="B821" t="s">
        <v>106</v>
      </c>
      <c r="C821" s="14">
        <v>124945000000</v>
      </c>
      <c r="D821" s="14">
        <v>665811000000</v>
      </c>
      <c r="E821" s="14">
        <v>1387521000000</v>
      </c>
      <c r="F821" s="14">
        <v>1928258000000</v>
      </c>
    </row>
    <row r="822" spans="1:6" x14ac:dyDescent="0.35">
      <c r="A822" t="s">
        <v>125</v>
      </c>
      <c r="B822" t="s">
        <v>107</v>
      </c>
      <c r="C822" s="14">
        <v>0</v>
      </c>
      <c r="D822" s="14">
        <v>0</v>
      </c>
      <c r="E822" s="14">
        <v>0</v>
      </c>
      <c r="F822" s="14">
        <v>0</v>
      </c>
    </row>
    <row r="823" spans="1:6" x14ac:dyDescent="0.35">
      <c r="A823" t="s">
        <v>125</v>
      </c>
      <c r="B823" t="s">
        <v>108</v>
      </c>
      <c r="C823" s="14">
        <v>0</v>
      </c>
      <c r="D823" s="14">
        <v>0</v>
      </c>
      <c r="E823" s="14">
        <v>0</v>
      </c>
      <c r="F823" s="14">
        <v>0</v>
      </c>
    </row>
    <row r="824" spans="1:6" x14ac:dyDescent="0.35">
      <c r="A824" t="s">
        <v>125</v>
      </c>
      <c r="B824" t="s">
        <v>109</v>
      </c>
      <c r="C824" s="14">
        <v>0</v>
      </c>
      <c r="D824" s="14">
        <v>0</v>
      </c>
      <c r="E824" s="14">
        <v>0</v>
      </c>
      <c r="F824" s="14">
        <v>0</v>
      </c>
    </row>
    <row r="825" spans="1:6" x14ac:dyDescent="0.35">
      <c r="A825" t="s">
        <v>125</v>
      </c>
      <c r="B825" t="s">
        <v>110</v>
      </c>
      <c r="C825" s="14">
        <v>6224836000000</v>
      </c>
      <c r="D825" s="14">
        <v>7341330000000</v>
      </c>
      <c r="E825" s="14">
        <v>8288618000000</v>
      </c>
      <c r="F825" s="14">
        <v>12193931000000</v>
      </c>
    </row>
    <row r="826" spans="1:6" x14ac:dyDescent="0.35">
      <c r="A826" t="s">
        <v>125</v>
      </c>
      <c r="B826" t="s">
        <v>111</v>
      </c>
      <c r="C826" s="14">
        <v>0</v>
      </c>
      <c r="D826" s="14">
        <v>0</v>
      </c>
      <c r="E826" s="14">
        <v>0</v>
      </c>
      <c r="F826" s="14">
        <v>0</v>
      </c>
    </row>
    <row r="827" spans="1:6" x14ac:dyDescent="0.35">
      <c r="A827" t="s">
        <v>125</v>
      </c>
      <c r="B827" t="s">
        <v>112</v>
      </c>
      <c r="C827" s="14">
        <v>0</v>
      </c>
      <c r="D827" s="14">
        <v>0</v>
      </c>
      <c r="E827" s="14">
        <v>0</v>
      </c>
      <c r="F827" s="14">
        <v>0</v>
      </c>
    </row>
    <row r="828" spans="1:6" x14ac:dyDescent="0.35">
      <c r="A828" t="s">
        <v>125</v>
      </c>
      <c r="B828" t="s">
        <v>113</v>
      </c>
      <c r="C828" s="14">
        <v>0</v>
      </c>
      <c r="D828" s="14">
        <v>0</v>
      </c>
      <c r="E828" s="14">
        <v>0</v>
      </c>
      <c r="F828" s="14">
        <v>0</v>
      </c>
    </row>
    <row r="829" spans="1:6" x14ac:dyDescent="0.35">
      <c r="A829" t="s">
        <v>125</v>
      </c>
      <c r="B829" t="s">
        <v>114</v>
      </c>
      <c r="C829" s="14">
        <v>0</v>
      </c>
      <c r="D829" s="14">
        <v>0</v>
      </c>
      <c r="E829" s="14">
        <v>0</v>
      </c>
      <c r="F829" s="14">
        <v>0</v>
      </c>
    </row>
    <row r="830" spans="1:6" x14ac:dyDescent="0.35">
      <c r="A830" t="s">
        <v>125</v>
      </c>
      <c r="B830" t="s">
        <v>115</v>
      </c>
      <c r="C830" s="14">
        <v>0</v>
      </c>
      <c r="D830" s="14">
        <v>0</v>
      </c>
      <c r="E830" s="14">
        <v>0</v>
      </c>
      <c r="F830" s="14">
        <v>0</v>
      </c>
    </row>
    <row r="831" spans="1:6" x14ac:dyDescent="0.35">
      <c r="A831" t="s">
        <v>125</v>
      </c>
      <c r="B831" t="s">
        <v>116</v>
      </c>
      <c r="C831" s="14">
        <v>0</v>
      </c>
      <c r="D831" s="14">
        <v>0</v>
      </c>
      <c r="E831" s="14">
        <v>0</v>
      </c>
      <c r="F831" s="14">
        <v>45939000000</v>
      </c>
    </row>
    <row r="832" spans="1:6" x14ac:dyDescent="0.35">
      <c r="A832" t="s">
        <v>125</v>
      </c>
      <c r="B832" t="s">
        <v>117</v>
      </c>
      <c r="C832" s="14">
        <v>0</v>
      </c>
      <c r="D832" s="14">
        <v>0</v>
      </c>
      <c r="E832" s="14">
        <v>0</v>
      </c>
      <c r="F832" s="14">
        <v>0</v>
      </c>
    </row>
    <row r="833" spans="1:6" x14ac:dyDescent="0.35">
      <c r="A833" t="s">
        <v>125</v>
      </c>
      <c r="B833" t="s">
        <v>118</v>
      </c>
      <c r="C833" s="14">
        <v>0</v>
      </c>
      <c r="D833" s="14">
        <v>0</v>
      </c>
      <c r="E833" s="14">
        <v>0</v>
      </c>
      <c r="F833" s="14">
        <v>0</v>
      </c>
    </row>
    <row r="834" spans="1:6" x14ac:dyDescent="0.35">
      <c r="A834" t="s">
        <v>125</v>
      </c>
      <c r="B834" t="s">
        <v>119</v>
      </c>
      <c r="C834" s="14">
        <v>0</v>
      </c>
      <c r="D834" s="14">
        <v>0</v>
      </c>
      <c r="E834" s="14">
        <v>0</v>
      </c>
      <c r="F834" s="14">
        <v>0</v>
      </c>
    </row>
    <row r="835" spans="1:6" x14ac:dyDescent="0.35">
      <c r="A835" t="s">
        <v>126</v>
      </c>
      <c r="B835" t="s">
        <v>7</v>
      </c>
      <c r="C835" s="14">
        <v>0</v>
      </c>
      <c r="D835" s="14">
        <v>0</v>
      </c>
      <c r="E835" s="14">
        <v>0</v>
      </c>
      <c r="F835" s="14">
        <v>0</v>
      </c>
    </row>
    <row r="836" spans="1:6" x14ac:dyDescent="0.35">
      <c r="A836" t="s">
        <v>126</v>
      </c>
      <c r="B836" t="s">
        <v>8</v>
      </c>
      <c r="C836" s="14">
        <v>0</v>
      </c>
      <c r="D836" s="14">
        <v>0</v>
      </c>
      <c r="E836" s="14">
        <v>0</v>
      </c>
      <c r="F836" s="14">
        <v>0</v>
      </c>
    </row>
    <row r="837" spans="1:6" x14ac:dyDescent="0.35">
      <c r="A837" t="s">
        <v>126</v>
      </c>
      <c r="B837" t="s">
        <v>9</v>
      </c>
      <c r="C837" s="14">
        <v>0</v>
      </c>
      <c r="D837" s="14">
        <v>0</v>
      </c>
      <c r="E837" s="14">
        <v>0</v>
      </c>
      <c r="F837" s="14">
        <v>0</v>
      </c>
    </row>
    <row r="838" spans="1:6" x14ac:dyDescent="0.35">
      <c r="A838" t="s">
        <v>126</v>
      </c>
      <c r="B838" t="s">
        <v>10</v>
      </c>
      <c r="C838" s="14">
        <v>0</v>
      </c>
      <c r="D838" s="14">
        <v>0</v>
      </c>
      <c r="E838" s="14">
        <v>0</v>
      </c>
      <c r="F838" s="14">
        <v>0</v>
      </c>
    </row>
    <row r="839" spans="1:6" x14ac:dyDescent="0.35">
      <c r="A839" t="s">
        <v>126</v>
      </c>
      <c r="B839" t="s">
        <v>11</v>
      </c>
      <c r="C839" s="14">
        <v>0</v>
      </c>
      <c r="D839" s="14">
        <v>0</v>
      </c>
      <c r="E839" s="14">
        <v>0</v>
      </c>
      <c r="F839" s="14">
        <v>0</v>
      </c>
    </row>
    <row r="840" spans="1:6" x14ac:dyDescent="0.35">
      <c r="A840" t="s">
        <v>126</v>
      </c>
      <c r="B840" t="s">
        <v>12</v>
      </c>
      <c r="C840" s="14">
        <v>0</v>
      </c>
      <c r="D840" s="14">
        <v>0</v>
      </c>
      <c r="E840" s="14">
        <v>0</v>
      </c>
      <c r="F840" s="14">
        <v>0</v>
      </c>
    </row>
    <row r="841" spans="1:6" x14ac:dyDescent="0.35">
      <c r="A841" t="s">
        <v>126</v>
      </c>
      <c r="B841" t="s">
        <v>13</v>
      </c>
      <c r="C841" s="14">
        <v>0</v>
      </c>
      <c r="D841" s="14">
        <v>0</v>
      </c>
      <c r="E841" s="14">
        <v>0</v>
      </c>
      <c r="F841" s="14">
        <v>0</v>
      </c>
    </row>
    <row r="842" spans="1:6" x14ac:dyDescent="0.35">
      <c r="A842" t="s">
        <v>126</v>
      </c>
      <c r="B842" t="s">
        <v>14</v>
      </c>
      <c r="C842" s="14">
        <v>0</v>
      </c>
      <c r="D842" s="14">
        <v>0</v>
      </c>
      <c r="E842" s="14">
        <v>0</v>
      </c>
      <c r="F842" s="14">
        <v>0</v>
      </c>
    </row>
    <row r="843" spans="1:6" x14ac:dyDescent="0.35">
      <c r="A843" t="s">
        <v>126</v>
      </c>
      <c r="B843" t="s">
        <v>15</v>
      </c>
      <c r="C843" s="14">
        <v>0</v>
      </c>
      <c r="D843" s="14">
        <v>0</v>
      </c>
      <c r="E843" s="14">
        <v>0</v>
      </c>
      <c r="F843" s="14">
        <v>0</v>
      </c>
    </row>
    <row r="844" spans="1:6" x14ac:dyDescent="0.35">
      <c r="A844" t="s">
        <v>126</v>
      </c>
      <c r="B844" t="s">
        <v>16</v>
      </c>
      <c r="C844" s="14">
        <v>0</v>
      </c>
      <c r="D844" s="14">
        <v>0</v>
      </c>
      <c r="E844" s="14">
        <v>0</v>
      </c>
      <c r="F844" s="14">
        <v>0</v>
      </c>
    </row>
    <row r="845" spans="1:6" x14ac:dyDescent="0.35">
      <c r="A845" t="s">
        <v>126</v>
      </c>
      <c r="B845" t="s">
        <v>17</v>
      </c>
      <c r="C845" s="14">
        <v>0</v>
      </c>
      <c r="D845" s="14">
        <v>0</v>
      </c>
      <c r="E845" s="14">
        <v>0</v>
      </c>
      <c r="F845" s="14">
        <v>0</v>
      </c>
    </row>
    <row r="846" spans="1:6" x14ac:dyDescent="0.35">
      <c r="A846" t="s">
        <v>126</v>
      </c>
      <c r="B846" t="s">
        <v>18</v>
      </c>
      <c r="C846" s="14">
        <v>0</v>
      </c>
      <c r="D846" s="14">
        <v>0</v>
      </c>
      <c r="E846" s="14">
        <v>0</v>
      </c>
      <c r="F846" s="14">
        <v>0</v>
      </c>
    </row>
    <row r="847" spans="1:6" x14ac:dyDescent="0.35">
      <c r="A847" t="s">
        <v>126</v>
      </c>
      <c r="B847" t="s">
        <v>19</v>
      </c>
      <c r="C847" s="14">
        <v>0</v>
      </c>
      <c r="D847" s="14">
        <v>0</v>
      </c>
      <c r="E847" s="14">
        <v>0</v>
      </c>
      <c r="F847" s="14">
        <v>0</v>
      </c>
    </row>
    <row r="848" spans="1:6" x14ac:dyDescent="0.35">
      <c r="A848" t="s">
        <v>126</v>
      </c>
      <c r="B848" t="s">
        <v>20</v>
      </c>
      <c r="C848" s="14">
        <v>0</v>
      </c>
      <c r="D848" s="14">
        <v>0</v>
      </c>
      <c r="E848" s="14">
        <v>0</v>
      </c>
      <c r="F848" s="14">
        <v>0</v>
      </c>
    </row>
    <row r="849" spans="1:6" x14ac:dyDescent="0.35">
      <c r="A849" t="s">
        <v>126</v>
      </c>
      <c r="B849" t="s">
        <v>21</v>
      </c>
      <c r="C849" s="14">
        <v>0</v>
      </c>
      <c r="D849" s="14">
        <v>0</v>
      </c>
      <c r="E849" s="14">
        <v>0</v>
      </c>
      <c r="F849" s="14">
        <v>0</v>
      </c>
    </row>
    <row r="850" spans="1:6" x14ac:dyDescent="0.35">
      <c r="A850" t="s">
        <v>126</v>
      </c>
      <c r="B850" t="s">
        <v>22</v>
      </c>
      <c r="C850" s="14">
        <v>0</v>
      </c>
      <c r="D850" s="14">
        <v>0</v>
      </c>
      <c r="E850" s="14">
        <v>0</v>
      </c>
      <c r="F850" s="14">
        <v>0</v>
      </c>
    </row>
    <row r="851" spans="1:6" x14ac:dyDescent="0.35">
      <c r="A851" t="s">
        <v>126</v>
      </c>
      <c r="B851" t="s">
        <v>23</v>
      </c>
      <c r="C851" s="14">
        <v>0</v>
      </c>
      <c r="D851" s="14">
        <v>0</v>
      </c>
      <c r="E851" s="14">
        <v>0</v>
      </c>
      <c r="F851" s="14">
        <v>0</v>
      </c>
    </row>
    <row r="852" spans="1:6" x14ac:dyDescent="0.35">
      <c r="A852" t="s">
        <v>126</v>
      </c>
      <c r="B852" t="s">
        <v>24</v>
      </c>
      <c r="C852" s="14">
        <v>0</v>
      </c>
      <c r="D852" s="14">
        <v>0</v>
      </c>
      <c r="E852" s="14">
        <v>0</v>
      </c>
      <c r="F852" s="14">
        <v>0</v>
      </c>
    </row>
    <row r="853" spans="1:6" x14ac:dyDescent="0.35">
      <c r="A853" t="s">
        <v>126</v>
      </c>
      <c r="B853" t="s">
        <v>25</v>
      </c>
      <c r="C853" s="14">
        <v>0</v>
      </c>
      <c r="D853" s="14">
        <v>0</v>
      </c>
      <c r="E853" s="14">
        <v>0</v>
      </c>
      <c r="F853" s="14">
        <v>0</v>
      </c>
    </row>
    <row r="854" spans="1:6" x14ac:dyDescent="0.35">
      <c r="A854" t="s">
        <v>126</v>
      </c>
      <c r="B854" t="s">
        <v>26</v>
      </c>
      <c r="C854" s="14">
        <v>0</v>
      </c>
      <c r="D854" s="14">
        <v>0</v>
      </c>
      <c r="E854" s="14">
        <v>0</v>
      </c>
      <c r="F854" s="14">
        <v>0</v>
      </c>
    </row>
    <row r="855" spans="1:6" x14ac:dyDescent="0.35">
      <c r="A855" t="s">
        <v>126</v>
      </c>
      <c r="B855" t="s">
        <v>27</v>
      </c>
      <c r="C855" s="14">
        <v>0</v>
      </c>
      <c r="D855" s="14">
        <v>0</v>
      </c>
      <c r="E855" s="14">
        <v>0</v>
      </c>
      <c r="F855" s="14">
        <v>0</v>
      </c>
    </row>
    <row r="856" spans="1:6" x14ac:dyDescent="0.35">
      <c r="A856" t="s">
        <v>126</v>
      </c>
      <c r="B856" t="s">
        <v>28</v>
      </c>
      <c r="C856" s="14">
        <v>0</v>
      </c>
      <c r="D856" s="14">
        <v>0</v>
      </c>
      <c r="E856" s="14">
        <v>0</v>
      </c>
      <c r="F856" s="14">
        <v>0</v>
      </c>
    </row>
    <row r="857" spans="1:6" x14ac:dyDescent="0.35">
      <c r="A857" t="s">
        <v>126</v>
      </c>
      <c r="B857" t="s">
        <v>29</v>
      </c>
      <c r="C857" s="14">
        <v>0</v>
      </c>
      <c r="D857" s="14">
        <v>0</v>
      </c>
      <c r="E857" s="14">
        <v>0</v>
      </c>
      <c r="F857" s="14">
        <v>0</v>
      </c>
    </row>
    <row r="858" spans="1:6" x14ac:dyDescent="0.35">
      <c r="A858" t="s">
        <v>126</v>
      </c>
      <c r="B858" t="s">
        <v>30</v>
      </c>
      <c r="C858" s="14">
        <v>0</v>
      </c>
      <c r="D858" s="14">
        <v>0</v>
      </c>
      <c r="E858" s="14">
        <v>0</v>
      </c>
      <c r="F858" s="14">
        <v>0</v>
      </c>
    </row>
    <row r="859" spans="1:6" x14ac:dyDescent="0.35">
      <c r="A859" t="s">
        <v>126</v>
      </c>
      <c r="B859" t="s">
        <v>31</v>
      </c>
      <c r="C859" s="14">
        <v>0</v>
      </c>
      <c r="D859" s="14">
        <v>0</v>
      </c>
      <c r="E859" s="14">
        <v>0</v>
      </c>
      <c r="F859" s="14">
        <v>0</v>
      </c>
    </row>
    <row r="860" spans="1:6" x14ac:dyDescent="0.35">
      <c r="A860" t="s">
        <v>126</v>
      </c>
      <c r="B860" t="s">
        <v>32</v>
      </c>
      <c r="C860" s="14">
        <v>0</v>
      </c>
      <c r="D860" s="14">
        <v>0</v>
      </c>
      <c r="E860" s="14">
        <v>0</v>
      </c>
      <c r="F860" s="14">
        <v>0</v>
      </c>
    </row>
    <row r="861" spans="1:6" x14ac:dyDescent="0.35">
      <c r="A861" t="s">
        <v>126</v>
      </c>
      <c r="B861" t="s">
        <v>33</v>
      </c>
      <c r="C861" s="14">
        <v>0</v>
      </c>
      <c r="D861" s="14">
        <v>0</v>
      </c>
      <c r="E861" s="14">
        <v>0</v>
      </c>
      <c r="F861" s="14">
        <v>0</v>
      </c>
    </row>
    <row r="862" spans="1:6" x14ac:dyDescent="0.35">
      <c r="A862" t="s">
        <v>126</v>
      </c>
      <c r="B862" t="s">
        <v>34</v>
      </c>
      <c r="C862" s="14">
        <v>0</v>
      </c>
      <c r="D862" s="14">
        <v>0</v>
      </c>
      <c r="E862" s="14">
        <v>0</v>
      </c>
      <c r="F862" s="14">
        <v>0</v>
      </c>
    </row>
    <row r="863" spans="1:6" x14ac:dyDescent="0.35">
      <c r="A863" t="s">
        <v>126</v>
      </c>
      <c r="B863" t="s">
        <v>35</v>
      </c>
      <c r="C863" s="14">
        <v>0</v>
      </c>
      <c r="D863" s="14">
        <v>0</v>
      </c>
      <c r="E863" s="14">
        <v>0</v>
      </c>
      <c r="F863" s="14">
        <v>0</v>
      </c>
    </row>
    <row r="864" spans="1:6" x14ac:dyDescent="0.35">
      <c r="A864" t="s">
        <v>126</v>
      </c>
      <c r="B864" t="s">
        <v>36</v>
      </c>
      <c r="C864" s="14">
        <v>0</v>
      </c>
      <c r="D864" s="14">
        <v>0</v>
      </c>
      <c r="E864" s="14">
        <v>0</v>
      </c>
      <c r="F864" s="14">
        <v>0</v>
      </c>
    </row>
    <row r="865" spans="1:6" x14ac:dyDescent="0.35">
      <c r="A865" t="s">
        <v>126</v>
      </c>
      <c r="B865" t="s">
        <v>37</v>
      </c>
      <c r="C865" s="14">
        <v>0</v>
      </c>
      <c r="D865" s="14">
        <v>0</v>
      </c>
      <c r="E865" s="14">
        <v>0</v>
      </c>
      <c r="F865" s="14">
        <v>0</v>
      </c>
    </row>
    <row r="866" spans="1:6" x14ac:dyDescent="0.35">
      <c r="A866" t="s">
        <v>126</v>
      </c>
      <c r="B866" t="s">
        <v>38</v>
      </c>
      <c r="C866" s="14">
        <v>0</v>
      </c>
      <c r="D866" s="14">
        <v>0</v>
      </c>
      <c r="E866" s="14">
        <v>0</v>
      </c>
      <c r="F866" s="14">
        <v>0</v>
      </c>
    </row>
    <row r="867" spans="1:6" x14ac:dyDescent="0.35">
      <c r="A867" t="s">
        <v>126</v>
      </c>
      <c r="B867" t="s">
        <v>39</v>
      </c>
      <c r="C867" s="14">
        <v>0</v>
      </c>
      <c r="D867" s="14">
        <v>0</v>
      </c>
      <c r="E867" s="14">
        <v>0</v>
      </c>
      <c r="F867" s="14">
        <v>0</v>
      </c>
    </row>
    <row r="868" spans="1:6" x14ac:dyDescent="0.35">
      <c r="A868" t="s">
        <v>126</v>
      </c>
      <c r="B868" t="s">
        <v>40</v>
      </c>
      <c r="C868" s="14">
        <v>0</v>
      </c>
      <c r="D868" s="14">
        <v>0</v>
      </c>
      <c r="E868" s="14">
        <v>0</v>
      </c>
      <c r="F868" s="14">
        <v>0</v>
      </c>
    </row>
    <row r="869" spans="1:6" x14ac:dyDescent="0.35">
      <c r="A869" t="s">
        <v>126</v>
      </c>
      <c r="B869" t="s">
        <v>41</v>
      </c>
      <c r="C869" s="14">
        <v>0</v>
      </c>
      <c r="D869" s="14">
        <v>0</v>
      </c>
      <c r="E869" s="14">
        <v>0</v>
      </c>
      <c r="F869" s="14">
        <v>0</v>
      </c>
    </row>
    <row r="870" spans="1:6" x14ac:dyDescent="0.35">
      <c r="A870" t="s">
        <v>126</v>
      </c>
      <c r="B870" t="s">
        <v>42</v>
      </c>
      <c r="C870" s="14">
        <v>0</v>
      </c>
      <c r="D870" s="14">
        <v>0</v>
      </c>
      <c r="E870" s="14">
        <v>0</v>
      </c>
      <c r="F870" s="14">
        <v>0</v>
      </c>
    </row>
    <row r="871" spans="1:6" x14ac:dyDescent="0.35">
      <c r="A871" t="s">
        <v>126</v>
      </c>
      <c r="B871" t="s">
        <v>43</v>
      </c>
      <c r="C871" s="14">
        <v>0</v>
      </c>
      <c r="D871" s="14">
        <v>0</v>
      </c>
      <c r="E871" s="14">
        <v>0</v>
      </c>
      <c r="F871" s="14">
        <v>0</v>
      </c>
    </row>
    <row r="872" spans="1:6" x14ac:dyDescent="0.35">
      <c r="A872" t="s">
        <v>126</v>
      </c>
      <c r="B872" t="s">
        <v>44</v>
      </c>
      <c r="C872" s="14">
        <v>0</v>
      </c>
      <c r="D872" s="14">
        <v>0</v>
      </c>
      <c r="E872" s="14">
        <v>0</v>
      </c>
      <c r="F872" s="14">
        <v>0</v>
      </c>
    </row>
    <row r="873" spans="1:6" x14ac:dyDescent="0.35">
      <c r="A873" t="s">
        <v>126</v>
      </c>
      <c r="B873" t="s">
        <v>45</v>
      </c>
      <c r="C873" s="14">
        <v>0</v>
      </c>
      <c r="D873" s="14">
        <v>0</v>
      </c>
      <c r="E873" s="14">
        <v>0</v>
      </c>
      <c r="F873" s="14">
        <v>0</v>
      </c>
    </row>
    <row r="874" spans="1:6" x14ac:dyDescent="0.35">
      <c r="A874" t="s">
        <v>126</v>
      </c>
      <c r="B874" t="s">
        <v>46</v>
      </c>
      <c r="C874" s="14">
        <v>0</v>
      </c>
      <c r="D874" s="14">
        <v>0</v>
      </c>
      <c r="E874" s="14">
        <v>0</v>
      </c>
      <c r="F874" s="14">
        <v>0</v>
      </c>
    </row>
    <row r="875" spans="1:6" x14ac:dyDescent="0.35">
      <c r="A875" t="s">
        <v>126</v>
      </c>
      <c r="B875" t="s">
        <v>47</v>
      </c>
      <c r="C875" s="14">
        <v>0</v>
      </c>
      <c r="D875" s="14">
        <v>0</v>
      </c>
      <c r="E875" s="14">
        <v>0</v>
      </c>
      <c r="F875" s="14">
        <v>0</v>
      </c>
    </row>
    <row r="876" spans="1:6" x14ac:dyDescent="0.35">
      <c r="A876" t="s">
        <v>126</v>
      </c>
      <c r="B876" t="s">
        <v>45</v>
      </c>
      <c r="C876" s="14">
        <v>0</v>
      </c>
      <c r="D876" s="14">
        <v>0</v>
      </c>
      <c r="E876" s="14">
        <v>0</v>
      </c>
      <c r="F876" s="14">
        <v>0</v>
      </c>
    </row>
    <row r="877" spans="1:6" x14ac:dyDescent="0.35">
      <c r="A877" t="s">
        <v>126</v>
      </c>
      <c r="B877" t="s">
        <v>46</v>
      </c>
      <c r="C877" s="14">
        <v>0</v>
      </c>
      <c r="D877" s="14">
        <v>0</v>
      </c>
      <c r="E877" s="14">
        <v>0</v>
      </c>
      <c r="F877" s="14">
        <v>0</v>
      </c>
    </row>
    <row r="878" spans="1:6" x14ac:dyDescent="0.35">
      <c r="A878" t="s">
        <v>126</v>
      </c>
      <c r="B878" t="s">
        <v>48</v>
      </c>
      <c r="C878" s="14">
        <v>0</v>
      </c>
      <c r="D878" s="14">
        <v>0</v>
      </c>
      <c r="E878" s="14">
        <v>0</v>
      </c>
      <c r="F878" s="14">
        <v>0</v>
      </c>
    </row>
    <row r="879" spans="1:6" x14ac:dyDescent="0.35">
      <c r="A879" t="s">
        <v>126</v>
      </c>
      <c r="B879" t="s">
        <v>45</v>
      </c>
      <c r="C879" s="14">
        <v>0</v>
      </c>
      <c r="D879" s="14">
        <v>0</v>
      </c>
      <c r="E879" s="14">
        <v>0</v>
      </c>
      <c r="F879" s="14">
        <v>0</v>
      </c>
    </row>
    <row r="880" spans="1:6" x14ac:dyDescent="0.35">
      <c r="A880" t="s">
        <v>126</v>
      </c>
      <c r="B880" t="s">
        <v>46</v>
      </c>
      <c r="C880" s="14">
        <v>0</v>
      </c>
      <c r="D880" s="14">
        <v>0</v>
      </c>
      <c r="E880" s="14">
        <v>0</v>
      </c>
      <c r="F880" s="14">
        <v>0</v>
      </c>
    </row>
    <row r="881" spans="1:6" x14ac:dyDescent="0.35">
      <c r="A881" t="s">
        <v>126</v>
      </c>
      <c r="B881" t="s">
        <v>49</v>
      </c>
      <c r="C881" s="14">
        <v>0</v>
      </c>
      <c r="D881" s="14">
        <v>0</v>
      </c>
      <c r="E881" s="14">
        <v>0</v>
      </c>
      <c r="F881" s="14">
        <v>0</v>
      </c>
    </row>
    <row r="882" spans="1:6" x14ac:dyDescent="0.35">
      <c r="A882" t="s">
        <v>126</v>
      </c>
      <c r="B882" t="s">
        <v>45</v>
      </c>
      <c r="C882" s="14">
        <v>0</v>
      </c>
      <c r="D882" s="14">
        <v>0</v>
      </c>
      <c r="E882" s="14">
        <v>0</v>
      </c>
      <c r="F882" s="14">
        <v>0</v>
      </c>
    </row>
    <row r="883" spans="1:6" x14ac:dyDescent="0.35">
      <c r="A883" t="s">
        <v>126</v>
      </c>
      <c r="B883" t="s">
        <v>46</v>
      </c>
      <c r="C883" s="14">
        <v>0</v>
      </c>
      <c r="D883" s="14">
        <v>0</v>
      </c>
      <c r="E883" s="14">
        <v>0</v>
      </c>
      <c r="F883" s="14">
        <v>0</v>
      </c>
    </row>
    <row r="884" spans="1:6" x14ac:dyDescent="0.35">
      <c r="A884" t="s">
        <v>126</v>
      </c>
      <c r="B884" t="s">
        <v>50</v>
      </c>
      <c r="C884" s="14">
        <v>0</v>
      </c>
      <c r="D884" s="14">
        <v>0</v>
      </c>
      <c r="E884" s="14">
        <v>0</v>
      </c>
      <c r="F884" s="14">
        <v>0</v>
      </c>
    </row>
    <row r="885" spans="1:6" x14ac:dyDescent="0.35">
      <c r="A885" t="s">
        <v>126</v>
      </c>
      <c r="B885" t="s">
        <v>51</v>
      </c>
      <c r="C885" s="14">
        <v>0</v>
      </c>
      <c r="D885" s="14">
        <v>0</v>
      </c>
      <c r="E885" s="14">
        <v>0</v>
      </c>
      <c r="F885" s="14">
        <v>0</v>
      </c>
    </row>
    <row r="886" spans="1:6" x14ac:dyDescent="0.35">
      <c r="A886" t="s">
        <v>126</v>
      </c>
      <c r="B886" t="s">
        <v>52</v>
      </c>
      <c r="C886" s="14">
        <v>0</v>
      </c>
      <c r="D886" s="14">
        <v>0</v>
      </c>
      <c r="E886" s="14">
        <v>0</v>
      </c>
      <c r="F886" s="14">
        <v>0</v>
      </c>
    </row>
    <row r="887" spans="1:6" x14ac:dyDescent="0.35">
      <c r="A887" t="s">
        <v>126</v>
      </c>
      <c r="B887" t="s">
        <v>53</v>
      </c>
      <c r="C887" s="14">
        <v>0</v>
      </c>
      <c r="D887" s="14">
        <v>0</v>
      </c>
      <c r="E887" s="14">
        <v>0</v>
      </c>
      <c r="F887" s="14">
        <v>0</v>
      </c>
    </row>
    <row r="888" spans="1:6" x14ac:dyDescent="0.35">
      <c r="A888" t="s">
        <v>126</v>
      </c>
      <c r="B888" t="s">
        <v>54</v>
      </c>
      <c r="C888" s="14">
        <v>0</v>
      </c>
      <c r="D888" s="14">
        <v>0</v>
      </c>
      <c r="E888" s="14">
        <v>0</v>
      </c>
      <c r="F888" s="14">
        <v>0</v>
      </c>
    </row>
    <row r="889" spans="1:6" x14ac:dyDescent="0.35">
      <c r="A889" t="s">
        <v>126</v>
      </c>
      <c r="B889" t="s">
        <v>55</v>
      </c>
      <c r="C889" s="14">
        <v>0</v>
      </c>
      <c r="D889" s="14">
        <v>0</v>
      </c>
      <c r="E889" s="14">
        <v>0</v>
      </c>
      <c r="F889" s="14">
        <v>0</v>
      </c>
    </row>
    <row r="890" spans="1:6" x14ac:dyDescent="0.35">
      <c r="A890" t="s">
        <v>126</v>
      </c>
      <c r="B890" t="s">
        <v>56</v>
      </c>
      <c r="C890" s="14">
        <v>0</v>
      </c>
      <c r="D890" s="14">
        <v>0</v>
      </c>
      <c r="E890" s="14">
        <v>0</v>
      </c>
      <c r="F890" s="14">
        <v>0</v>
      </c>
    </row>
    <row r="891" spans="1:6" x14ac:dyDescent="0.35">
      <c r="A891" t="s">
        <v>126</v>
      </c>
      <c r="B891" t="s">
        <v>57</v>
      </c>
      <c r="C891" s="14">
        <v>0</v>
      </c>
      <c r="D891" s="14">
        <v>0</v>
      </c>
      <c r="E891" s="14">
        <v>0</v>
      </c>
      <c r="F891" s="14">
        <v>0</v>
      </c>
    </row>
    <row r="892" spans="1:6" x14ac:dyDescent="0.35">
      <c r="A892" t="s">
        <v>126</v>
      </c>
      <c r="B892" t="s">
        <v>58</v>
      </c>
      <c r="C892" s="14">
        <v>0</v>
      </c>
      <c r="D892" s="14">
        <v>0</v>
      </c>
      <c r="E892" s="14">
        <v>0</v>
      </c>
      <c r="F892" s="14">
        <v>0</v>
      </c>
    </row>
    <row r="893" spans="1:6" x14ac:dyDescent="0.35">
      <c r="A893" t="s">
        <v>126</v>
      </c>
      <c r="B893" t="s">
        <v>59</v>
      </c>
      <c r="C893" s="14">
        <v>0</v>
      </c>
      <c r="D893" s="14">
        <v>0</v>
      </c>
      <c r="E893" s="14">
        <v>0</v>
      </c>
      <c r="F893" s="14">
        <v>0</v>
      </c>
    </row>
    <row r="894" spans="1:6" x14ac:dyDescent="0.35">
      <c r="A894" t="s">
        <v>126</v>
      </c>
      <c r="B894" t="s">
        <v>60</v>
      </c>
      <c r="C894" s="14">
        <v>0</v>
      </c>
      <c r="D894" s="14">
        <v>0</v>
      </c>
      <c r="E894" s="14">
        <v>0</v>
      </c>
      <c r="F894" s="14">
        <v>0</v>
      </c>
    </row>
    <row r="895" spans="1:6" x14ac:dyDescent="0.35">
      <c r="A895" t="s">
        <v>126</v>
      </c>
      <c r="B895" t="s">
        <v>61</v>
      </c>
      <c r="C895" s="14">
        <v>0</v>
      </c>
      <c r="D895" s="14">
        <v>0</v>
      </c>
      <c r="E895" s="14">
        <v>0</v>
      </c>
      <c r="F895" s="14">
        <v>0</v>
      </c>
    </row>
    <row r="896" spans="1:6" x14ac:dyDescent="0.35">
      <c r="A896" t="s">
        <v>126</v>
      </c>
      <c r="B896" t="s">
        <v>62</v>
      </c>
      <c r="C896" s="14">
        <v>0</v>
      </c>
      <c r="D896" s="14">
        <v>0</v>
      </c>
      <c r="E896" s="14">
        <v>0</v>
      </c>
      <c r="F896" s="14">
        <v>0</v>
      </c>
    </row>
    <row r="897" spans="1:6" x14ac:dyDescent="0.35">
      <c r="A897" t="s">
        <v>126</v>
      </c>
      <c r="B897" t="s">
        <v>63</v>
      </c>
      <c r="C897" s="14">
        <v>0</v>
      </c>
      <c r="D897" s="14">
        <v>0</v>
      </c>
      <c r="E897" s="14">
        <v>0</v>
      </c>
      <c r="F897" s="14">
        <v>0</v>
      </c>
    </row>
    <row r="898" spans="1:6" x14ac:dyDescent="0.35">
      <c r="A898" t="s">
        <v>126</v>
      </c>
      <c r="B898" t="s">
        <v>64</v>
      </c>
      <c r="C898" s="14">
        <v>0</v>
      </c>
      <c r="D898" s="14">
        <v>0</v>
      </c>
      <c r="E898" s="14">
        <v>0</v>
      </c>
      <c r="F898" s="14">
        <v>0</v>
      </c>
    </row>
    <row r="899" spans="1:6" x14ac:dyDescent="0.35">
      <c r="A899" t="s">
        <v>126</v>
      </c>
      <c r="B899" t="s">
        <v>65</v>
      </c>
      <c r="C899" s="14">
        <v>0</v>
      </c>
      <c r="D899" s="14">
        <v>0</v>
      </c>
      <c r="E899" s="14">
        <v>0</v>
      </c>
      <c r="F899" s="14">
        <v>0</v>
      </c>
    </row>
    <row r="900" spans="1:6" x14ac:dyDescent="0.35">
      <c r="A900" t="s">
        <v>126</v>
      </c>
      <c r="B900" t="s">
        <v>66</v>
      </c>
      <c r="C900" s="14">
        <v>0</v>
      </c>
      <c r="D900" s="14">
        <v>0</v>
      </c>
      <c r="E900" s="14">
        <v>0</v>
      </c>
      <c r="F900" s="14">
        <v>0</v>
      </c>
    </row>
    <row r="901" spans="1:6" x14ac:dyDescent="0.35">
      <c r="A901" t="s">
        <v>126</v>
      </c>
      <c r="B901" t="s">
        <v>67</v>
      </c>
      <c r="C901" s="14">
        <v>0</v>
      </c>
      <c r="D901" s="14">
        <v>0</v>
      </c>
      <c r="E901" s="14">
        <v>0</v>
      </c>
      <c r="F901" s="14">
        <v>0</v>
      </c>
    </row>
    <row r="902" spans="1:6" x14ac:dyDescent="0.35">
      <c r="A902" t="s">
        <v>126</v>
      </c>
      <c r="B902" t="s">
        <v>68</v>
      </c>
      <c r="C902" s="14">
        <v>0</v>
      </c>
      <c r="D902" s="14">
        <v>0</v>
      </c>
      <c r="E902" s="14">
        <v>0</v>
      </c>
      <c r="F902" s="14">
        <v>0</v>
      </c>
    </row>
    <row r="903" spans="1:6" x14ac:dyDescent="0.35">
      <c r="A903" t="s">
        <v>126</v>
      </c>
      <c r="B903" t="s">
        <v>69</v>
      </c>
      <c r="C903" s="14">
        <v>0</v>
      </c>
      <c r="D903" s="14">
        <v>0</v>
      </c>
      <c r="E903" s="14">
        <v>0</v>
      </c>
      <c r="F903" s="14">
        <v>0</v>
      </c>
    </row>
    <row r="904" spans="1:6" x14ac:dyDescent="0.35">
      <c r="A904" t="s">
        <v>126</v>
      </c>
      <c r="B904" t="s">
        <v>70</v>
      </c>
      <c r="C904" s="14">
        <v>0</v>
      </c>
      <c r="D904" s="14">
        <v>0</v>
      </c>
      <c r="E904" s="14">
        <v>0</v>
      </c>
      <c r="F904" s="14">
        <v>0</v>
      </c>
    </row>
    <row r="905" spans="1:6" x14ac:dyDescent="0.35">
      <c r="A905" t="s">
        <v>126</v>
      </c>
      <c r="B905" t="s">
        <v>71</v>
      </c>
      <c r="C905" s="14">
        <v>0</v>
      </c>
      <c r="D905" s="14">
        <v>0</v>
      </c>
      <c r="E905" s="14">
        <v>0</v>
      </c>
      <c r="F905" s="14">
        <v>0</v>
      </c>
    </row>
    <row r="906" spans="1:6" x14ac:dyDescent="0.35">
      <c r="A906" t="s">
        <v>126</v>
      </c>
      <c r="B906" t="s">
        <v>72</v>
      </c>
      <c r="C906" s="14">
        <v>0</v>
      </c>
      <c r="D906" s="14">
        <v>0</v>
      </c>
      <c r="E906" s="14">
        <v>0</v>
      </c>
      <c r="F906" s="14">
        <v>0</v>
      </c>
    </row>
    <row r="907" spans="1:6" x14ac:dyDescent="0.35">
      <c r="A907" t="s">
        <v>126</v>
      </c>
      <c r="B907" t="s">
        <v>73</v>
      </c>
      <c r="C907" s="14">
        <v>0</v>
      </c>
      <c r="D907" s="14">
        <v>0</v>
      </c>
      <c r="E907" s="14">
        <v>0</v>
      </c>
      <c r="F907" s="14">
        <v>0</v>
      </c>
    </row>
    <row r="908" spans="1:6" x14ac:dyDescent="0.35">
      <c r="A908" t="s">
        <v>126</v>
      </c>
      <c r="B908" t="s">
        <v>74</v>
      </c>
      <c r="C908" s="14">
        <v>0</v>
      </c>
      <c r="D908" s="14">
        <v>0</v>
      </c>
      <c r="E908" s="14">
        <v>0</v>
      </c>
      <c r="F908" s="14">
        <v>0</v>
      </c>
    </row>
    <row r="909" spans="1:6" x14ac:dyDescent="0.35">
      <c r="A909" t="s">
        <v>126</v>
      </c>
      <c r="B909" t="s">
        <v>75</v>
      </c>
      <c r="C909" s="14">
        <v>0</v>
      </c>
      <c r="D909" s="14">
        <v>0</v>
      </c>
      <c r="E909" s="14">
        <v>0</v>
      </c>
      <c r="F909" s="14">
        <v>0</v>
      </c>
    </row>
    <row r="910" spans="1:6" x14ac:dyDescent="0.35">
      <c r="A910" t="s">
        <v>126</v>
      </c>
      <c r="B910" t="s">
        <v>76</v>
      </c>
      <c r="C910" s="14">
        <v>0</v>
      </c>
      <c r="D910" s="14">
        <v>0</v>
      </c>
      <c r="E910" s="14">
        <v>0</v>
      </c>
      <c r="F910" s="14">
        <v>0</v>
      </c>
    </row>
    <row r="911" spans="1:6" x14ac:dyDescent="0.35">
      <c r="A911" t="s">
        <v>126</v>
      </c>
      <c r="B911" t="s">
        <v>77</v>
      </c>
      <c r="C911" s="14">
        <v>0</v>
      </c>
      <c r="D911" s="14">
        <v>0</v>
      </c>
      <c r="E911" s="14">
        <v>0</v>
      </c>
      <c r="F911" s="14">
        <v>0</v>
      </c>
    </row>
    <row r="912" spans="1:6" x14ac:dyDescent="0.35">
      <c r="A912" t="s">
        <v>126</v>
      </c>
      <c r="B912" t="s">
        <v>78</v>
      </c>
      <c r="C912" s="14">
        <v>0</v>
      </c>
      <c r="D912" s="14">
        <v>0</v>
      </c>
      <c r="E912" s="14">
        <v>0</v>
      </c>
      <c r="F912" s="14">
        <v>0</v>
      </c>
    </row>
    <row r="913" spans="1:6" x14ac:dyDescent="0.35">
      <c r="A913" t="s">
        <v>126</v>
      </c>
      <c r="B913" t="s">
        <v>79</v>
      </c>
      <c r="C913" s="14">
        <v>0</v>
      </c>
      <c r="D913" s="14">
        <v>0</v>
      </c>
      <c r="E913" s="14">
        <v>0</v>
      </c>
      <c r="F913" s="14">
        <v>0</v>
      </c>
    </row>
    <row r="914" spans="1:6" x14ac:dyDescent="0.35">
      <c r="A914" t="s">
        <v>126</v>
      </c>
      <c r="B914" t="s">
        <v>80</v>
      </c>
      <c r="C914" s="14">
        <v>0</v>
      </c>
      <c r="D914" s="14">
        <v>0</v>
      </c>
      <c r="E914" s="14">
        <v>0</v>
      </c>
      <c r="F914" s="14">
        <v>0</v>
      </c>
    </row>
    <row r="915" spans="1:6" x14ac:dyDescent="0.35">
      <c r="A915" t="s">
        <v>126</v>
      </c>
      <c r="B915" t="s">
        <v>81</v>
      </c>
      <c r="C915" s="14">
        <v>0</v>
      </c>
      <c r="D915" s="14">
        <v>0</v>
      </c>
      <c r="E915" s="14">
        <v>0</v>
      </c>
      <c r="F915" s="14">
        <v>0</v>
      </c>
    </row>
    <row r="916" spans="1:6" x14ac:dyDescent="0.35">
      <c r="A916" t="s">
        <v>126</v>
      </c>
      <c r="B916" t="s">
        <v>82</v>
      </c>
      <c r="C916" s="14">
        <v>0</v>
      </c>
      <c r="D916" s="14">
        <v>0</v>
      </c>
      <c r="E916" s="14">
        <v>0</v>
      </c>
      <c r="F916" s="14">
        <v>0</v>
      </c>
    </row>
    <row r="917" spans="1:6" x14ac:dyDescent="0.35">
      <c r="A917" t="s">
        <v>126</v>
      </c>
      <c r="B917" t="s">
        <v>83</v>
      </c>
      <c r="C917" s="14">
        <v>0</v>
      </c>
      <c r="D917" s="14">
        <v>0</v>
      </c>
      <c r="E917" s="14">
        <v>0</v>
      </c>
      <c r="F917" s="14">
        <v>0</v>
      </c>
    </row>
    <row r="918" spans="1:6" x14ac:dyDescent="0.35">
      <c r="A918" t="s">
        <v>126</v>
      </c>
      <c r="B918" t="s">
        <v>84</v>
      </c>
      <c r="C918" s="14">
        <v>0</v>
      </c>
      <c r="D918" s="14">
        <v>0</v>
      </c>
      <c r="E918" s="14">
        <v>0</v>
      </c>
      <c r="F918" s="14">
        <v>0</v>
      </c>
    </row>
    <row r="919" spans="1:6" x14ac:dyDescent="0.35">
      <c r="A919" t="s">
        <v>126</v>
      </c>
      <c r="B919" t="s">
        <v>85</v>
      </c>
      <c r="C919" s="14">
        <v>0</v>
      </c>
      <c r="D919" s="14">
        <v>0</v>
      </c>
      <c r="E919" s="14">
        <v>0</v>
      </c>
      <c r="F919" s="14">
        <v>0</v>
      </c>
    </row>
    <row r="920" spans="1:6" x14ac:dyDescent="0.35">
      <c r="A920" t="s">
        <v>126</v>
      </c>
      <c r="B920" t="s">
        <v>86</v>
      </c>
      <c r="C920" s="14">
        <v>0</v>
      </c>
      <c r="D920" s="14">
        <v>0</v>
      </c>
      <c r="E920" s="14">
        <v>0</v>
      </c>
      <c r="F920" s="14">
        <v>0</v>
      </c>
    </row>
    <row r="921" spans="1:6" x14ac:dyDescent="0.35">
      <c r="A921" t="s">
        <v>126</v>
      </c>
      <c r="B921" t="s">
        <v>87</v>
      </c>
      <c r="C921" s="14">
        <v>0</v>
      </c>
      <c r="D921" s="14">
        <v>0</v>
      </c>
      <c r="E921" s="14">
        <v>0</v>
      </c>
      <c r="F921" s="14">
        <v>0</v>
      </c>
    </row>
    <row r="922" spans="1:6" x14ac:dyDescent="0.35">
      <c r="A922" t="s">
        <v>126</v>
      </c>
      <c r="B922" t="s">
        <v>88</v>
      </c>
      <c r="C922" s="14">
        <v>0</v>
      </c>
      <c r="D922" s="14">
        <v>0</v>
      </c>
      <c r="E922" s="14">
        <v>0</v>
      </c>
      <c r="F922" s="14">
        <v>0</v>
      </c>
    </row>
    <row r="923" spans="1:6" x14ac:dyDescent="0.35">
      <c r="A923" t="s">
        <v>126</v>
      </c>
      <c r="B923" t="s">
        <v>89</v>
      </c>
      <c r="C923" s="14">
        <v>0</v>
      </c>
      <c r="D923" s="14">
        <v>0</v>
      </c>
      <c r="E923" s="14">
        <v>0</v>
      </c>
      <c r="F923" s="14">
        <v>0</v>
      </c>
    </row>
    <row r="924" spans="1:6" x14ac:dyDescent="0.35">
      <c r="A924" t="s">
        <v>126</v>
      </c>
      <c r="B924" t="s">
        <v>90</v>
      </c>
      <c r="C924" s="14">
        <v>0</v>
      </c>
      <c r="D924" s="14">
        <v>0</v>
      </c>
      <c r="E924" s="14">
        <v>0</v>
      </c>
      <c r="F924" s="14">
        <v>0</v>
      </c>
    </row>
    <row r="925" spans="1:6" x14ac:dyDescent="0.35">
      <c r="A925" t="s">
        <v>126</v>
      </c>
      <c r="B925" t="s">
        <v>91</v>
      </c>
      <c r="C925" s="14">
        <v>0</v>
      </c>
      <c r="D925" s="14">
        <v>0</v>
      </c>
      <c r="E925" s="14">
        <v>0</v>
      </c>
      <c r="F925" s="14">
        <v>0</v>
      </c>
    </row>
    <row r="926" spans="1:6" x14ac:dyDescent="0.35">
      <c r="A926" t="s">
        <v>126</v>
      </c>
      <c r="B926" t="s">
        <v>92</v>
      </c>
      <c r="C926" s="14">
        <v>0</v>
      </c>
      <c r="D926" s="14">
        <v>0</v>
      </c>
      <c r="E926" s="14">
        <v>0</v>
      </c>
      <c r="F926" s="14">
        <v>0</v>
      </c>
    </row>
    <row r="927" spans="1:6" x14ac:dyDescent="0.35">
      <c r="A927" t="s">
        <v>126</v>
      </c>
      <c r="B927" t="s">
        <v>93</v>
      </c>
      <c r="C927" s="14">
        <v>0</v>
      </c>
      <c r="D927" s="14">
        <v>0</v>
      </c>
      <c r="E927" s="14">
        <v>0</v>
      </c>
      <c r="F927" s="14">
        <v>0</v>
      </c>
    </row>
    <row r="928" spans="1:6" x14ac:dyDescent="0.35">
      <c r="A928" t="s">
        <v>126</v>
      </c>
      <c r="B928" t="s">
        <v>94</v>
      </c>
      <c r="C928" s="14">
        <v>0</v>
      </c>
      <c r="D928" s="14">
        <v>0</v>
      </c>
      <c r="E928" s="14">
        <v>0</v>
      </c>
      <c r="F928" s="14">
        <v>0</v>
      </c>
    </row>
    <row r="929" spans="1:6" x14ac:dyDescent="0.35">
      <c r="A929" t="s">
        <v>126</v>
      </c>
      <c r="B929" t="s">
        <v>95</v>
      </c>
      <c r="C929" s="14">
        <v>0</v>
      </c>
      <c r="D929" s="14">
        <v>0</v>
      </c>
      <c r="E929" s="14">
        <v>0</v>
      </c>
      <c r="F929" s="14">
        <v>0</v>
      </c>
    </row>
    <row r="930" spans="1:6" x14ac:dyDescent="0.35">
      <c r="A930" t="s">
        <v>126</v>
      </c>
      <c r="B930" t="s">
        <v>96</v>
      </c>
      <c r="C930" s="14">
        <v>0</v>
      </c>
      <c r="D930" s="14">
        <v>0</v>
      </c>
      <c r="E930" s="14">
        <v>0</v>
      </c>
      <c r="F930" s="14">
        <v>0</v>
      </c>
    </row>
    <row r="931" spans="1:6" x14ac:dyDescent="0.35">
      <c r="A931" t="s">
        <v>126</v>
      </c>
      <c r="B931" t="s">
        <v>97</v>
      </c>
      <c r="C931" s="14">
        <v>0</v>
      </c>
      <c r="D931" s="14">
        <v>0</v>
      </c>
      <c r="E931" s="14">
        <v>0</v>
      </c>
      <c r="F931" s="14">
        <v>0</v>
      </c>
    </row>
    <row r="932" spans="1:6" x14ac:dyDescent="0.35">
      <c r="A932" t="s">
        <v>126</v>
      </c>
      <c r="B932" t="s">
        <v>98</v>
      </c>
      <c r="C932" s="14">
        <v>0</v>
      </c>
      <c r="D932" s="14">
        <v>0</v>
      </c>
      <c r="E932" s="14">
        <v>0</v>
      </c>
      <c r="F932" s="14">
        <v>0</v>
      </c>
    </row>
    <row r="933" spans="1:6" x14ac:dyDescent="0.35">
      <c r="A933" t="s">
        <v>126</v>
      </c>
      <c r="B933" t="s">
        <v>99</v>
      </c>
      <c r="C933" s="14">
        <v>0</v>
      </c>
      <c r="D933" s="14">
        <v>0</v>
      </c>
      <c r="E933" s="14">
        <v>0</v>
      </c>
      <c r="F933" s="14">
        <v>0</v>
      </c>
    </row>
    <row r="934" spans="1:6" x14ac:dyDescent="0.35">
      <c r="A934" t="s">
        <v>126</v>
      </c>
      <c r="B934" t="s">
        <v>100</v>
      </c>
      <c r="C934" s="14">
        <v>0</v>
      </c>
      <c r="D934" s="14">
        <v>0</v>
      </c>
      <c r="E934" s="14">
        <v>0</v>
      </c>
      <c r="F934" s="14">
        <v>0</v>
      </c>
    </row>
    <row r="935" spans="1:6" x14ac:dyDescent="0.35">
      <c r="A935" t="s">
        <v>126</v>
      </c>
      <c r="B935" t="s">
        <v>101</v>
      </c>
      <c r="C935" s="14">
        <v>0</v>
      </c>
      <c r="D935" s="14">
        <v>0</v>
      </c>
      <c r="E935" s="14">
        <v>0</v>
      </c>
      <c r="F935" s="14">
        <v>0</v>
      </c>
    </row>
    <row r="936" spans="1:6" x14ac:dyDescent="0.35">
      <c r="A936" t="s">
        <v>126</v>
      </c>
      <c r="B936" t="s">
        <v>102</v>
      </c>
      <c r="C936" s="14">
        <v>0</v>
      </c>
      <c r="D936" s="14">
        <v>0</v>
      </c>
      <c r="E936" s="14">
        <v>0</v>
      </c>
      <c r="F936" s="14">
        <v>0</v>
      </c>
    </row>
    <row r="937" spans="1:6" x14ac:dyDescent="0.35">
      <c r="A937" t="s">
        <v>126</v>
      </c>
      <c r="B937" t="s">
        <v>103</v>
      </c>
      <c r="C937" s="14">
        <v>0</v>
      </c>
      <c r="D937" s="14">
        <v>0</v>
      </c>
      <c r="E937" s="14">
        <v>0</v>
      </c>
      <c r="F937" s="14">
        <v>0</v>
      </c>
    </row>
    <row r="938" spans="1:6" x14ac:dyDescent="0.35">
      <c r="A938" t="s">
        <v>126</v>
      </c>
      <c r="B938" t="s">
        <v>104</v>
      </c>
      <c r="C938" s="14">
        <v>0</v>
      </c>
      <c r="D938" s="14">
        <v>0</v>
      </c>
      <c r="E938" s="14">
        <v>0</v>
      </c>
      <c r="F938" s="14">
        <v>0</v>
      </c>
    </row>
    <row r="939" spans="1:6" x14ac:dyDescent="0.35">
      <c r="A939" t="s">
        <v>126</v>
      </c>
      <c r="B939" t="s">
        <v>105</v>
      </c>
      <c r="C939" s="14">
        <v>0</v>
      </c>
      <c r="D939" s="14">
        <v>0</v>
      </c>
      <c r="E939" s="14">
        <v>0</v>
      </c>
      <c r="F939" s="14">
        <v>0</v>
      </c>
    </row>
    <row r="940" spans="1:6" x14ac:dyDescent="0.35">
      <c r="A940" t="s">
        <v>126</v>
      </c>
      <c r="B940" t="s">
        <v>106</v>
      </c>
      <c r="C940" s="14">
        <v>0</v>
      </c>
      <c r="D940" s="14">
        <v>0</v>
      </c>
      <c r="E940" s="14">
        <v>0</v>
      </c>
      <c r="F940" s="14">
        <v>0</v>
      </c>
    </row>
    <row r="941" spans="1:6" x14ac:dyDescent="0.35">
      <c r="A941" t="s">
        <v>126</v>
      </c>
      <c r="B941" t="s">
        <v>107</v>
      </c>
      <c r="C941" s="14">
        <v>0</v>
      </c>
      <c r="D941" s="14">
        <v>0</v>
      </c>
      <c r="E941" s="14">
        <v>0</v>
      </c>
      <c r="F941" s="14">
        <v>0</v>
      </c>
    </row>
    <row r="942" spans="1:6" x14ac:dyDescent="0.35">
      <c r="A942" t="s">
        <v>126</v>
      </c>
      <c r="B942" t="s">
        <v>108</v>
      </c>
      <c r="C942" s="14">
        <v>0</v>
      </c>
      <c r="D942" s="14">
        <v>0</v>
      </c>
      <c r="E942" s="14">
        <v>0</v>
      </c>
      <c r="F942" s="14">
        <v>0</v>
      </c>
    </row>
    <row r="943" spans="1:6" x14ac:dyDescent="0.35">
      <c r="A943" t="s">
        <v>126</v>
      </c>
      <c r="B943" t="s">
        <v>109</v>
      </c>
      <c r="C943" s="14">
        <v>0</v>
      </c>
      <c r="D943" s="14">
        <v>0</v>
      </c>
      <c r="E943" s="14">
        <v>0</v>
      </c>
      <c r="F943" s="14">
        <v>0</v>
      </c>
    </row>
    <row r="944" spans="1:6" x14ac:dyDescent="0.35">
      <c r="A944" t="s">
        <v>126</v>
      </c>
      <c r="B944" t="s">
        <v>110</v>
      </c>
      <c r="C944" s="14">
        <v>0</v>
      </c>
      <c r="D944" s="14">
        <v>0</v>
      </c>
      <c r="E944" s="14">
        <v>0</v>
      </c>
      <c r="F944" s="14">
        <v>0</v>
      </c>
    </row>
    <row r="945" spans="1:6" x14ac:dyDescent="0.35">
      <c r="A945" t="s">
        <v>126</v>
      </c>
      <c r="B945" t="s">
        <v>111</v>
      </c>
      <c r="C945" s="14">
        <v>0</v>
      </c>
      <c r="D945" s="14">
        <v>0</v>
      </c>
      <c r="E945" s="14">
        <v>0</v>
      </c>
      <c r="F945" s="14">
        <v>0</v>
      </c>
    </row>
    <row r="946" spans="1:6" x14ac:dyDescent="0.35">
      <c r="A946" t="s">
        <v>126</v>
      </c>
      <c r="B946" t="s">
        <v>112</v>
      </c>
      <c r="C946" s="14">
        <v>0</v>
      </c>
      <c r="D946" s="14">
        <v>0</v>
      </c>
      <c r="E946" s="14">
        <v>0</v>
      </c>
      <c r="F946" s="14">
        <v>0</v>
      </c>
    </row>
    <row r="947" spans="1:6" x14ac:dyDescent="0.35">
      <c r="A947" t="s">
        <v>126</v>
      </c>
      <c r="B947" t="s">
        <v>113</v>
      </c>
      <c r="C947" s="14">
        <v>0</v>
      </c>
      <c r="D947" s="14">
        <v>0</v>
      </c>
      <c r="E947" s="14">
        <v>0</v>
      </c>
      <c r="F947" s="14">
        <v>0</v>
      </c>
    </row>
    <row r="948" spans="1:6" x14ac:dyDescent="0.35">
      <c r="A948" t="s">
        <v>126</v>
      </c>
      <c r="B948" t="s">
        <v>114</v>
      </c>
      <c r="C948" s="14">
        <v>0</v>
      </c>
      <c r="D948" s="14">
        <v>0</v>
      </c>
      <c r="E948" s="14">
        <v>0</v>
      </c>
      <c r="F948" s="14">
        <v>0</v>
      </c>
    </row>
    <row r="949" spans="1:6" x14ac:dyDescent="0.35">
      <c r="A949" t="s">
        <v>126</v>
      </c>
      <c r="B949" t="s">
        <v>115</v>
      </c>
      <c r="C949" s="14">
        <v>0</v>
      </c>
      <c r="D949" s="14">
        <v>0</v>
      </c>
      <c r="E949" s="14">
        <v>0</v>
      </c>
      <c r="F949" s="14">
        <v>0</v>
      </c>
    </row>
    <row r="950" spans="1:6" x14ac:dyDescent="0.35">
      <c r="A950" t="s">
        <v>126</v>
      </c>
      <c r="B950" t="s">
        <v>116</v>
      </c>
      <c r="C950" s="14">
        <v>0</v>
      </c>
      <c r="D950" s="14">
        <v>0</v>
      </c>
      <c r="E950" s="14">
        <v>0</v>
      </c>
      <c r="F950" s="14">
        <v>0</v>
      </c>
    </row>
    <row r="951" spans="1:6" x14ac:dyDescent="0.35">
      <c r="A951" t="s">
        <v>126</v>
      </c>
      <c r="B951" t="s">
        <v>117</v>
      </c>
      <c r="C951" s="14">
        <v>0</v>
      </c>
      <c r="D951" s="14">
        <v>0</v>
      </c>
      <c r="E951" s="14">
        <v>0</v>
      </c>
      <c r="F951" s="14">
        <v>0</v>
      </c>
    </row>
    <row r="952" spans="1:6" x14ac:dyDescent="0.35">
      <c r="A952" t="s">
        <v>126</v>
      </c>
      <c r="B952" t="s">
        <v>118</v>
      </c>
      <c r="C952" s="14">
        <v>0</v>
      </c>
      <c r="D952" s="14">
        <v>0</v>
      </c>
      <c r="E952" s="14">
        <v>0</v>
      </c>
      <c r="F952" s="14">
        <v>0</v>
      </c>
    </row>
    <row r="953" spans="1:6" x14ac:dyDescent="0.35">
      <c r="A953" t="s">
        <v>126</v>
      </c>
      <c r="B953" t="s">
        <v>119</v>
      </c>
      <c r="C953" s="14">
        <v>0</v>
      </c>
      <c r="D953" s="14">
        <v>0</v>
      </c>
      <c r="E953" s="14">
        <v>0</v>
      </c>
      <c r="F953" s="14">
        <v>0</v>
      </c>
    </row>
    <row r="954" spans="1:6" x14ac:dyDescent="0.35">
      <c r="A954" t="s">
        <v>127</v>
      </c>
      <c r="B954" t="s">
        <v>7</v>
      </c>
      <c r="C954" s="14">
        <v>0</v>
      </c>
      <c r="D954" s="14">
        <v>0</v>
      </c>
      <c r="E954" s="14">
        <v>0</v>
      </c>
      <c r="F954" s="14">
        <v>0</v>
      </c>
    </row>
    <row r="955" spans="1:6" x14ac:dyDescent="0.35">
      <c r="A955" t="s">
        <v>127</v>
      </c>
      <c r="B955" t="s">
        <v>8</v>
      </c>
      <c r="C955" s="14">
        <v>0</v>
      </c>
      <c r="D955" s="14">
        <v>0</v>
      </c>
      <c r="E955" s="14">
        <v>0</v>
      </c>
      <c r="F955" s="14">
        <v>0</v>
      </c>
    </row>
    <row r="956" spans="1:6" x14ac:dyDescent="0.35">
      <c r="A956" t="s">
        <v>127</v>
      </c>
      <c r="B956" t="s">
        <v>9</v>
      </c>
      <c r="C956" s="14">
        <v>297561000000</v>
      </c>
      <c r="D956" s="14">
        <v>242435000000</v>
      </c>
      <c r="E956" s="14">
        <v>384031000000</v>
      </c>
      <c r="F956" s="14">
        <v>0</v>
      </c>
    </row>
    <row r="957" spans="1:6" x14ac:dyDescent="0.35">
      <c r="A957" t="s">
        <v>127</v>
      </c>
      <c r="B957" t="s">
        <v>10</v>
      </c>
      <c r="C957" s="14">
        <v>0</v>
      </c>
      <c r="D957" s="14">
        <v>0</v>
      </c>
      <c r="E957" s="14">
        <v>0</v>
      </c>
      <c r="F957" s="14">
        <v>0</v>
      </c>
    </row>
    <row r="958" spans="1:6" x14ac:dyDescent="0.35">
      <c r="A958" t="s">
        <v>127</v>
      </c>
      <c r="B958" t="s">
        <v>11</v>
      </c>
      <c r="C958" s="14">
        <v>0</v>
      </c>
      <c r="D958" s="14">
        <v>0</v>
      </c>
      <c r="E958" s="14">
        <v>0</v>
      </c>
      <c r="F958" s="14">
        <v>0</v>
      </c>
    </row>
    <row r="959" spans="1:6" x14ac:dyDescent="0.35">
      <c r="A959" t="s">
        <v>127</v>
      </c>
      <c r="B959" t="s">
        <v>12</v>
      </c>
      <c r="C959" s="14">
        <v>1550785000000</v>
      </c>
      <c r="D959" s="14">
        <v>1966518000000</v>
      </c>
      <c r="E959" s="14">
        <v>3749729000000</v>
      </c>
      <c r="F959" s="14">
        <v>0</v>
      </c>
    </row>
    <row r="960" spans="1:6" x14ac:dyDescent="0.35">
      <c r="A960" t="s">
        <v>127</v>
      </c>
      <c r="B960" t="s">
        <v>13</v>
      </c>
      <c r="C960" s="14">
        <v>0</v>
      </c>
      <c r="D960" s="14">
        <v>0</v>
      </c>
      <c r="E960" s="14">
        <v>0</v>
      </c>
      <c r="F960" s="14">
        <v>0</v>
      </c>
    </row>
    <row r="961" spans="1:6" x14ac:dyDescent="0.35">
      <c r="A961" t="s">
        <v>127</v>
      </c>
      <c r="B961" t="s">
        <v>14</v>
      </c>
      <c r="C961" s="14">
        <v>0</v>
      </c>
      <c r="D961" s="14">
        <v>0</v>
      </c>
      <c r="E961" s="14">
        <v>0</v>
      </c>
      <c r="F961" s="14">
        <v>0</v>
      </c>
    </row>
    <row r="962" spans="1:6" x14ac:dyDescent="0.35">
      <c r="A962" t="s">
        <v>127</v>
      </c>
      <c r="B962" t="s">
        <v>15</v>
      </c>
      <c r="C962" s="14">
        <v>0</v>
      </c>
      <c r="D962" s="14">
        <v>0</v>
      </c>
      <c r="E962" s="14">
        <v>0</v>
      </c>
      <c r="F962" s="14">
        <v>0</v>
      </c>
    </row>
    <row r="963" spans="1:6" x14ac:dyDescent="0.35">
      <c r="A963" t="s">
        <v>127</v>
      </c>
      <c r="B963" t="s">
        <v>16</v>
      </c>
      <c r="C963" s="14">
        <v>12114277000000</v>
      </c>
      <c r="D963" s="14">
        <v>3201164000000</v>
      </c>
      <c r="E963" s="14">
        <v>11658654000000</v>
      </c>
      <c r="F963" s="14">
        <v>0</v>
      </c>
    </row>
    <row r="964" spans="1:6" x14ac:dyDescent="0.35">
      <c r="A964" t="s">
        <v>127</v>
      </c>
      <c r="B964" t="s">
        <v>17</v>
      </c>
      <c r="C964" s="14">
        <v>12014277000000</v>
      </c>
      <c r="D964" s="14">
        <v>3064610000000</v>
      </c>
      <c r="E964" s="14">
        <v>11658654000000</v>
      </c>
      <c r="F964" s="14">
        <v>0</v>
      </c>
    </row>
    <row r="965" spans="1:6" x14ac:dyDescent="0.35">
      <c r="A965" t="s">
        <v>127</v>
      </c>
      <c r="B965" t="s">
        <v>18</v>
      </c>
      <c r="C965" s="14">
        <v>100000000000</v>
      </c>
      <c r="D965" s="14">
        <v>136554000000</v>
      </c>
      <c r="E965" s="14">
        <v>0</v>
      </c>
      <c r="F965" s="14">
        <v>0</v>
      </c>
    </row>
    <row r="966" spans="1:6" x14ac:dyDescent="0.35">
      <c r="A966" t="s">
        <v>127</v>
      </c>
      <c r="B966" t="s">
        <v>19</v>
      </c>
      <c r="C966" s="14">
        <v>0</v>
      </c>
      <c r="D966" s="14">
        <v>0</v>
      </c>
      <c r="E966" s="14">
        <v>0</v>
      </c>
      <c r="F966" s="14">
        <v>0</v>
      </c>
    </row>
    <row r="967" spans="1:6" x14ac:dyDescent="0.35">
      <c r="A967" t="s">
        <v>127</v>
      </c>
      <c r="B967" t="s">
        <v>20</v>
      </c>
      <c r="C967" s="14">
        <v>0</v>
      </c>
      <c r="D967" s="14">
        <v>0</v>
      </c>
      <c r="E967" s="14">
        <v>0</v>
      </c>
      <c r="F967" s="14">
        <v>0</v>
      </c>
    </row>
    <row r="968" spans="1:6" x14ac:dyDescent="0.35">
      <c r="A968" t="s">
        <v>127</v>
      </c>
      <c r="B968" t="s">
        <v>21</v>
      </c>
      <c r="C968" s="14">
        <v>0</v>
      </c>
      <c r="D968" s="14">
        <v>0</v>
      </c>
      <c r="E968" s="14">
        <v>0</v>
      </c>
      <c r="F968" s="14">
        <v>0</v>
      </c>
    </row>
    <row r="969" spans="1:6" x14ac:dyDescent="0.35">
      <c r="A969" t="s">
        <v>127</v>
      </c>
      <c r="B969" t="s">
        <v>22</v>
      </c>
      <c r="C969" s="14">
        <v>0</v>
      </c>
      <c r="D969" s="14">
        <v>0</v>
      </c>
      <c r="E969" s="14">
        <v>0</v>
      </c>
      <c r="F969" s="14">
        <v>0</v>
      </c>
    </row>
    <row r="970" spans="1:6" x14ac:dyDescent="0.35">
      <c r="A970" t="s">
        <v>127</v>
      </c>
      <c r="B970" t="s">
        <v>23</v>
      </c>
      <c r="C970" s="14">
        <v>0</v>
      </c>
      <c r="D970" s="14">
        <v>0</v>
      </c>
      <c r="E970" s="14">
        <v>0</v>
      </c>
      <c r="F970" s="14">
        <v>0</v>
      </c>
    </row>
    <row r="971" spans="1:6" x14ac:dyDescent="0.35">
      <c r="A971" t="s">
        <v>127</v>
      </c>
      <c r="B971" t="s">
        <v>24</v>
      </c>
      <c r="C971" s="14">
        <v>0</v>
      </c>
      <c r="D971" s="14">
        <v>0</v>
      </c>
      <c r="E971" s="14">
        <v>0</v>
      </c>
      <c r="F971" s="14">
        <v>0</v>
      </c>
    </row>
    <row r="972" spans="1:6" x14ac:dyDescent="0.35">
      <c r="A972" t="s">
        <v>127</v>
      </c>
      <c r="B972" t="s">
        <v>25</v>
      </c>
      <c r="C972" s="14">
        <v>0</v>
      </c>
      <c r="D972" s="14">
        <v>0</v>
      </c>
      <c r="E972" s="14">
        <v>0</v>
      </c>
      <c r="F972" s="14">
        <v>0</v>
      </c>
    </row>
    <row r="973" spans="1:6" x14ac:dyDescent="0.35">
      <c r="A973" t="s">
        <v>127</v>
      </c>
      <c r="B973" t="s">
        <v>26</v>
      </c>
      <c r="C973" s="14">
        <v>0</v>
      </c>
      <c r="D973" s="14">
        <v>0</v>
      </c>
      <c r="E973" s="14">
        <v>0</v>
      </c>
      <c r="F973" s="14">
        <v>0</v>
      </c>
    </row>
    <row r="974" spans="1:6" x14ac:dyDescent="0.35">
      <c r="A974" t="s">
        <v>127</v>
      </c>
      <c r="B974" t="s">
        <v>27</v>
      </c>
      <c r="C974" s="14">
        <v>0</v>
      </c>
      <c r="D974" s="14">
        <v>0</v>
      </c>
      <c r="E974" s="14">
        <v>0</v>
      </c>
      <c r="F974" s="14">
        <v>0</v>
      </c>
    </row>
    <row r="975" spans="1:6" x14ac:dyDescent="0.35">
      <c r="A975" t="s">
        <v>127</v>
      </c>
      <c r="B975" t="s">
        <v>28</v>
      </c>
      <c r="C975" s="14">
        <v>38573000000</v>
      </c>
      <c r="D975" s="14">
        <v>0</v>
      </c>
      <c r="E975" s="14">
        <v>223373000000</v>
      </c>
      <c r="F975" s="14">
        <v>0</v>
      </c>
    </row>
    <row r="976" spans="1:6" x14ac:dyDescent="0.35">
      <c r="A976" t="s">
        <v>127</v>
      </c>
      <c r="B976" t="s">
        <v>29</v>
      </c>
      <c r="C976" s="14">
        <v>0</v>
      </c>
      <c r="D976" s="14">
        <v>0</v>
      </c>
      <c r="E976" s="14">
        <v>0</v>
      </c>
      <c r="F976" s="14">
        <v>0</v>
      </c>
    </row>
    <row r="977" spans="1:6" x14ac:dyDescent="0.35">
      <c r="A977" t="s">
        <v>127</v>
      </c>
      <c r="B977" t="s">
        <v>30</v>
      </c>
      <c r="C977" s="14">
        <v>0</v>
      </c>
      <c r="D977" s="14">
        <v>0</v>
      </c>
      <c r="E977" s="14">
        <v>0</v>
      </c>
      <c r="F977" s="14">
        <v>0</v>
      </c>
    </row>
    <row r="978" spans="1:6" x14ac:dyDescent="0.35">
      <c r="A978" t="s">
        <v>127</v>
      </c>
      <c r="B978" t="s">
        <v>31</v>
      </c>
      <c r="C978" s="14">
        <v>0</v>
      </c>
      <c r="D978" s="14">
        <v>0</v>
      </c>
      <c r="E978" s="14">
        <v>0</v>
      </c>
      <c r="F978" s="14">
        <v>0</v>
      </c>
    </row>
    <row r="979" spans="1:6" x14ac:dyDescent="0.35">
      <c r="A979" t="s">
        <v>127</v>
      </c>
      <c r="B979" t="s">
        <v>32</v>
      </c>
      <c r="C979" s="14">
        <v>0</v>
      </c>
      <c r="D979" s="14">
        <v>0</v>
      </c>
      <c r="E979" s="14">
        <v>0</v>
      </c>
      <c r="F979" s="14">
        <v>0</v>
      </c>
    </row>
    <row r="980" spans="1:6" x14ac:dyDescent="0.35">
      <c r="A980" t="s">
        <v>127</v>
      </c>
      <c r="B980" t="s">
        <v>33</v>
      </c>
      <c r="C980" s="14">
        <v>0</v>
      </c>
      <c r="D980" s="14">
        <v>0</v>
      </c>
      <c r="E980" s="14">
        <v>0</v>
      </c>
      <c r="F980" s="14">
        <v>0</v>
      </c>
    </row>
    <row r="981" spans="1:6" x14ac:dyDescent="0.35">
      <c r="A981" t="s">
        <v>127</v>
      </c>
      <c r="B981" t="s">
        <v>34</v>
      </c>
      <c r="C981" s="14">
        <v>0</v>
      </c>
      <c r="D981" s="14">
        <v>0</v>
      </c>
      <c r="E981" s="14">
        <v>0</v>
      </c>
      <c r="F981" s="14">
        <v>0</v>
      </c>
    </row>
    <row r="982" spans="1:6" x14ac:dyDescent="0.35">
      <c r="A982" t="s">
        <v>127</v>
      </c>
      <c r="B982" t="s">
        <v>35</v>
      </c>
      <c r="C982" s="14">
        <v>654682000000</v>
      </c>
      <c r="D982" s="14">
        <v>654682000000</v>
      </c>
      <c r="E982" s="14">
        <v>654682000000</v>
      </c>
      <c r="F982" s="14">
        <v>0</v>
      </c>
    </row>
    <row r="983" spans="1:6" x14ac:dyDescent="0.35">
      <c r="A983" t="s">
        <v>127</v>
      </c>
      <c r="B983" t="s">
        <v>36</v>
      </c>
      <c r="C983" s="14">
        <v>0</v>
      </c>
      <c r="D983" s="14">
        <v>0</v>
      </c>
      <c r="E983" s="14">
        <v>0</v>
      </c>
      <c r="F983" s="14">
        <v>0</v>
      </c>
    </row>
    <row r="984" spans="1:6" x14ac:dyDescent="0.35">
      <c r="A984" t="s">
        <v>127</v>
      </c>
      <c r="B984" t="s">
        <v>37</v>
      </c>
      <c r="C984" s="14">
        <v>0</v>
      </c>
      <c r="D984" s="14">
        <v>0</v>
      </c>
      <c r="E984" s="14">
        <v>0</v>
      </c>
      <c r="F984" s="14">
        <v>0</v>
      </c>
    </row>
    <row r="985" spans="1:6" x14ac:dyDescent="0.35">
      <c r="A985" t="s">
        <v>127</v>
      </c>
      <c r="B985" t="s">
        <v>38</v>
      </c>
      <c r="C985" s="14">
        <v>0</v>
      </c>
      <c r="D985" s="14">
        <v>0</v>
      </c>
      <c r="E985" s="14">
        <v>0</v>
      </c>
      <c r="F985" s="14">
        <v>0</v>
      </c>
    </row>
    <row r="986" spans="1:6" x14ac:dyDescent="0.35">
      <c r="A986" t="s">
        <v>127</v>
      </c>
      <c r="B986" t="s">
        <v>39</v>
      </c>
      <c r="C986" s="14">
        <v>719600000000</v>
      </c>
      <c r="D986" s="14">
        <v>719600000000</v>
      </c>
      <c r="E986" s="14">
        <v>719600000000</v>
      </c>
      <c r="F986" s="14">
        <v>0</v>
      </c>
    </row>
    <row r="987" spans="1:6" x14ac:dyDescent="0.35">
      <c r="A987" t="s">
        <v>127</v>
      </c>
      <c r="B987" t="s">
        <v>40</v>
      </c>
      <c r="C987" s="14">
        <v>0</v>
      </c>
      <c r="D987" s="14">
        <v>0</v>
      </c>
      <c r="E987" s="14">
        <v>0</v>
      </c>
      <c r="F987" s="14">
        <v>0</v>
      </c>
    </row>
    <row r="988" spans="1:6" x14ac:dyDescent="0.35">
      <c r="A988" t="s">
        <v>127</v>
      </c>
      <c r="B988" t="s">
        <v>41</v>
      </c>
      <c r="C988" s="14">
        <v>0</v>
      </c>
      <c r="D988" s="14">
        <v>0</v>
      </c>
      <c r="E988" s="14">
        <v>0</v>
      </c>
      <c r="F988" s="14">
        <v>0</v>
      </c>
    </row>
    <row r="989" spans="1:6" x14ac:dyDescent="0.35">
      <c r="A989" t="s">
        <v>127</v>
      </c>
      <c r="B989" t="s">
        <v>42</v>
      </c>
      <c r="C989" s="14">
        <v>-64918000000</v>
      </c>
      <c r="D989" s="14">
        <v>-64918000000</v>
      </c>
      <c r="E989" s="14">
        <v>-64918000000</v>
      </c>
      <c r="F989" s="14">
        <v>0</v>
      </c>
    </row>
    <row r="990" spans="1:6" x14ac:dyDescent="0.35">
      <c r="A990" t="s">
        <v>127</v>
      </c>
      <c r="B990" t="s">
        <v>43</v>
      </c>
      <c r="C990" s="14">
        <v>563519000000</v>
      </c>
      <c r="D990" s="14">
        <v>708033000000</v>
      </c>
      <c r="E990" s="14">
        <v>743115000000</v>
      </c>
      <c r="F990" s="14">
        <v>0</v>
      </c>
    </row>
    <row r="991" spans="1:6" x14ac:dyDescent="0.35">
      <c r="A991" t="s">
        <v>127</v>
      </c>
      <c r="B991" t="s">
        <v>44</v>
      </c>
      <c r="C991" s="14">
        <v>130908000000</v>
      </c>
      <c r="D991" s="14">
        <v>128240000000</v>
      </c>
      <c r="E991" s="14">
        <v>164854000000</v>
      </c>
      <c r="F991" s="14">
        <v>0</v>
      </c>
    </row>
    <row r="992" spans="1:6" x14ac:dyDescent="0.35">
      <c r="A992" t="s">
        <v>127</v>
      </c>
      <c r="B992" t="s">
        <v>45</v>
      </c>
      <c r="C992" s="14">
        <v>305780000000</v>
      </c>
      <c r="D992" s="14">
        <v>323468000000</v>
      </c>
      <c r="E992" s="14">
        <v>382055000000</v>
      </c>
      <c r="F992" s="14">
        <v>0</v>
      </c>
    </row>
    <row r="993" spans="1:6" x14ac:dyDescent="0.35">
      <c r="A993" t="s">
        <v>127</v>
      </c>
      <c r="B993" t="s">
        <v>46</v>
      </c>
      <c r="C993" s="14">
        <v>-174872000000</v>
      </c>
      <c r="D993" s="14">
        <v>-195228000000</v>
      </c>
      <c r="E993" s="14">
        <v>-217201000000</v>
      </c>
      <c r="F993" s="14">
        <v>0</v>
      </c>
    </row>
    <row r="994" spans="1:6" x14ac:dyDescent="0.35">
      <c r="A994" t="s">
        <v>127</v>
      </c>
      <c r="B994" t="s">
        <v>47</v>
      </c>
      <c r="C994" s="14">
        <v>0</v>
      </c>
      <c r="D994" s="14">
        <v>0</v>
      </c>
      <c r="E994" s="14">
        <v>0</v>
      </c>
      <c r="F994" s="14">
        <v>0</v>
      </c>
    </row>
    <row r="995" spans="1:6" x14ac:dyDescent="0.35">
      <c r="A995" t="s">
        <v>127</v>
      </c>
      <c r="B995" t="s">
        <v>45</v>
      </c>
      <c r="C995" s="14">
        <v>0</v>
      </c>
      <c r="D995" s="14">
        <v>0</v>
      </c>
      <c r="E995" s="14">
        <v>0</v>
      </c>
      <c r="F995" s="14">
        <v>0</v>
      </c>
    </row>
    <row r="996" spans="1:6" x14ac:dyDescent="0.35">
      <c r="A996" t="s">
        <v>127</v>
      </c>
      <c r="B996" t="s">
        <v>46</v>
      </c>
      <c r="C996" s="14">
        <v>0</v>
      </c>
      <c r="D996" s="14">
        <v>0</v>
      </c>
      <c r="E996" s="14">
        <v>0</v>
      </c>
      <c r="F996" s="14">
        <v>0</v>
      </c>
    </row>
    <row r="997" spans="1:6" x14ac:dyDescent="0.35">
      <c r="A997" t="s">
        <v>127</v>
      </c>
      <c r="B997" t="s">
        <v>48</v>
      </c>
      <c r="C997" s="14">
        <v>432611000000</v>
      </c>
      <c r="D997" s="14">
        <v>579793000000</v>
      </c>
      <c r="E997" s="14">
        <v>578261000000</v>
      </c>
      <c r="F997" s="14">
        <v>0</v>
      </c>
    </row>
    <row r="998" spans="1:6" x14ac:dyDescent="0.35">
      <c r="A998" t="s">
        <v>127</v>
      </c>
      <c r="B998" t="s">
        <v>45</v>
      </c>
      <c r="C998" s="14">
        <v>504155000000</v>
      </c>
      <c r="D998" s="14">
        <v>665904000000</v>
      </c>
      <c r="E998" s="14">
        <v>578926000000</v>
      </c>
      <c r="F998" s="14">
        <v>0</v>
      </c>
    </row>
    <row r="999" spans="1:6" x14ac:dyDescent="0.35">
      <c r="A999" t="s">
        <v>127</v>
      </c>
      <c r="B999" t="s">
        <v>46</v>
      </c>
      <c r="C999" s="14">
        <v>-71544000000</v>
      </c>
      <c r="D999" s="14">
        <v>-86111000000</v>
      </c>
      <c r="E999" s="14">
        <v>-100665000000</v>
      </c>
      <c r="F999" s="14">
        <v>0</v>
      </c>
    </row>
    <row r="1000" spans="1:6" x14ac:dyDescent="0.35">
      <c r="A1000" t="s">
        <v>127</v>
      </c>
      <c r="B1000" t="s">
        <v>49</v>
      </c>
      <c r="C1000" s="14">
        <v>0</v>
      </c>
      <c r="D1000" s="14">
        <v>0</v>
      </c>
      <c r="E1000" s="14">
        <v>0</v>
      </c>
      <c r="F1000" s="14">
        <v>0</v>
      </c>
    </row>
    <row r="1001" spans="1:6" x14ac:dyDescent="0.35">
      <c r="A1001" t="s">
        <v>127</v>
      </c>
      <c r="B1001" t="s">
        <v>45</v>
      </c>
      <c r="C1001" s="14">
        <v>0</v>
      </c>
      <c r="D1001" s="14">
        <v>0</v>
      </c>
      <c r="E1001" s="14">
        <v>0</v>
      </c>
      <c r="F1001" s="14">
        <v>0</v>
      </c>
    </row>
    <row r="1002" spans="1:6" x14ac:dyDescent="0.35">
      <c r="A1002" t="s">
        <v>127</v>
      </c>
      <c r="B1002" t="s">
        <v>46</v>
      </c>
      <c r="C1002" s="14">
        <v>0</v>
      </c>
      <c r="D1002" s="14">
        <v>0</v>
      </c>
      <c r="E1002" s="14">
        <v>0</v>
      </c>
      <c r="F1002" s="14">
        <v>0</v>
      </c>
    </row>
    <row r="1003" spans="1:6" x14ac:dyDescent="0.35">
      <c r="A1003" t="s">
        <v>127</v>
      </c>
      <c r="B1003" t="s">
        <v>50</v>
      </c>
      <c r="C1003" s="14">
        <v>0</v>
      </c>
      <c r="D1003" s="14">
        <v>0</v>
      </c>
      <c r="E1003" s="14">
        <v>0</v>
      </c>
      <c r="F1003" s="14">
        <v>0</v>
      </c>
    </row>
    <row r="1004" spans="1:6" x14ac:dyDescent="0.35">
      <c r="A1004" t="s">
        <v>127</v>
      </c>
      <c r="B1004" t="s">
        <v>51</v>
      </c>
      <c r="C1004" s="14">
        <v>0</v>
      </c>
      <c r="D1004" s="14">
        <v>0</v>
      </c>
      <c r="E1004" s="14">
        <v>0</v>
      </c>
      <c r="F1004" s="14">
        <v>0</v>
      </c>
    </row>
    <row r="1005" spans="1:6" x14ac:dyDescent="0.35">
      <c r="A1005" t="s">
        <v>127</v>
      </c>
      <c r="B1005" t="s">
        <v>52</v>
      </c>
      <c r="C1005" s="14">
        <v>0</v>
      </c>
      <c r="D1005" s="14">
        <v>0</v>
      </c>
      <c r="E1005" s="14">
        <v>0</v>
      </c>
      <c r="F1005" s="14">
        <v>0</v>
      </c>
    </row>
    <row r="1006" spans="1:6" x14ac:dyDescent="0.35">
      <c r="A1006" t="s">
        <v>127</v>
      </c>
      <c r="B1006" t="s">
        <v>53</v>
      </c>
      <c r="C1006" s="14">
        <v>21231356000000</v>
      </c>
      <c r="D1006" s="14">
        <v>15978167000000</v>
      </c>
      <c r="E1006" s="14">
        <v>14218564000000</v>
      </c>
      <c r="F1006" s="14">
        <v>0</v>
      </c>
    </row>
    <row r="1007" spans="1:6" x14ac:dyDescent="0.35">
      <c r="A1007" t="s">
        <v>127</v>
      </c>
      <c r="B1007" t="s">
        <v>54</v>
      </c>
      <c r="C1007" s="14">
        <v>18722751000000</v>
      </c>
      <c r="D1007" s="14">
        <v>11929228000000</v>
      </c>
      <c r="E1007" s="14">
        <v>10646522000000</v>
      </c>
      <c r="F1007" s="14">
        <v>0</v>
      </c>
    </row>
    <row r="1008" spans="1:6" x14ac:dyDescent="0.35">
      <c r="A1008" t="s">
        <v>127</v>
      </c>
      <c r="B1008" t="s">
        <v>55</v>
      </c>
      <c r="C1008" s="14">
        <v>1806302000000</v>
      </c>
      <c r="D1008" s="14">
        <v>1981642000000</v>
      </c>
      <c r="E1008" s="14">
        <v>1513406000000</v>
      </c>
      <c r="F1008" s="14">
        <v>0</v>
      </c>
    </row>
    <row r="1009" spans="1:6" x14ac:dyDescent="0.35">
      <c r="A1009" t="s">
        <v>127</v>
      </c>
      <c r="B1009" t="s">
        <v>56</v>
      </c>
      <c r="C1009" s="14">
        <v>1787212000000</v>
      </c>
      <c r="D1009" s="14">
        <v>0</v>
      </c>
      <c r="E1009" s="14">
        <v>0</v>
      </c>
      <c r="F1009" s="14">
        <v>0</v>
      </c>
    </row>
    <row r="1010" spans="1:6" x14ac:dyDescent="0.35">
      <c r="A1010" t="s">
        <v>127</v>
      </c>
      <c r="B1010" t="s">
        <v>57</v>
      </c>
      <c r="C1010" s="14">
        <v>902303000000</v>
      </c>
      <c r="D1010" s="14">
        <v>2267297000000</v>
      </c>
      <c r="E1010" s="14">
        <v>2258636000000</v>
      </c>
      <c r="F1010" s="14">
        <v>0</v>
      </c>
    </row>
    <row r="1011" spans="1:6" x14ac:dyDescent="0.35">
      <c r="A1011" t="s">
        <v>127</v>
      </c>
      <c r="B1011" t="s">
        <v>58</v>
      </c>
      <c r="C1011" s="14">
        <v>0</v>
      </c>
      <c r="D1011" s="14">
        <v>0</v>
      </c>
      <c r="E1011" s="14">
        <v>0</v>
      </c>
      <c r="F1011" s="14">
        <v>0</v>
      </c>
    </row>
    <row r="1012" spans="1:6" x14ac:dyDescent="0.35">
      <c r="A1012" t="s">
        <v>127</v>
      </c>
      <c r="B1012" t="s">
        <v>59</v>
      </c>
      <c r="C1012" s="14">
        <v>0</v>
      </c>
      <c r="D1012" s="14">
        <v>0</v>
      </c>
      <c r="E1012" s="14">
        <v>0</v>
      </c>
      <c r="F1012" s="14">
        <v>0</v>
      </c>
    </row>
    <row r="1013" spans="1:6" x14ac:dyDescent="0.35">
      <c r="A1013" t="s">
        <v>127</v>
      </c>
      <c r="B1013" t="s">
        <v>60</v>
      </c>
      <c r="C1013" s="14">
        <v>0</v>
      </c>
      <c r="D1013" s="14">
        <v>0</v>
      </c>
      <c r="E1013" s="14">
        <v>0</v>
      </c>
      <c r="F1013" s="14">
        <v>0</v>
      </c>
    </row>
    <row r="1014" spans="1:6" x14ac:dyDescent="0.35">
      <c r="A1014" t="s">
        <v>127</v>
      </c>
      <c r="B1014" t="s">
        <v>61</v>
      </c>
      <c r="C1014" s="14">
        <v>0</v>
      </c>
      <c r="D1014" s="14">
        <v>0</v>
      </c>
      <c r="E1014" s="14">
        <v>0</v>
      </c>
      <c r="F1014" s="14">
        <v>0</v>
      </c>
    </row>
    <row r="1015" spans="1:6" x14ac:dyDescent="0.35">
      <c r="A1015" t="s">
        <v>127</v>
      </c>
      <c r="B1015" t="s">
        <v>62</v>
      </c>
      <c r="C1015" s="14">
        <v>0</v>
      </c>
      <c r="D1015" s="14">
        <v>0</v>
      </c>
      <c r="E1015" s="14">
        <v>0</v>
      </c>
      <c r="F1015" s="14">
        <v>0</v>
      </c>
    </row>
    <row r="1016" spans="1:6" x14ac:dyDescent="0.35">
      <c r="A1016" t="s">
        <v>127</v>
      </c>
      <c r="B1016" t="s">
        <v>63</v>
      </c>
      <c r="C1016" s="14">
        <v>0</v>
      </c>
      <c r="D1016" s="14">
        <v>0</v>
      </c>
      <c r="E1016" s="14">
        <v>0</v>
      </c>
      <c r="F1016" s="14">
        <v>0</v>
      </c>
    </row>
    <row r="1017" spans="1:6" x14ac:dyDescent="0.35">
      <c r="A1017" t="s">
        <v>127</v>
      </c>
      <c r="B1017" t="s">
        <v>64</v>
      </c>
      <c r="C1017" s="14">
        <v>0</v>
      </c>
      <c r="D1017" s="14">
        <v>0</v>
      </c>
      <c r="E1017" s="14">
        <v>0</v>
      </c>
      <c r="F1017" s="14">
        <v>0</v>
      </c>
    </row>
    <row r="1018" spans="1:6" x14ac:dyDescent="0.35">
      <c r="A1018" t="s">
        <v>127</v>
      </c>
      <c r="B1018" t="s">
        <v>65</v>
      </c>
      <c r="C1018" s="14">
        <v>0</v>
      </c>
      <c r="D1018" s="14">
        <v>0</v>
      </c>
      <c r="E1018" s="14">
        <v>0</v>
      </c>
      <c r="F1018" s="14">
        <v>0</v>
      </c>
    </row>
    <row r="1019" spans="1:6" x14ac:dyDescent="0.35">
      <c r="A1019" t="s">
        <v>127</v>
      </c>
      <c r="B1019" t="s">
        <v>66</v>
      </c>
      <c r="C1019" s="14">
        <v>0</v>
      </c>
      <c r="D1019" s="14">
        <v>0</v>
      </c>
      <c r="E1019" s="14">
        <v>0</v>
      </c>
      <c r="F1019" s="14">
        <v>0</v>
      </c>
    </row>
    <row r="1020" spans="1:6" x14ac:dyDescent="0.35">
      <c r="A1020" t="s">
        <v>127</v>
      </c>
      <c r="B1020" t="s">
        <v>67</v>
      </c>
      <c r="C1020" s="14">
        <v>89601240000000</v>
      </c>
      <c r="D1020" s="14">
        <v>73782685000000</v>
      </c>
      <c r="E1020" s="14">
        <v>89847242000000</v>
      </c>
      <c r="F1020" s="14">
        <v>0</v>
      </c>
    </row>
    <row r="1021" spans="1:6" x14ac:dyDescent="0.35">
      <c r="A1021" t="s">
        <v>127</v>
      </c>
      <c r="B1021" t="s">
        <v>68</v>
      </c>
      <c r="C1021" s="14">
        <v>0</v>
      </c>
      <c r="D1021" s="14">
        <v>1778000000</v>
      </c>
      <c r="E1021" s="14">
        <v>0</v>
      </c>
      <c r="F1021" s="14">
        <v>0</v>
      </c>
    </row>
    <row r="1022" spans="1:6" x14ac:dyDescent="0.35">
      <c r="A1022" t="s">
        <v>127</v>
      </c>
      <c r="B1022" t="s">
        <v>69</v>
      </c>
      <c r="C1022" s="14">
        <v>0</v>
      </c>
      <c r="D1022" s="14">
        <v>0</v>
      </c>
      <c r="E1022" s="14">
        <v>0</v>
      </c>
      <c r="F1022" s="14">
        <v>0</v>
      </c>
    </row>
    <row r="1023" spans="1:6" x14ac:dyDescent="0.35">
      <c r="A1023" t="s">
        <v>127</v>
      </c>
      <c r="B1023" t="s">
        <v>70</v>
      </c>
      <c r="C1023" s="14">
        <v>0</v>
      </c>
      <c r="D1023" s="14">
        <v>0</v>
      </c>
      <c r="E1023" s="14">
        <v>0</v>
      </c>
      <c r="F1023" s="14">
        <v>0</v>
      </c>
    </row>
    <row r="1024" spans="1:6" x14ac:dyDescent="0.35">
      <c r="A1024" t="s">
        <v>127</v>
      </c>
      <c r="B1024" t="s">
        <v>71</v>
      </c>
      <c r="C1024" s="14">
        <v>0</v>
      </c>
      <c r="D1024" s="14">
        <v>0</v>
      </c>
      <c r="E1024" s="14">
        <v>0</v>
      </c>
      <c r="F1024" s="14">
        <v>0</v>
      </c>
    </row>
    <row r="1025" spans="1:6" x14ac:dyDescent="0.35">
      <c r="A1025" t="s">
        <v>127</v>
      </c>
      <c r="B1025" t="s">
        <v>72</v>
      </c>
      <c r="C1025" s="14">
        <v>0</v>
      </c>
      <c r="D1025" s="14">
        <v>0</v>
      </c>
      <c r="E1025" s="14">
        <v>0</v>
      </c>
      <c r="F1025" s="14">
        <v>0</v>
      </c>
    </row>
    <row r="1026" spans="1:6" x14ac:dyDescent="0.35">
      <c r="A1026" t="s">
        <v>127</v>
      </c>
      <c r="B1026" t="s">
        <v>73</v>
      </c>
      <c r="C1026" s="14">
        <v>0</v>
      </c>
      <c r="D1026" s="14">
        <v>0</v>
      </c>
      <c r="E1026" s="14">
        <v>0</v>
      </c>
      <c r="F1026" s="14">
        <v>0</v>
      </c>
    </row>
    <row r="1027" spans="1:6" x14ac:dyDescent="0.35">
      <c r="A1027" t="s">
        <v>127</v>
      </c>
      <c r="B1027" t="s">
        <v>74</v>
      </c>
      <c r="C1027" s="14">
        <v>0</v>
      </c>
      <c r="D1027" s="14">
        <v>0</v>
      </c>
      <c r="E1027" s="14">
        <v>0</v>
      </c>
      <c r="F1027" s="14">
        <v>0</v>
      </c>
    </row>
    <row r="1028" spans="1:6" x14ac:dyDescent="0.35">
      <c r="A1028" t="s">
        <v>127</v>
      </c>
      <c r="B1028" t="s">
        <v>75</v>
      </c>
      <c r="C1028" s="14">
        <v>0</v>
      </c>
      <c r="D1028" s="14">
        <v>0</v>
      </c>
      <c r="E1028" s="14">
        <v>0</v>
      </c>
      <c r="F1028" s="14">
        <v>0</v>
      </c>
    </row>
    <row r="1029" spans="1:6" x14ac:dyDescent="0.35">
      <c r="A1029" t="s">
        <v>127</v>
      </c>
      <c r="B1029" t="s">
        <v>76</v>
      </c>
      <c r="C1029" s="14">
        <v>0</v>
      </c>
      <c r="D1029" s="14">
        <v>0</v>
      </c>
      <c r="E1029" s="14">
        <v>0</v>
      </c>
      <c r="F1029" s="14">
        <v>0</v>
      </c>
    </row>
    <row r="1030" spans="1:6" x14ac:dyDescent="0.35">
      <c r="A1030" t="s">
        <v>127</v>
      </c>
      <c r="B1030" t="s">
        <v>77</v>
      </c>
      <c r="C1030" s="14">
        <v>0</v>
      </c>
      <c r="D1030" s="14">
        <v>0</v>
      </c>
      <c r="E1030" s="14">
        <v>0</v>
      </c>
      <c r="F1030" s="14">
        <v>0</v>
      </c>
    </row>
    <row r="1031" spans="1:6" x14ac:dyDescent="0.35">
      <c r="A1031" t="s">
        <v>127</v>
      </c>
      <c r="B1031" t="s">
        <v>78</v>
      </c>
      <c r="C1031" s="14">
        <v>9027173000000</v>
      </c>
      <c r="D1031" s="14">
        <v>609295000000</v>
      </c>
      <c r="E1031" s="14">
        <v>8517244000000</v>
      </c>
      <c r="F1031" s="14">
        <v>0</v>
      </c>
    </row>
    <row r="1032" spans="1:6" x14ac:dyDescent="0.35">
      <c r="A1032" t="s">
        <v>127</v>
      </c>
      <c r="B1032" t="s">
        <v>79</v>
      </c>
      <c r="C1032" s="14">
        <v>9027173000000</v>
      </c>
      <c r="D1032" s="14">
        <v>472675000000</v>
      </c>
      <c r="E1032" s="14">
        <v>8517244000000</v>
      </c>
      <c r="F1032" s="14">
        <v>0</v>
      </c>
    </row>
    <row r="1033" spans="1:6" x14ac:dyDescent="0.35">
      <c r="A1033" t="s">
        <v>127</v>
      </c>
      <c r="B1033" t="s">
        <v>80</v>
      </c>
      <c r="C1033" s="14">
        <v>0</v>
      </c>
      <c r="D1033" s="14">
        <v>136620000000</v>
      </c>
      <c r="E1033" s="14">
        <v>0</v>
      </c>
      <c r="F1033" s="14">
        <v>0</v>
      </c>
    </row>
    <row r="1034" spans="1:6" x14ac:dyDescent="0.35">
      <c r="A1034" t="s">
        <v>127</v>
      </c>
      <c r="B1034" t="s">
        <v>81</v>
      </c>
      <c r="C1034" s="14">
        <v>0</v>
      </c>
      <c r="D1034" s="14">
        <v>0</v>
      </c>
      <c r="E1034" s="14">
        <v>0</v>
      </c>
      <c r="F1034" s="14">
        <v>0</v>
      </c>
    </row>
    <row r="1035" spans="1:6" x14ac:dyDescent="0.35">
      <c r="A1035" t="s">
        <v>127</v>
      </c>
      <c r="B1035" t="s">
        <v>82</v>
      </c>
      <c r="C1035" s="14">
        <v>0</v>
      </c>
      <c r="D1035" s="14">
        <v>0</v>
      </c>
      <c r="E1035" s="14">
        <v>0</v>
      </c>
      <c r="F1035" s="14">
        <v>0</v>
      </c>
    </row>
    <row r="1036" spans="1:6" x14ac:dyDescent="0.35">
      <c r="A1036" t="s">
        <v>127</v>
      </c>
      <c r="B1036" t="s">
        <v>83</v>
      </c>
      <c r="C1036" s="14">
        <v>72084752000000</v>
      </c>
      <c r="D1036" s="14">
        <v>64520093000000</v>
      </c>
      <c r="E1036" s="14">
        <v>71350329000000</v>
      </c>
      <c r="F1036" s="14">
        <v>0</v>
      </c>
    </row>
    <row r="1037" spans="1:6" x14ac:dyDescent="0.35">
      <c r="A1037" t="s">
        <v>127</v>
      </c>
      <c r="B1037" t="s">
        <v>84</v>
      </c>
      <c r="C1037" s="14">
        <v>0</v>
      </c>
      <c r="D1037" s="14">
        <v>0</v>
      </c>
      <c r="E1037" s="14">
        <v>0</v>
      </c>
      <c r="F1037" s="14">
        <v>0</v>
      </c>
    </row>
    <row r="1038" spans="1:6" x14ac:dyDescent="0.35">
      <c r="A1038" t="s">
        <v>127</v>
      </c>
      <c r="B1038" t="s">
        <v>85</v>
      </c>
      <c r="C1038" s="14">
        <v>0</v>
      </c>
      <c r="D1038" s="14">
        <v>0</v>
      </c>
      <c r="E1038" s="14">
        <v>0</v>
      </c>
      <c r="F1038" s="14">
        <v>0</v>
      </c>
    </row>
    <row r="1039" spans="1:6" x14ac:dyDescent="0.35">
      <c r="A1039" t="s">
        <v>127</v>
      </c>
      <c r="B1039" t="s">
        <v>86</v>
      </c>
      <c r="C1039" s="14">
        <v>0</v>
      </c>
      <c r="D1039" s="14">
        <v>0</v>
      </c>
      <c r="E1039" s="14">
        <v>0</v>
      </c>
      <c r="F1039" s="14">
        <v>0</v>
      </c>
    </row>
    <row r="1040" spans="1:6" x14ac:dyDescent="0.35">
      <c r="A1040" t="s">
        <v>127</v>
      </c>
      <c r="B1040" t="s">
        <v>87</v>
      </c>
      <c r="C1040" s="14">
        <v>0</v>
      </c>
      <c r="D1040" s="14">
        <v>0</v>
      </c>
      <c r="E1040" s="14">
        <v>0</v>
      </c>
      <c r="F1040" s="14">
        <v>0</v>
      </c>
    </row>
    <row r="1041" spans="1:6" x14ac:dyDescent="0.35">
      <c r="A1041" t="s">
        <v>127</v>
      </c>
      <c r="B1041" t="s">
        <v>88</v>
      </c>
      <c r="C1041" s="14">
        <v>0</v>
      </c>
      <c r="D1041" s="14">
        <v>0</v>
      </c>
      <c r="E1041" s="14">
        <v>0</v>
      </c>
      <c r="F1041" s="14">
        <v>0</v>
      </c>
    </row>
    <row r="1042" spans="1:6" x14ac:dyDescent="0.35">
      <c r="A1042" t="s">
        <v>127</v>
      </c>
      <c r="B1042" t="s">
        <v>89</v>
      </c>
      <c r="C1042" s="14">
        <v>0</v>
      </c>
      <c r="D1042" s="14">
        <v>0</v>
      </c>
      <c r="E1042" s="14">
        <v>0</v>
      </c>
      <c r="F1042" s="14">
        <v>0</v>
      </c>
    </row>
    <row r="1043" spans="1:6" x14ac:dyDescent="0.35">
      <c r="A1043" t="s">
        <v>127</v>
      </c>
      <c r="B1043" t="s">
        <v>90</v>
      </c>
      <c r="C1043" s="14">
        <v>0</v>
      </c>
      <c r="D1043" s="14">
        <v>0</v>
      </c>
      <c r="E1043" s="14">
        <v>0</v>
      </c>
      <c r="F1043" s="14">
        <v>0</v>
      </c>
    </row>
    <row r="1044" spans="1:6" x14ac:dyDescent="0.35">
      <c r="A1044" t="s">
        <v>127</v>
      </c>
      <c r="B1044" t="s">
        <v>91</v>
      </c>
      <c r="C1044" s="14">
        <v>0</v>
      </c>
      <c r="D1044" s="14">
        <v>0</v>
      </c>
      <c r="E1044" s="14">
        <v>0</v>
      </c>
      <c r="F1044" s="14">
        <v>0</v>
      </c>
    </row>
    <row r="1045" spans="1:6" x14ac:dyDescent="0.35">
      <c r="A1045" t="s">
        <v>127</v>
      </c>
      <c r="B1045" t="s">
        <v>92</v>
      </c>
      <c r="C1045" s="14">
        <v>0</v>
      </c>
      <c r="D1045" s="14">
        <v>0</v>
      </c>
      <c r="E1045" s="14">
        <v>0</v>
      </c>
      <c r="F1045" s="14">
        <v>0</v>
      </c>
    </row>
    <row r="1046" spans="1:6" x14ac:dyDescent="0.35">
      <c r="A1046" t="s">
        <v>127</v>
      </c>
      <c r="B1046" t="s">
        <v>93</v>
      </c>
      <c r="C1046" s="14">
        <v>0</v>
      </c>
      <c r="D1046" s="14">
        <v>39179000000</v>
      </c>
      <c r="E1046" s="14">
        <v>0</v>
      </c>
      <c r="F1046" s="14">
        <v>0</v>
      </c>
    </row>
    <row r="1047" spans="1:6" x14ac:dyDescent="0.35">
      <c r="A1047" t="s">
        <v>127</v>
      </c>
      <c r="B1047" t="s">
        <v>94</v>
      </c>
      <c r="C1047" s="14">
        <v>0</v>
      </c>
      <c r="D1047" s="14">
        <v>0</v>
      </c>
      <c r="E1047" s="14">
        <v>0</v>
      </c>
      <c r="F1047" s="14">
        <v>0</v>
      </c>
    </row>
    <row r="1048" spans="1:6" x14ac:dyDescent="0.35">
      <c r="A1048" t="s">
        <v>127</v>
      </c>
      <c r="B1048" t="s">
        <v>95</v>
      </c>
      <c r="C1048" s="14">
        <v>0</v>
      </c>
      <c r="D1048" s="14">
        <v>0</v>
      </c>
      <c r="E1048" s="14">
        <v>0</v>
      </c>
      <c r="F1048" s="14">
        <v>0</v>
      </c>
    </row>
    <row r="1049" spans="1:6" x14ac:dyDescent="0.35">
      <c r="A1049" t="s">
        <v>127</v>
      </c>
      <c r="B1049" t="s">
        <v>96</v>
      </c>
      <c r="C1049" s="14">
        <v>0</v>
      </c>
      <c r="D1049" s="14">
        <v>0</v>
      </c>
      <c r="E1049" s="14">
        <v>0</v>
      </c>
      <c r="F1049" s="14">
        <v>0</v>
      </c>
    </row>
    <row r="1050" spans="1:6" x14ac:dyDescent="0.35">
      <c r="A1050" t="s">
        <v>127</v>
      </c>
      <c r="B1050" t="s">
        <v>97</v>
      </c>
      <c r="C1050" s="14">
        <v>85338420000000</v>
      </c>
      <c r="D1050" s="14">
        <v>69518465000000</v>
      </c>
      <c r="E1050" s="14">
        <v>84083014000000</v>
      </c>
      <c r="F1050" s="14">
        <v>0</v>
      </c>
    </row>
    <row r="1051" spans="1:6" x14ac:dyDescent="0.35">
      <c r="A1051" t="s">
        <v>127</v>
      </c>
      <c r="B1051" t="s">
        <v>98</v>
      </c>
      <c r="C1051" s="14">
        <v>0</v>
      </c>
      <c r="D1051" s="14">
        <v>0</v>
      </c>
      <c r="E1051" s="14">
        <v>0</v>
      </c>
      <c r="F1051" s="14">
        <v>0</v>
      </c>
    </row>
    <row r="1052" spans="1:6" x14ac:dyDescent="0.35">
      <c r="A1052" t="s">
        <v>127</v>
      </c>
      <c r="B1052" t="s">
        <v>99</v>
      </c>
      <c r="C1052" s="14">
        <v>4101555000000</v>
      </c>
      <c r="D1052" s="14">
        <v>4101555000000</v>
      </c>
      <c r="E1052" s="14">
        <v>5601555000000</v>
      </c>
      <c r="F1052" s="14">
        <v>0</v>
      </c>
    </row>
    <row r="1053" spans="1:6" x14ac:dyDescent="0.35">
      <c r="A1053" t="s">
        <v>127</v>
      </c>
      <c r="B1053" t="s">
        <v>100</v>
      </c>
      <c r="C1053" s="14">
        <v>0</v>
      </c>
      <c r="D1053" s="14">
        <v>0</v>
      </c>
      <c r="E1053" s="14">
        <v>0</v>
      </c>
      <c r="F1053" s="14">
        <v>0</v>
      </c>
    </row>
    <row r="1054" spans="1:6" x14ac:dyDescent="0.35">
      <c r="A1054" t="s">
        <v>127</v>
      </c>
      <c r="B1054" t="s">
        <v>101</v>
      </c>
      <c r="C1054" s="14">
        <v>0</v>
      </c>
      <c r="D1054" s="14">
        <v>0</v>
      </c>
      <c r="E1054" s="14">
        <v>0</v>
      </c>
      <c r="F1054" s="14">
        <v>0</v>
      </c>
    </row>
    <row r="1055" spans="1:6" x14ac:dyDescent="0.35">
      <c r="A1055" t="s">
        <v>127</v>
      </c>
      <c r="B1055" t="s">
        <v>102</v>
      </c>
      <c r="C1055" s="14">
        <v>0</v>
      </c>
      <c r="D1055" s="14">
        <v>0</v>
      </c>
      <c r="E1055" s="14">
        <v>0</v>
      </c>
      <c r="F1055" s="14">
        <v>0</v>
      </c>
    </row>
    <row r="1056" spans="1:6" x14ac:dyDescent="0.35">
      <c r="A1056" t="s">
        <v>127</v>
      </c>
      <c r="B1056" t="s">
        <v>103</v>
      </c>
      <c r="C1056" s="14">
        <v>0</v>
      </c>
      <c r="D1056" s="14">
        <v>0</v>
      </c>
      <c r="E1056" s="14">
        <v>0</v>
      </c>
      <c r="F1056" s="14">
        <v>0</v>
      </c>
    </row>
    <row r="1057" spans="1:6" x14ac:dyDescent="0.35">
      <c r="A1057" t="s">
        <v>127</v>
      </c>
      <c r="B1057" t="s">
        <v>104</v>
      </c>
      <c r="C1057" s="14">
        <v>-29644000000</v>
      </c>
      <c r="D1057" s="14">
        <v>-29644000000</v>
      </c>
      <c r="E1057" s="14">
        <v>-29644000000</v>
      </c>
      <c r="F1057" s="14">
        <v>0</v>
      </c>
    </row>
    <row r="1058" spans="1:6" x14ac:dyDescent="0.35">
      <c r="A1058" t="s">
        <v>127</v>
      </c>
      <c r="B1058" t="s">
        <v>105</v>
      </c>
      <c r="C1058" s="14">
        <v>0</v>
      </c>
      <c r="D1058" s="14">
        <v>0</v>
      </c>
      <c r="E1058" s="14">
        <v>0</v>
      </c>
      <c r="F1058" s="14">
        <v>0</v>
      </c>
    </row>
    <row r="1059" spans="1:6" x14ac:dyDescent="0.35">
      <c r="A1059" t="s">
        <v>127</v>
      </c>
      <c r="B1059" t="s">
        <v>106</v>
      </c>
      <c r="C1059" s="14">
        <v>0</v>
      </c>
      <c r="D1059" s="14">
        <v>0</v>
      </c>
      <c r="E1059" s="14">
        <v>0</v>
      </c>
      <c r="F1059" s="14">
        <v>0</v>
      </c>
    </row>
    <row r="1060" spans="1:6" x14ac:dyDescent="0.35">
      <c r="A1060" t="s">
        <v>127</v>
      </c>
      <c r="B1060" t="s">
        <v>107</v>
      </c>
      <c r="C1060" s="14">
        <v>0</v>
      </c>
      <c r="D1060" s="14">
        <v>0</v>
      </c>
      <c r="E1060" s="14">
        <v>0</v>
      </c>
      <c r="F1060" s="14">
        <v>0</v>
      </c>
    </row>
    <row r="1061" spans="1:6" x14ac:dyDescent="0.35">
      <c r="A1061" t="s">
        <v>127</v>
      </c>
      <c r="B1061" t="s">
        <v>108</v>
      </c>
      <c r="C1061" s="14">
        <v>0</v>
      </c>
      <c r="D1061" s="14">
        <v>0</v>
      </c>
      <c r="E1061" s="14">
        <v>0</v>
      </c>
      <c r="F1061" s="14">
        <v>0</v>
      </c>
    </row>
    <row r="1062" spans="1:6" x14ac:dyDescent="0.35">
      <c r="A1062" t="s">
        <v>127</v>
      </c>
      <c r="B1062" t="s">
        <v>109</v>
      </c>
      <c r="C1062" s="14">
        <v>0</v>
      </c>
      <c r="D1062" s="14">
        <v>0</v>
      </c>
      <c r="E1062" s="14">
        <v>0</v>
      </c>
      <c r="F1062" s="14">
        <v>0</v>
      </c>
    </row>
    <row r="1063" spans="1:6" x14ac:dyDescent="0.35">
      <c r="A1063" t="s">
        <v>127</v>
      </c>
      <c r="B1063" t="s">
        <v>110</v>
      </c>
      <c r="C1063" s="14">
        <v>157516000000</v>
      </c>
      <c r="D1063" s="14">
        <v>157516000000</v>
      </c>
      <c r="E1063" s="14">
        <v>157516000000</v>
      </c>
      <c r="F1063" s="14">
        <v>0</v>
      </c>
    </row>
    <row r="1064" spans="1:6" x14ac:dyDescent="0.35">
      <c r="A1064" t="s">
        <v>127</v>
      </c>
      <c r="B1064" t="s">
        <v>111</v>
      </c>
      <c r="C1064" s="14">
        <v>0</v>
      </c>
      <c r="D1064" s="14">
        <v>0</v>
      </c>
      <c r="E1064" s="14">
        <v>0</v>
      </c>
      <c r="F1064" s="14">
        <v>0</v>
      </c>
    </row>
    <row r="1065" spans="1:6" x14ac:dyDescent="0.35">
      <c r="A1065" t="s">
        <v>127</v>
      </c>
      <c r="B1065" t="s">
        <v>112</v>
      </c>
      <c r="C1065" s="14">
        <v>0</v>
      </c>
      <c r="D1065" s="14">
        <v>0</v>
      </c>
      <c r="E1065" s="14">
        <v>0</v>
      </c>
      <c r="F1065" s="14">
        <v>0</v>
      </c>
    </row>
    <row r="1066" spans="1:6" x14ac:dyDescent="0.35">
      <c r="A1066" t="s">
        <v>127</v>
      </c>
      <c r="B1066" t="s">
        <v>113</v>
      </c>
      <c r="C1066" s="14">
        <v>0</v>
      </c>
      <c r="D1066" s="14">
        <v>0</v>
      </c>
      <c r="E1066" s="14">
        <v>0</v>
      </c>
      <c r="F1066" s="14">
        <v>0</v>
      </c>
    </row>
    <row r="1067" spans="1:6" x14ac:dyDescent="0.35">
      <c r="A1067" t="s">
        <v>127</v>
      </c>
      <c r="B1067" t="s">
        <v>114</v>
      </c>
      <c r="C1067" s="14">
        <v>0</v>
      </c>
      <c r="D1067" s="14">
        <v>0</v>
      </c>
      <c r="E1067" s="14">
        <v>0</v>
      </c>
      <c r="F1067" s="14">
        <v>0</v>
      </c>
    </row>
    <row r="1068" spans="1:6" x14ac:dyDescent="0.35">
      <c r="A1068" t="s">
        <v>127</v>
      </c>
      <c r="B1068" t="s">
        <v>115</v>
      </c>
      <c r="C1068" s="14">
        <v>0</v>
      </c>
      <c r="D1068" s="14">
        <v>0</v>
      </c>
      <c r="E1068" s="14">
        <v>0</v>
      </c>
      <c r="F1068" s="14">
        <v>0</v>
      </c>
    </row>
    <row r="1069" spans="1:6" x14ac:dyDescent="0.35">
      <c r="A1069" t="s">
        <v>127</v>
      </c>
      <c r="B1069" t="s">
        <v>116</v>
      </c>
      <c r="C1069" s="14">
        <v>0</v>
      </c>
      <c r="D1069" s="14">
        <v>0</v>
      </c>
      <c r="E1069" s="14">
        <v>0</v>
      </c>
      <c r="F1069" s="14">
        <v>0</v>
      </c>
    </row>
    <row r="1070" spans="1:6" x14ac:dyDescent="0.35">
      <c r="A1070" t="s">
        <v>127</v>
      </c>
      <c r="B1070" t="s">
        <v>117</v>
      </c>
      <c r="C1070" s="14">
        <v>0</v>
      </c>
      <c r="D1070" s="14">
        <v>0</v>
      </c>
      <c r="E1070" s="14">
        <v>0</v>
      </c>
      <c r="F1070" s="14">
        <v>0</v>
      </c>
    </row>
    <row r="1071" spans="1:6" x14ac:dyDescent="0.35">
      <c r="A1071" t="s">
        <v>127</v>
      </c>
      <c r="B1071" t="s">
        <v>118</v>
      </c>
      <c r="C1071" s="14">
        <v>0</v>
      </c>
      <c r="D1071" s="14">
        <v>0</v>
      </c>
      <c r="E1071" s="14">
        <v>0</v>
      </c>
      <c r="F1071" s="14">
        <v>0</v>
      </c>
    </row>
    <row r="1072" spans="1:6" x14ac:dyDescent="0.35">
      <c r="A1072" t="s">
        <v>127</v>
      </c>
      <c r="B1072" t="s">
        <v>119</v>
      </c>
      <c r="C1072" s="14">
        <v>0</v>
      </c>
      <c r="D1072" s="14">
        <v>0</v>
      </c>
      <c r="E1072" s="14">
        <v>0</v>
      </c>
      <c r="F1072" s="14">
        <v>0</v>
      </c>
    </row>
    <row r="1073" spans="1:6" x14ac:dyDescent="0.35">
      <c r="A1073" t="s">
        <v>128</v>
      </c>
      <c r="B1073" t="s">
        <v>7</v>
      </c>
      <c r="C1073" s="14">
        <v>0</v>
      </c>
      <c r="D1073" s="14">
        <v>0</v>
      </c>
      <c r="E1073" s="14">
        <v>0</v>
      </c>
      <c r="F1073" s="14">
        <v>0</v>
      </c>
    </row>
    <row r="1074" spans="1:6" x14ac:dyDescent="0.35">
      <c r="A1074" t="s">
        <v>128</v>
      </c>
      <c r="B1074" t="s">
        <v>8</v>
      </c>
      <c r="C1074" s="14">
        <v>0</v>
      </c>
      <c r="D1074" s="14">
        <v>0</v>
      </c>
      <c r="E1074" s="14">
        <v>0</v>
      </c>
      <c r="F1074" s="14">
        <v>0</v>
      </c>
    </row>
    <row r="1075" spans="1:6" x14ac:dyDescent="0.35">
      <c r="A1075" t="s">
        <v>128</v>
      </c>
      <c r="B1075" t="s">
        <v>9</v>
      </c>
      <c r="C1075" s="14">
        <v>932451084828</v>
      </c>
      <c r="D1075" s="14">
        <v>713556130605</v>
      </c>
      <c r="E1075" s="14">
        <v>793464354495</v>
      </c>
      <c r="F1075" s="14">
        <v>779733563086</v>
      </c>
    </row>
    <row r="1076" spans="1:6" x14ac:dyDescent="0.35">
      <c r="A1076" t="s">
        <v>128</v>
      </c>
      <c r="B1076" t="s">
        <v>10</v>
      </c>
      <c r="C1076" s="14">
        <v>0</v>
      </c>
      <c r="D1076" s="14">
        <v>0</v>
      </c>
      <c r="E1076" s="14">
        <v>0</v>
      </c>
      <c r="F1076" s="14">
        <v>0</v>
      </c>
    </row>
    <row r="1077" spans="1:6" x14ac:dyDescent="0.35">
      <c r="A1077" t="s">
        <v>128</v>
      </c>
      <c r="B1077" t="s">
        <v>11</v>
      </c>
      <c r="C1077" s="14">
        <v>0</v>
      </c>
      <c r="D1077" s="14">
        <v>0</v>
      </c>
      <c r="E1077" s="14">
        <v>0</v>
      </c>
      <c r="F1077" s="14">
        <v>0</v>
      </c>
    </row>
    <row r="1078" spans="1:6" x14ac:dyDescent="0.35">
      <c r="A1078" t="s">
        <v>128</v>
      </c>
      <c r="B1078" t="s">
        <v>12</v>
      </c>
      <c r="C1078" s="14">
        <v>4087881039948</v>
      </c>
      <c r="D1078" s="14">
        <v>3852855231576</v>
      </c>
      <c r="E1078" s="14">
        <v>3225386957711</v>
      </c>
      <c r="F1078" s="14">
        <v>6965365039785</v>
      </c>
    </row>
    <row r="1079" spans="1:6" x14ac:dyDescent="0.35">
      <c r="A1079" t="s">
        <v>128</v>
      </c>
      <c r="B1079" t="s">
        <v>13</v>
      </c>
      <c r="C1079" s="14">
        <v>0</v>
      </c>
      <c r="D1079" s="14">
        <v>0</v>
      </c>
      <c r="E1079" s="14">
        <v>0</v>
      </c>
      <c r="F1079" s="14">
        <v>0</v>
      </c>
    </row>
    <row r="1080" spans="1:6" x14ac:dyDescent="0.35">
      <c r="A1080" t="s">
        <v>128</v>
      </c>
      <c r="B1080" t="s">
        <v>14</v>
      </c>
      <c r="C1080" s="14">
        <v>0</v>
      </c>
      <c r="D1080" s="14">
        <v>0</v>
      </c>
      <c r="E1080" s="14">
        <v>0</v>
      </c>
      <c r="F1080" s="14">
        <v>0</v>
      </c>
    </row>
    <row r="1081" spans="1:6" x14ac:dyDescent="0.35">
      <c r="A1081" t="s">
        <v>128</v>
      </c>
      <c r="B1081" t="s">
        <v>15</v>
      </c>
      <c r="C1081" s="14">
        <v>0</v>
      </c>
      <c r="D1081" s="14">
        <v>0</v>
      </c>
      <c r="E1081" s="14">
        <v>0</v>
      </c>
      <c r="F1081" s="14">
        <v>0</v>
      </c>
    </row>
    <row r="1082" spans="1:6" x14ac:dyDescent="0.35">
      <c r="A1082" t="s">
        <v>128</v>
      </c>
      <c r="B1082" t="s">
        <v>16</v>
      </c>
      <c r="C1082" s="14">
        <v>16383840701485</v>
      </c>
      <c r="D1082" s="14">
        <v>22594539046752</v>
      </c>
      <c r="E1082" s="14">
        <v>20636255208899</v>
      </c>
      <c r="F1082" s="14">
        <v>33900216479510</v>
      </c>
    </row>
    <row r="1083" spans="1:6" x14ac:dyDescent="0.35">
      <c r="A1083" t="s">
        <v>128</v>
      </c>
      <c r="B1083" t="s">
        <v>17</v>
      </c>
      <c r="C1083" s="14">
        <v>15188574435</v>
      </c>
      <c r="D1083" s="14">
        <v>21131422167710</v>
      </c>
      <c r="E1083" s="14">
        <v>18426225031606</v>
      </c>
      <c r="F1083" s="14">
        <v>32303914945061</v>
      </c>
    </row>
    <row r="1084" spans="1:6" x14ac:dyDescent="0.35">
      <c r="A1084" t="s">
        <v>128</v>
      </c>
      <c r="B1084" t="s">
        <v>18</v>
      </c>
      <c r="C1084" s="14">
        <v>1195620127050</v>
      </c>
      <c r="D1084" s="14">
        <v>1463116879042</v>
      </c>
      <c r="E1084" s="14">
        <v>2210030177293</v>
      </c>
      <c r="F1084" s="14">
        <v>1596301534449</v>
      </c>
    </row>
    <row r="1085" spans="1:6" x14ac:dyDescent="0.35">
      <c r="A1085" t="s">
        <v>128</v>
      </c>
      <c r="B1085" t="s">
        <v>19</v>
      </c>
      <c r="C1085" s="14">
        <v>0</v>
      </c>
      <c r="D1085" s="14">
        <v>0</v>
      </c>
      <c r="E1085" s="14">
        <v>0</v>
      </c>
      <c r="F1085" s="14">
        <v>0</v>
      </c>
    </row>
    <row r="1086" spans="1:6" x14ac:dyDescent="0.35">
      <c r="A1086" t="s">
        <v>128</v>
      </c>
      <c r="B1086" t="s">
        <v>20</v>
      </c>
      <c r="C1086" s="14">
        <v>0</v>
      </c>
      <c r="D1086" s="14">
        <v>0</v>
      </c>
      <c r="E1086" s="14">
        <v>0</v>
      </c>
      <c r="F1086" s="14">
        <v>0</v>
      </c>
    </row>
    <row r="1087" spans="1:6" x14ac:dyDescent="0.35">
      <c r="A1087" t="s">
        <v>128</v>
      </c>
      <c r="B1087" t="s">
        <v>21</v>
      </c>
      <c r="C1087" s="14">
        <v>0</v>
      </c>
      <c r="D1087" s="14">
        <v>0</v>
      </c>
      <c r="E1087" s="14">
        <v>0</v>
      </c>
      <c r="F1087" s="14">
        <v>0</v>
      </c>
    </row>
    <row r="1088" spans="1:6" x14ac:dyDescent="0.35">
      <c r="A1088" t="s">
        <v>128</v>
      </c>
      <c r="B1088" t="s">
        <v>22</v>
      </c>
      <c r="C1088" s="14">
        <v>0</v>
      </c>
      <c r="D1088" s="14">
        <v>0</v>
      </c>
      <c r="E1088" s="14">
        <v>0</v>
      </c>
      <c r="F1088" s="14">
        <v>0</v>
      </c>
    </row>
    <row r="1089" spans="1:6" x14ac:dyDescent="0.35">
      <c r="A1089" t="s">
        <v>128</v>
      </c>
      <c r="B1089" t="s">
        <v>23</v>
      </c>
      <c r="C1089" s="14">
        <v>0</v>
      </c>
      <c r="D1089" s="14">
        <v>0</v>
      </c>
      <c r="E1089" s="14">
        <v>0</v>
      </c>
      <c r="F1089" s="14">
        <v>0</v>
      </c>
    </row>
    <row r="1090" spans="1:6" x14ac:dyDescent="0.35">
      <c r="A1090" t="s">
        <v>128</v>
      </c>
      <c r="B1090" t="s">
        <v>24</v>
      </c>
      <c r="C1090" s="14">
        <v>0</v>
      </c>
      <c r="D1090" s="14">
        <v>0</v>
      </c>
      <c r="E1090" s="14">
        <v>0</v>
      </c>
      <c r="F1090" s="14">
        <v>0</v>
      </c>
    </row>
    <row r="1091" spans="1:6" x14ac:dyDescent="0.35">
      <c r="A1091" t="s">
        <v>128</v>
      </c>
      <c r="B1091" t="s">
        <v>25</v>
      </c>
      <c r="C1091" s="14">
        <v>929409500000</v>
      </c>
      <c r="D1091" s="14">
        <v>4565000020000</v>
      </c>
      <c r="E1091" s="14">
        <v>142837500000</v>
      </c>
      <c r="F1091" s="14">
        <v>0</v>
      </c>
    </row>
    <row r="1092" spans="1:6" x14ac:dyDescent="0.35">
      <c r="A1092" t="s">
        <v>128</v>
      </c>
      <c r="B1092" t="s">
        <v>26</v>
      </c>
      <c r="C1092" s="14">
        <v>929409500000</v>
      </c>
      <c r="D1092" s="14">
        <v>4565000020000</v>
      </c>
      <c r="E1092" s="14">
        <v>142837500000</v>
      </c>
      <c r="F1092" s="14">
        <v>0</v>
      </c>
    </row>
    <row r="1093" spans="1:6" x14ac:dyDescent="0.35">
      <c r="A1093" t="s">
        <v>128</v>
      </c>
      <c r="B1093" t="s">
        <v>27</v>
      </c>
      <c r="C1093" s="14">
        <v>0</v>
      </c>
      <c r="D1093" s="14">
        <v>0</v>
      </c>
      <c r="E1093" s="14">
        <v>0</v>
      </c>
      <c r="F1093" s="14">
        <v>0</v>
      </c>
    </row>
    <row r="1094" spans="1:6" x14ac:dyDescent="0.35">
      <c r="A1094" t="s">
        <v>128</v>
      </c>
      <c r="B1094" t="s">
        <v>28</v>
      </c>
      <c r="C1094" s="14">
        <v>65588137740</v>
      </c>
      <c r="D1094" s="14">
        <v>125806840360</v>
      </c>
      <c r="E1094" s="14">
        <v>360044007067</v>
      </c>
      <c r="F1094" s="14">
        <v>41473565365</v>
      </c>
    </row>
    <row r="1095" spans="1:6" x14ac:dyDescent="0.35">
      <c r="A1095" t="s">
        <v>128</v>
      </c>
      <c r="B1095" t="s">
        <v>29</v>
      </c>
      <c r="C1095" s="14">
        <v>0</v>
      </c>
      <c r="D1095" s="14">
        <v>0</v>
      </c>
      <c r="E1095" s="14">
        <v>0</v>
      </c>
      <c r="F1095" s="14">
        <v>0</v>
      </c>
    </row>
    <row r="1096" spans="1:6" x14ac:dyDescent="0.35">
      <c r="A1096" t="s">
        <v>128</v>
      </c>
      <c r="B1096" t="s">
        <v>30</v>
      </c>
      <c r="C1096" s="14">
        <v>0</v>
      </c>
      <c r="D1096" s="14">
        <v>0</v>
      </c>
      <c r="E1096" s="14">
        <v>0</v>
      </c>
      <c r="F1096" s="14">
        <v>0</v>
      </c>
    </row>
    <row r="1097" spans="1:6" x14ac:dyDescent="0.35">
      <c r="A1097" t="s">
        <v>128</v>
      </c>
      <c r="B1097" t="s">
        <v>31</v>
      </c>
      <c r="C1097" s="14">
        <v>0</v>
      </c>
      <c r="D1097" s="14">
        <v>0</v>
      </c>
      <c r="E1097" s="14">
        <v>0</v>
      </c>
      <c r="F1097" s="14">
        <v>0</v>
      </c>
    </row>
    <row r="1098" spans="1:6" x14ac:dyDescent="0.35">
      <c r="A1098" t="s">
        <v>128</v>
      </c>
      <c r="B1098" t="s">
        <v>32</v>
      </c>
      <c r="C1098" s="14">
        <v>0</v>
      </c>
      <c r="D1098" s="14">
        <v>0</v>
      </c>
      <c r="E1098" s="14">
        <v>0</v>
      </c>
      <c r="F1098" s="14">
        <v>0</v>
      </c>
    </row>
    <row r="1099" spans="1:6" x14ac:dyDescent="0.35">
      <c r="A1099" t="s">
        <v>128</v>
      </c>
      <c r="B1099" t="s">
        <v>33</v>
      </c>
      <c r="C1099" s="14">
        <v>0</v>
      </c>
      <c r="D1099" s="14">
        <v>0</v>
      </c>
      <c r="E1099" s="14">
        <v>0</v>
      </c>
      <c r="F1099" s="14">
        <v>0</v>
      </c>
    </row>
    <row r="1100" spans="1:6" x14ac:dyDescent="0.35">
      <c r="A1100" t="s">
        <v>128</v>
      </c>
      <c r="B1100" t="s">
        <v>34</v>
      </c>
      <c r="C1100" s="14">
        <v>0</v>
      </c>
      <c r="D1100" s="14">
        <v>0</v>
      </c>
      <c r="E1100" s="14">
        <v>0</v>
      </c>
      <c r="F1100" s="14">
        <v>0</v>
      </c>
    </row>
    <row r="1101" spans="1:6" x14ac:dyDescent="0.35">
      <c r="A1101" t="s">
        <v>128</v>
      </c>
      <c r="B1101" t="s">
        <v>35</v>
      </c>
      <c r="C1101" s="14">
        <v>2905246550</v>
      </c>
      <c r="D1101" s="14">
        <v>0</v>
      </c>
      <c r="E1101" s="14">
        <v>0</v>
      </c>
      <c r="F1101" s="14">
        <v>0</v>
      </c>
    </row>
    <row r="1102" spans="1:6" x14ac:dyDescent="0.35">
      <c r="A1102" t="s">
        <v>128</v>
      </c>
      <c r="B1102" t="s">
        <v>36</v>
      </c>
      <c r="C1102" s="14">
        <v>0</v>
      </c>
      <c r="D1102" s="14">
        <v>0</v>
      </c>
      <c r="E1102" s="14">
        <v>0</v>
      </c>
      <c r="F1102" s="14">
        <v>0</v>
      </c>
    </row>
    <row r="1103" spans="1:6" x14ac:dyDescent="0.35">
      <c r="A1103" t="s">
        <v>128</v>
      </c>
      <c r="B1103" t="s">
        <v>37</v>
      </c>
      <c r="C1103" s="14">
        <v>0</v>
      </c>
      <c r="D1103" s="14">
        <v>0</v>
      </c>
      <c r="E1103" s="14">
        <v>0</v>
      </c>
      <c r="F1103" s="14">
        <v>0</v>
      </c>
    </row>
    <row r="1104" spans="1:6" x14ac:dyDescent="0.35">
      <c r="A1104" t="s">
        <v>128</v>
      </c>
      <c r="B1104" t="s">
        <v>38</v>
      </c>
      <c r="C1104" s="14">
        <v>0</v>
      </c>
      <c r="D1104" s="14">
        <v>0</v>
      </c>
      <c r="E1104" s="14">
        <v>0</v>
      </c>
      <c r="F1104" s="14">
        <v>0</v>
      </c>
    </row>
    <row r="1105" spans="1:6" x14ac:dyDescent="0.35">
      <c r="A1105" t="s">
        <v>128</v>
      </c>
      <c r="B1105" t="s">
        <v>39</v>
      </c>
      <c r="C1105" s="14">
        <v>22540000000</v>
      </c>
      <c r="D1105" s="14">
        <v>0</v>
      </c>
      <c r="E1105" s="14">
        <v>0</v>
      </c>
      <c r="F1105" s="14">
        <v>0</v>
      </c>
    </row>
    <row r="1106" spans="1:6" x14ac:dyDescent="0.35">
      <c r="A1106" t="s">
        <v>128</v>
      </c>
      <c r="B1106" t="s">
        <v>40</v>
      </c>
      <c r="C1106" s="14">
        <v>0</v>
      </c>
      <c r="D1106" s="14">
        <v>0</v>
      </c>
      <c r="E1106" s="14">
        <v>0</v>
      </c>
      <c r="F1106" s="14">
        <v>0</v>
      </c>
    </row>
    <row r="1107" spans="1:6" x14ac:dyDescent="0.35">
      <c r="A1107" t="s">
        <v>128</v>
      </c>
      <c r="B1107" t="s">
        <v>41</v>
      </c>
      <c r="C1107" s="14">
        <v>0</v>
      </c>
      <c r="D1107" s="14">
        <v>0</v>
      </c>
      <c r="E1107" s="14">
        <v>0</v>
      </c>
      <c r="F1107" s="14">
        <v>0</v>
      </c>
    </row>
    <row r="1108" spans="1:6" x14ac:dyDescent="0.35">
      <c r="A1108" t="s">
        <v>128</v>
      </c>
      <c r="B1108" t="s">
        <v>42</v>
      </c>
      <c r="C1108" s="14">
        <v>-19634753450</v>
      </c>
      <c r="D1108" s="14">
        <v>0</v>
      </c>
      <c r="E1108" s="14">
        <v>0</v>
      </c>
      <c r="F1108" s="14">
        <v>0</v>
      </c>
    </row>
    <row r="1109" spans="1:6" x14ac:dyDescent="0.35">
      <c r="A1109" t="s">
        <v>128</v>
      </c>
      <c r="B1109" t="s">
        <v>43</v>
      </c>
      <c r="C1109" s="14">
        <v>545543991339</v>
      </c>
      <c r="D1109" s="14">
        <v>554723909013</v>
      </c>
      <c r="E1109" s="14">
        <v>583606445091</v>
      </c>
      <c r="F1109" s="14">
        <v>554565039650</v>
      </c>
    </row>
    <row r="1110" spans="1:6" x14ac:dyDescent="0.35">
      <c r="A1110" t="s">
        <v>128</v>
      </c>
      <c r="B1110" t="s">
        <v>44</v>
      </c>
      <c r="C1110" s="14">
        <v>272377860252</v>
      </c>
      <c r="D1110" s="14">
        <v>285125671227</v>
      </c>
      <c r="E1110" s="14">
        <v>278874747262</v>
      </c>
      <c r="F1110" s="14">
        <v>269540873296</v>
      </c>
    </row>
    <row r="1111" spans="1:6" x14ac:dyDescent="0.35">
      <c r="A1111" t="s">
        <v>128</v>
      </c>
      <c r="B1111" t="s">
        <v>45</v>
      </c>
      <c r="C1111" s="14">
        <v>647867062875</v>
      </c>
      <c r="D1111" s="14">
        <v>700882375334</v>
      </c>
      <c r="E1111" s="14">
        <v>739580060425</v>
      </c>
      <c r="F1111" s="14">
        <v>783657134113</v>
      </c>
    </row>
    <row r="1112" spans="1:6" x14ac:dyDescent="0.35">
      <c r="A1112" t="s">
        <v>128</v>
      </c>
      <c r="B1112" t="s">
        <v>46</v>
      </c>
      <c r="C1112" s="14">
        <v>-375489202623</v>
      </c>
      <c r="D1112" s="14">
        <v>-415756704107</v>
      </c>
      <c r="E1112" s="14">
        <v>-460705313163</v>
      </c>
      <c r="F1112" s="14">
        <v>-514116260817</v>
      </c>
    </row>
    <row r="1113" spans="1:6" x14ac:dyDescent="0.35">
      <c r="A1113" t="s">
        <v>128</v>
      </c>
      <c r="B1113" t="s">
        <v>47</v>
      </c>
      <c r="C1113" s="14">
        <v>0</v>
      </c>
      <c r="D1113" s="14">
        <v>0</v>
      </c>
      <c r="E1113" s="14">
        <v>0</v>
      </c>
      <c r="F1113" s="14">
        <v>0</v>
      </c>
    </row>
    <row r="1114" spans="1:6" x14ac:dyDescent="0.35">
      <c r="A1114" t="s">
        <v>128</v>
      </c>
      <c r="B1114" t="s">
        <v>45</v>
      </c>
      <c r="C1114" s="14">
        <v>0</v>
      </c>
      <c r="D1114" s="14">
        <v>0</v>
      </c>
      <c r="E1114" s="14">
        <v>0</v>
      </c>
      <c r="F1114" s="14">
        <v>0</v>
      </c>
    </row>
    <row r="1115" spans="1:6" x14ac:dyDescent="0.35">
      <c r="A1115" t="s">
        <v>128</v>
      </c>
      <c r="B1115" t="s">
        <v>46</v>
      </c>
      <c r="C1115" s="14">
        <v>0</v>
      </c>
      <c r="D1115" s="14">
        <v>0</v>
      </c>
      <c r="E1115" s="14">
        <v>0</v>
      </c>
      <c r="F1115" s="14">
        <v>0</v>
      </c>
    </row>
    <row r="1116" spans="1:6" x14ac:dyDescent="0.35">
      <c r="A1116" t="s">
        <v>128</v>
      </c>
      <c r="B1116" t="s">
        <v>48</v>
      </c>
      <c r="C1116" s="14">
        <v>273166131087</v>
      </c>
      <c r="D1116" s="14">
        <v>269598237786</v>
      </c>
      <c r="E1116" s="14">
        <v>304731697829</v>
      </c>
      <c r="F1116" s="14">
        <v>285024166354</v>
      </c>
    </row>
    <row r="1117" spans="1:6" x14ac:dyDescent="0.35">
      <c r="A1117" t="s">
        <v>128</v>
      </c>
      <c r="B1117" t="s">
        <v>45</v>
      </c>
      <c r="C1117" s="14">
        <v>448220335527</v>
      </c>
      <c r="D1117" s="14">
        <v>481698064944</v>
      </c>
      <c r="E1117" s="14">
        <v>555866230889</v>
      </c>
      <c r="F1117" s="14">
        <v>581433546142</v>
      </c>
    </row>
    <row r="1118" spans="1:6" x14ac:dyDescent="0.35">
      <c r="A1118" t="s">
        <v>128</v>
      </c>
      <c r="B1118" t="s">
        <v>46</v>
      </c>
      <c r="C1118" s="14">
        <v>-175054204440</v>
      </c>
      <c r="D1118" s="14">
        <v>-212099827158</v>
      </c>
      <c r="E1118" s="14">
        <v>-251134533060</v>
      </c>
      <c r="F1118" s="14">
        <v>-296409379788</v>
      </c>
    </row>
    <row r="1119" spans="1:6" x14ac:dyDescent="0.35">
      <c r="A1119" t="s">
        <v>128</v>
      </c>
      <c r="B1119" t="s">
        <v>49</v>
      </c>
      <c r="C1119" s="14">
        <v>0</v>
      </c>
      <c r="D1119" s="14">
        <v>0</v>
      </c>
      <c r="E1119" s="14">
        <v>0</v>
      </c>
      <c r="F1119" s="14">
        <v>0</v>
      </c>
    </row>
    <row r="1120" spans="1:6" x14ac:dyDescent="0.35">
      <c r="A1120" t="s">
        <v>128</v>
      </c>
      <c r="B1120" t="s">
        <v>45</v>
      </c>
      <c r="C1120" s="14">
        <v>0</v>
      </c>
      <c r="D1120" s="14">
        <v>0</v>
      </c>
      <c r="E1120" s="14">
        <v>0</v>
      </c>
      <c r="F1120" s="14">
        <v>0</v>
      </c>
    </row>
    <row r="1121" spans="1:6" x14ac:dyDescent="0.35">
      <c r="A1121" t="s">
        <v>128</v>
      </c>
      <c r="B1121" t="s">
        <v>46</v>
      </c>
      <c r="C1121" s="14">
        <v>0</v>
      </c>
      <c r="D1121" s="14">
        <v>0</v>
      </c>
      <c r="E1121" s="14">
        <v>0</v>
      </c>
      <c r="F1121" s="14">
        <v>0</v>
      </c>
    </row>
    <row r="1122" spans="1:6" x14ac:dyDescent="0.35">
      <c r="A1122" t="s">
        <v>128</v>
      </c>
      <c r="B1122" t="s">
        <v>50</v>
      </c>
      <c r="C1122" s="14">
        <v>0</v>
      </c>
      <c r="D1122" s="14">
        <v>0</v>
      </c>
      <c r="E1122" s="14">
        <v>0</v>
      </c>
      <c r="F1122" s="14">
        <v>0</v>
      </c>
    </row>
    <row r="1123" spans="1:6" x14ac:dyDescent="0.35">
      <c r="A1123" t="s">
        <v>128</v>
      </c>
      <c r="B1123" t="s">
        <v>51</v>
      </c>
      <c r="C1123" s="14">
        <v>0</v>
      </c>
      <c r="D1123" s="14">
        <v>0</v>
      </c>
      <c r="E1123" s="14">
        <v>0</v>
      </c>
      <c r="F1123" s="14">
        <v>0</v>
      </c>
    </row>
    <row r="1124" spans="1:6" x14ac:dyDescent="0.35">
      <c r="A1124" t="s">
        <v>128</v>
      </c>
      <c r="B1124" t="s">
        <v>52</v>
      </c>
      <c r="C1124" s="14">
        <v>0</v>
      </c>
      <c r="D1124" s="14">
        <v>0</v>
      </c>
      <c r="E1124" s="14">
        <v>0</v>
      </c>
      <c r="F1124" s="14">
        <v>0</v>
      </c>
    </row>
    <row r="1125" spans="1:6" x14ac:dyDescent="0.35">
      <c r="A1125" t="s">
        <v>128</v>
      </c>
      <c r="B1125" t="s">
        <v>53</v>
      </c>
      <c r="C1125" s="14">
        <v>7305650135775</v>
      </c>
      <c r="D1125" s="14">
        <v>10180866774229</v>
      </c>
      <c r="E1125" s="14">
        <v>12698566641677</v>
      </c>
      <c r="F1125" s="14">
        <v>12330080871665</v>
      </c>
    </row>
    <row r="1126" spans="1:6" x14ac:dyDescent="0.35">
      <c r="A1126" t="s">
        <v>128</v>
      </c>
      <c r="B1126" t="s">
        <v>54</v>
      </c>
      <c r="C1126" s="14">
        <v>6495307810130</v>
      </c>
      <c r="D1126" s="14">
        <v>8178697054209</v>
      </c>
      <c r="E1126" s="14">
        <v>7370512044658</v>
      </c>
      <c r="F1126" s="14">
        <v>7866786309830</v>
      </c>
    </row>
    <row r="1127" spans="1:6" x14ac:dyDescent="0.35">
      <c r="A1127" t="s">
        <v>128</v>
      </c>
      <c r="B1127" t="s">
        <v>55</v>
      </c>
      <c r="C1127" s="14">
        <v>1519027836647</v>
      </c>
      <c r="D1127" s="14">
        <v>1460394782927</v>
      </c>
      <c r="E1127" s="14">
        <v>1936731434792</v>
      </c>
      <c r="F1127" s="14">
        <v>2528258177998</v>
      </c>
    </row>
    <row r="1128" spans="1:6" x14ac:dyDescent="0.35">
      <c r="A1128" t="s">
        <v>128</v>
      </c>
      <c r="B1128" t="s">
        <v>56</v>
      </c>
      <c r="C1128" s="14">
        <v>0</v>
      </c>
      <c r="D1128" s="14">
        <v>0</v>
      </c>
      <c r="E1128" s="14">
        <v>0</v>
      </c>
      <c r="F1128" s="14">
        <v>0</v>
      </c>
    </row>
    <row r="1129" spans="1:6" x14ac:dyDescent="0.35">
      <c r="A1129" t="s">
        <v>128</v>
      </c>
      <c r="B1129" t="s">
        <v>57</v>
      </c>
      <c r="C1129" s="14">
        <v>296114488998</v>
      </c>
      <c r="D1129" s="14">
        <v>546574937093</v>
      </c>
      <c r="E1129" s="14">
        <v>3396123162227</v>
      </c>
      <c r="F1129" s="14">
        <v>1939836383837</v>
      </c>
    </row>
    <row r="1130" spans="1:6" x14ac:dyDescent="0.35">
      <c r="A1130" t="s">
        <v>128</v>
      </c>
      <c r="B1130" t="s">
        <v>58</v>
      </c>
      <c r="C1130" s="14">
        <v>0</v>
      </c>
      <c r="D1130" s="14">
        <v>0</v>
      </c>
      <c r="E1130" s="14">
        <v>0</v>
      </c>
      <c r="F1130" s="14">
        <v>0</v>
      </c>
    </row>
    <row r="1131" spans="1:6" x14ac:dyDescent="0.35">
      <c r="A1131" t="s">
        <v>128</v>
      </c>
      <c r="B1131" t="s">
        <v>59</v>
      </c>
      <c r="C1131" s="14">
        <v>0</v>
      </c>
      <c r="D1131" s="14">
        <v>0</v>
      </c>
      <c r="E1131" s="14">
        <v>0</v>
      </c>
      <c r="F1131" s="14">
        <v>0</v>
      </c>
    </row>
    <row r="1132" spans="1:6" x14ac:dyDescent="0.35">
      <c r="A1132" t="s">
        <v>128</v>
      </c>
      <c r="B1132" t="s">
        <v>60</v>
      </c>
      <c r="C1132" s="14">
        <v>0</v>
      </c>
      <c r="D1132" s="14">
        <v>0</v>
      </c>
      <c r="E1132" s="14">
        <v>0</v>
      </c>
      <c r="F1132" s="14">
        <v>0</v>
      </c>
    </row>
    <row r="1133" spans="1:6" x14ac:dyDescent="0.35">
      <c r="A1133" t="s">
        <v>128</v>
      </c>
      <c r="B1133" t="s">
        <v>61</v>
      </c>
      <c r="C1133" s="14">
        <v>0</v>
      </c>
      <c r="D1133" s="14">
        <v>0</v>
      </c>
      <c r="E1133" s="14">
        <v>0</v>
      </c>
      <c r="F1133" s="14">
        <v>0</v>
      </c>
    </row>
    <row r="1134" spans="1:6" x14ac:dyDescent="0.35">
      <c r="A1134" t="s">
        <v>128</v>
      </c>
      <c r="B1134" t="s">
        <v>62</v>
      </c>
      <c r="C1134" s="14">
        <v>0</v>
      </c>
      <c r="D1134" s="14">
        <v>0</v>
      </c>
      <c r="E1134" s="14">
        <v>0</v>
      </c>
      <c r="F1134" s="14">
        <v>0</v>
      </c>
    </row>
    <row r="1135" spans="1:6" x14ac:dyDescent="0.35">
      <c r="A1135" t="s">
        <v>128</v>
      </c>
      <c r="B1135" t="s">
        <v>63</v>
      </c>
      <c r="C1135" s="14">
        <v>0</v>
      </c>
      <c r="D1135" s="14">
        <v>0</v>
      </c>
      <c r="E1135" s="14">
        <v>0</v>
      </c>
      <c r="F1135" s="14">
        <v>0</v>
      </c>
    </row>
    <row r="1136" spans="1:6" x14ac:dyDescent="0.35">
      <c r="A1136" t="s">
        <v>128</v>
      </c>
      <c r="B1136" t="s">
        <v>64</v>
      </c>
      <c r="C1136" s="14">
        <v>0</v>
      </c>
      <c r="D1136" s="14">
        <v>0</v>
      </c>
      <c r="E1136" s="14">
        <v>0</v>
      </c>
      <c r="F1136" s="14">
        <v>0</v>
      </c>
    </row>
    <row r="1137" spans="1:6" x14ac:dyDescent="0.35">
      <c r="A1137" t="s">
        <v>128</v>
      </c>
      <c r="B1137" t="s">
        <v>65</v>
      </c>
      <c r="C1137" s="14">
        <v>0</v>
      </c>
      <c r="D1137" s="14">
        <v>0</v>
      </c>
      <c r="E1137" s="14">
        <v>0</v>
      </c>
      <c r="F1137" s="14">
        <v>0</v>
      </c>
    </row>
    <row r="1138" spans="1:6" x14ac:dyDescent="0.35">
      <c r="A1138" t="s">
        <v>128</v>
      </c>
      <c r="B1138" t="s">
        <v>66</v>
      </c>
      <c r="C1138" s="14">
        <v>0</v>
      </c>
      <c r="D1138" s="14">
        <v>0</v>
      </c>
      <c r="E1138" s="14">
        <v>0</v>
      </c>
      <c r="F1138" s="14">
        <v>0</v>
      </c>
    </row>
    <row r="1139" spans="1:6" x14ac:dyDescent="0.35">
      <c r="A1139" t="s">
        <v>128</v>
      </c>
      <c r="B1139" t="s">
        <v>67</v>
      </c>
      <c r="C1139" s="14">
        <v>152528878791414</v>
      </c>
      <c r="D1139" s="14">
        <v>184491035016344</v>
      </c>
      <c r="E1139" s="14">
        <v>193994237850692</v>
      </c>
      <c r="F1139" s="14">
        <v>240114274727459</v>
      </c>
    </row>
    <row r="1140" spans="1:6" x14ac:dyDescent="0.35">
      <c r="A1140" t="s">
        <v>128</v>
      </c>
      <c r="B1140" t="s">
        <v>68</v>
      </c>
      <c r="C1140" s="14">
        <v>152190306083</v>
      </c>
      <c r="D1140" s="14">
        <v>130606957051</v>
      </c>
      <c r="E1140" s="14">
        <v>2594629745606</v>
      </c>
      <c r="F1140" s="14">
        <v>94394453562</v>
      </c>
    </row>
    <row r="1141" spans="1:6" x14ac:dyDescent="0.35">
      <c r="A1141" t="s">
        <v>128</v>
      </c>
      <c r="B1141" t="s">
        <v>69</v>
      </c>
      <c r="C1141" s="14">
        <v>0</v>
      </c>
      <c r="D1141" s="14">
        <v>0</v>
      </c>
      <c r="E1141" s="14">
        <v>0</v>
      </c>
      <c r="F1141" s="14">
        <v>0</v>
      </c>
    </row>
    <row r="1142" spans="1:6" x14ac:dyDescent="0.35">
      <c r="A1142" t="s">
        <v>128</v>
      </c>
      <c r="B1142" t="s">
        <v>70</v>
      </c>
      <c r="C1142" s="14">
        <v>0</v>
      </c>
      <c r="D1142" s="14">
        <v>0</v>
      </c>
      <c r="E1142" s="14">
        <v>0</v>
      </c>
      <c r="F1142" s="14">
        <v>0</v>
      </c>
    </row>
    <row r="1143" spans="1:6" x14ac:dyDescent="0.35">
      <c r="A1143" t="s">
        <v>128</v>
      </c>
      <c r="B1143" t="s">
        <v>71</v>
      </c>
      <c r="C1143" s="14">
        <v>0</v>
      </c>
      <c r="D1143" s="14">
        <v>0</v>
      </c>
      <c r="E1143" s="14">
        <v>0</v>
      </c>
      <c r="F1143" s="14">
        <v>0</v>
      </c>
    </row>
    <row r="1144" spans="1:6" x14ac:dyDescent="0.35">
      <c r="A1144" t="s">
        <v>128</v>
      </c>
      <c r="B1144" t="s">
        <v>72</v>
      </c>
      <c r="C1144" s="14">
        <v>0</v>
      </c>
      <c r="D1144" s="14">
        <v>0</v>
      </c>
      <c r="E1144" s="14">
        <v>0</v>
      </c>
      <c r="F1144" s="14">
        <v>0</v>
      </c>
    </row>
    <row r="1145" spans="1:6" x14ac:dyDescent="0.35">
      <c r="A1145" t="s">
        <v>128</v>
      </c>
      <c r="B1145" t="s">
        <v>73</v>
      </c>
      <c r="C1145" s="14">
        <v>0</v>
      </c>
      <c r="D1145" s="14">
        <v>0</v>
      </c>
      <c r="E1145" s="14">
        <v>0</v>
      </c>
      <c r="F1145" s="14">
        <v>0</v>
      </c>
    </row>
    <row r="1146" spans="1:6" x14ac:dyDescent="0.35">
      <c r="A1146" t="s">
        <v>128</v>
      </c>
      <c r="B1146" t="s">
        <v>74</v>
      </c>
      <c r="C1146" s="14">
        <v>0</v>
      </c>
      <c r="D1146" s="14">
        <v>0</v>
      </c>
      <c r="E1146" s="14">
        <v>0</v>
      </c>
      <c r="F1146" s="14">
        <v>0</v>
      </c>
    </row>
    <row r="1147" spans="1:6" x14ac:dyDescent="0.35">
      <c r="A1147" t="s">
        <v>128</v>
      </c>
      <c r="B1147" t="s">
        <v>75</v>
      </c>
      <c r="C1147" s="14">
        <v>0</v>
      </c>
      <c r="D1147" s="14">
        <v>0</v>
      </c>
      <c r="E1147" s="14">
        <v>0</v>
      </c>
      <c r="F1147" s="14">
        <v>0</v>
      </c>
    </row>
    <row r="1148" spans="1:6" x14ac:dyDescent="0.35">
      <c r="A1148" t="s">
        <v>128</v>
      </c>
      <c r="B1148" t="s">
        <v>76</v>
      </c>
      <c r="C1148" s="14">
        <v>0</v>
      </c>
      <c r="D1148" s="14">
        <v>0</v>
      </c>
      <c r="E1148" s="14">
        <v>0</v>
      </c>
      <c r="F1148" s="14">
        <v>0</v>
      </c>
    </row>
    <row r="1149" spans="1:6" x14ac:dyDescent="0.35">
      <c r="A1149" t="s">
        <v>128</v>
      </c>
      <c r="B1149" t="s">
        <v>77</v>
      </c>
      <c r="C1149" s="14">
        <v>0</v>
      </c>
      <c r="D1149" s="14">
        <v>0</v>
      </c>
      <c r="E1149" s="14">
        <v>0</v>
      </c>
      <c r="F1149" s="14">
        <v>0</v>
      </c>
    </row>
    <row r="1150" spans="1:6" x14ac:dyDescent="0.35">
      <c r="A1150" t="s">
        <v>128</v>
      </c>
      <c r="B1150" t="s">
        <v>78</v>
      </c>
      <c r="C1150" s="14">
        <v>22837720715725</v>
      </c>
      <c r="D1150" s="14">
        <v>32038024327577</v>
      </c>
      <c r="E1150" s="14">
        <v>22638642858433</v>
      </c>
      <c r="F1150" s="14">
        <v>31039865195767</v>
      </c>
    </row>
    <row r="1151" spans="1:6" x14ac:dyDescent="0.35">
      <c r="A1151" t="s">
        <v>128</v>
      </c>
      <c r="B1151" t="s">
        <v>79</v>
      </c>
      <c r="C1151" s="14">
        <v>16669339234868</v>
      </c>
      <c r="D1151" s="14">
        <v>20066737249229</v>
      </c>
      <c r="E1151" s="14">
        <v>20066839186311</v>
      </c>
      <c r="F1151" s="14">
        <v>27227630888883</v>
      </c>
    </row>
    <row r="1152" spans="1:6" x14ac:dyDescent="0.35">
      <c r="A1152" t="s">
        <v>128</v>
      </c>
      <c r="B1152" t="s">
        <v>80</v>
      </c>
      <c r="C1152" s="14">
        <v>6168381480857</v>
      </c>
      <c r="D1152" s="14">
        <v>11971287078348</v>
      </c>
      <c r="E1152" s="14">
        <v>2571803672122</v>
      </c>
      <c r="F1152" s="14">
        <v>3812234306884</v>
      </c>
    </row>
    <row r="1153" spans="1:6" x14ac:dyDescent="0.35">
      <c r="A1153" t="s">
        <v>128</v>
      </c>
      <c r="B1153" t="s">
        <v>81</v>
      </c>
      <c r="C1153" s="14">
        <v>0</v>
      </c>
      <c r="D1153" s="14">
        <v>0</v>
      </c>
      <c r="E1153" s="14">
        <v>0</v>
      </c>
      <c r="F1153" s="14">
        <v>0</v>
      </c>
    </row>
    <row r="1154" spans="1:6" x14ac:dyDescent="0.35">
      <c r="A1154" t="s">
        <v>128</v>
      </c>
      <c r="B1154" t="s">
        <v>82</v>
      </c>
      <c r="C1154" s="14">
        <v>0</v>
      </c>
      <c r="D1154" s="14">
        <v>0</v>
      </c>
      <c r="E1154" s="14">
        <v>0</v>
      </c>
      <c r="F1154" s="14">
        <v>0</v>
      </c>
    </row>
    <row r="1155" spans="1:6" x14ac:dyDescent="0.35">
      <c r="A1155" t="s">
        <v>128</v>
      </c>
      <c r="B1155" t="s">
        <v>83</v>
      </c>
      <c r="C1155" s="14">
        <v>87171375610769</v>
      </c>
      <c r="D1155" s="14">
        <v>98804612775544</v>
      </c>
      <c r="E1155" s="14">
        <v>102203189310223</v>
      </c>
      <c r="F1155" s="14">
        <v>125945932418559</v>
      </c>
    </row>
    <row r="1156" spans="1:6" x14ac:dyDescent="0.35">
      <c r="A1156" t="s">
        <v>128</v>
      </c>
      <c r="B1156" t="s">
        <v>84</v>
      </c>
      <c r="C1156" s="14">
        <v>0</v>
      </c>
      <c r="D1156" s="14">
        <v>0</v>
      </c>
      <c r="E1156" s="14">
        <v>0</v>
      </c>
      <c r="F1156" s="14">
        <v>0</v>
      </c>
    </row>
    <row r="1157" spans="1:6" x14ac:dyDescent="0.35">
      <c r="A1157" t="s">
        <v>128</v>
      </c>
      <c r="B1157" t="s">
        <v>85</v>
      </c>
      <c r="C1157" s="14">
        <v>0</v>
      </c>
      <c r="D1157" s="14">
        <v>0</v>
      </c>
      <c r="E1157" s="14">
        <v>0</v>
      </c>
      <c r="F1157" s="14">
        <v>0</v>
      </c>
    </row>
    <row r="1158" spans="1:6" x14ac:dyDescent="0.35">
      <c r="A1158" t="s">
        <v>128</v>
      </c>
      <c r="B1158" t="s">
        <v>86</v>
      </c>
      <c r="C1158" s="14">
        <v>0</v>
      </c>
      <c r="D1158" s="14">
        <v>0</v>
      </c>
      <c r="E1158" s="14">
        <v>0</v>
      </c>
      <c r="F1158" s="14">
        <v>0</v>
      </c>
    </row>
    <row r="1159" spans="1:6" x14ac:dyDescent="0.35">
      <c r="A1159" t="s">
        <v>128</v>
      </c>
      <c r="B1159" t="s">
        <v>87</v>
      </c>
      <c r="C1159" s="14">
        <v>0</v>
      </c>
      <c r="D1159" s="14">
        <v>0</v>
      </c>
      <c r="E1159" s="14">
        <v>0</v>
      </c>
      <c r="F1159" s="14">
        <v>0</v>
      </c>
    </row>
    <row r="1160" spans="1:6" x14ac:dyDescent="0.35">
      <c r="A1160" t="s">
        <v>128</v>
      </c>
      <c r="B1160" t="s">
        <v>88</v>
      </c>
      <c r="C1160" s="14">
        <v>0</v>
      </c>
      <c r="D1160" s="14">
        <v>0</v>
      </c>
      <c r="E1160" s="14">
        <v>0</v>
      </c>
      <c r="F1160" s="14">
        <v>0</v>
      </c>
    </row>
    <row r="1161" spans="1:6" x14ac:dyDescent="0.35">
      <c r="A1161" t="s">
        <v>128</v>
      </c>
      <c r="B1161" t="s">
        <v>89</v>
      </c>
      <c r="C1161" s="14">
        <v>0</v>
      </c>
      <c r="D1161" s="14">
        <v>0</v>
      </c>
      <c r="E1161" s="14">
        <v>0</v>
      </c>
      <c r="F1161" s="14">
        <v>0</v>
      </c>
    </row>
    <row r="1162" spans="1:6" x14ac:dyDescent="0.35">
      <c r="A1162" t="s">
        <v>128</v>
      </c>
      <c r="B1162" t="s">
        <v>90</v>
      </c>
      <c r="C1162" s="14">
        <v>0</v>
      </c>
      <c r="D1162" s="14">
        <v>0</v>
      </c>
      <c r="E1162" s="14">
        <v>0</v>
      </c>
      <c r="F1162" s="14">
        <v>0</v>
      </c>
    </row>
    <row r="1163" spans="1:6" x14ac:dyDescent="0.35">
      <c r="A1163" t="s">
        <v>128</v>
      </c>
      <c r="B1163" t="s">
        <v>91</v>
      </c>
      <c r="C1163" s="14">
        <v>0</v>
      </c>
      <c r="D1163" s="14">
        <v>0</v>
      </c>
      <c r="E1163" s="14">
        <v>0</v>
      </c>
      <c r="F1163" s="14">
        <v>0</v>
      </c>
    </row>
    <row r="1164" spans="1:6" x14ac:dyDescent="0.35">
      <c r="A1164" t="s">
        <v>128</v>
      </c>
      <c r="B1164" t="s">
        <v>92</v>
      </c>
      <c r="C1164" s="14">
        <v>0</v>
      </c>
      <c r="D1164" s="14">
        <v>0</v>
      </c>
      <c r="E1164" s="14">
        <v>0</v>
      </c>
      <c r="F1164" s="14">
        <v>0</v>
      </c>
    </row>
    <row r="1165" spans="1:6" x14ac:dyDescent="0.35">
      <c r="A1165" t="s">
        <v>128</v>
      </c>
      <c r="B1165" t="s">
        <v>93</v>
      </c>
      <c r="C1165" s="14">
        <v>0</v>
      </c>
      <c r="D1165" s="14">
        <v>0</v>
      </c>
      <c r="E1165" s="14">
        <v>0</v>
      </c>
      <c r="F1165" s="14">
        <v>0</v>
      </c>
    </row>
    <row r="1166" spans="1:6" x14ac:dyDescent="0.35">
      <c r="A1166" t="s">
        <v>128</v>
      </c>
      <c r="B1166" t="s">
        <v>94</v>
      </c>
      <c r="C1166" s="14">
        <v>0</v>
      </c>
      <c r="D1166" s="14">
        <v>0</v>
      </c>
      <c r="E1166" s="14">
        <v>0</v>
      </c>
      <c r="F1166" s="14">
        <v>0</v>
      </c>
    </row>
    <row r="1167" spans="1:6" x14ac:dyDescent="0.35">
      <c r="A1167" t="s">
        <v>128</v>
      </c>
      <c r="B1167" t="s">
        <v>95</v>
      </c>
      <c r="C1167" s="14">
        <v>0</v>
      </c>
      <c r="D1167" s="14">
        <v>0</v>
      </c>
      <c r="E1167" s="14">
        <v>0</v>
      </c>
      <c r="F1167" s="14">
        <v>0</v>
      </c>
    </row>
    <row r="1168" spans="1:6" x14ac:dyDescent="0.35">
      <c r="A1168" t="s">
        <v>128</v>
      </c>
      <c r="B1168" t="s">
        <v>96</v>
      </c>
      <c r="C1168" s="14">
        <v>0</v>
      </c>
      <c r="D1168" s="14">
        <v>0</v>
      </c>
      <c r="E1168" s="14">
        <v>0</v>
      </c>
      <c r="F1168" s="14">
        <v>0</v>
      </c>
    </row>
    <row r="1169" spans="1:6" x14ac:dyDescent="0.35">
      <c r="A1169" t="s">
        <v>128</v>
      </c>
      <c r="B1169" t="s">
        <v>97</v>
      </c>
      <c r="C1169" s="14">
        <v>135093495665351</v>
      </c>
      <c r="D1169" s="14">
        <v>162686025615989</v>
      </c>
      <c r="E1169" s="14">
        <v>168721998467860</v>
      </c>
      <c r="F1169" s="14">
        <v>211578571256589</v>
      </c>
    </row>
    <row r="1170" spans="1:6" x14ac:dyDescent="0.35">
      <c r="A1170" t="s">
        <v>128</v>
      </c>
      <c r="B1170" t="s">
        <v>98</v>
      </c>
      <c r="C1170" s="14">
        <v>0</v>
      </c>
      <c r="D1170" s="14">
        <v>0</v>
      </c>
      <c r="E1170" s="14">
        <v>0</v>
      </c>
      <c r="F1170" s="14">
        <v>20601514927348</v>
      </c>
    </row>
    <row r="1171" spans="1:6" x14ac:dyDescent="0.35">
      <c r="A1171" t="s">
        <v>128</v>
      </c>
      <c r="B1171" t="s">
        <v>99</v>
      </c>
      <c r="C1171" s="14">
        <v>10959063430000</v>
      </c>
      <c r="D1171" s="14">
        <v>13698828630000</v>
      </c>
      <c r="E1171" s="14">
        <v>13698828630000</v>
      </c>
      <c r="F1171" s="14">
        <v>20548242940000</v>
      </c>
    </row>
    <row r="1172" spans="1:6" x14ac:dyDescent="0.35">
      <c r="A1172" t="s">
        <v>128</v>
      </c>
      <c r="B1172" t="s">
        <v>100</v>
      </c>
      <c r="C1172" s="14">
        <v>0</v>
      </c>
      <c r="D1172" s="14">
        <v>0</v>
      </c>
      <c r="E1172" s="14">
        <v>0</v>
      </c>
      <c r="F1172" s="14">
        <v>0</v>
      </c>
    </row>
    <row r="1173" spans="1:6" x14ac:dyDescent="0.35">
      <c r="A1173" t="s">
        <v>128</v>
      </c>
      <c r="B1173" t="s">
        <v>101</v>
      </c>
      <c r="C1173" s="14">
        <v>0</v>
      </c>
      <c r="D1173" s="14">
        <v>0</v>
      </c>
      <c r="E1173" s="14">
        <v>0</v>
      </c>
      <c r="F1173" s="14">
        <v>0</v>
      </c>
    </row>
    <row r="1174" spans="1:6" x14ac:dyDescent="0.35">
      <c r="A1174" t="s">
        <v>128</v>
      </c>
      <c r="B1174" t="s">
        <v>102</v>
      </c>
      <c r="C1174" s="14">
        <v>0</v>
      </c>
      <c r="D1174" s="14">
        <v>0</v>
      </c>
      <c r="E1174" s="14">
        <v>0</v>
      </c>
      <c r="F1174" s="14">
        <v>0</v>
      </c>
    </row>
    <row r="1175" spans="1:6" x14ac:dyDescent="0.35">
      <c r="A1175" t="s">
        <v>128</v>
      </c>
      <c r="B1175" t="s">
        <v>103</v>
      </c>
      <c r="C1175" s="14">
        <v>1702961297348</v>
      </c>
      <c r="D1175" s="14">
        <v>1702686297348</v>
      </c>
      <c r="E1175" s="14">
        <v>1702686297348</v>
      </c>
      <c r="F1175" s="14">
        <v>53271987348</v>
      </c>
    </row>
    <row r="1176" spans="1:6" x14ac:dyDescent="0.35">
      <c r="A1176" t="s">
        <v>128</v>
      </c>
      <c r="B1176" t="s">
        <v>104</v>
      </c>
      <c r="C1176" s="14">
        <v>0</v>
      </c>
      <c r="D1176" s="14">
        <v>0</v>
      </c>
      <c r="E1176" s="14">
        <v>0</v>
      </c>
      <c r="F1176" s="14">
        <v>0</v>
      </c>
    </row>
    <row r="1177" spans="1:6" x14ac:dyDescent="0.35">
      <c r="A1177" t="s">
        <v>128</v>
      </c>
      <c r="B1177" t="s">
        <v>105</v>
      </c>
      <c r="C1177" s="14">
        <v>0</v>
      </c>
      <c r="D1177" s="14">
        <v>0</v>
      </c>
      <c r="E1177" s="14">
        <v>0</v>
      </c>
      <c r="F1177" s="14">
        <v>0</v>
      </c>
    </row>
    <row r="1178" spans="1:6" x14ac:dyDescent="0.35">
      <c r="A1178" t="s">
        <v>128</v>
      </c>
      <c r="B1178" t="s">
        <v>106</v>
      </c>
      <c r="C1178" s="14">
        <v>0</v>
      </c>
      <c r="D1178" s="14">
        <v>0</v>
      </c>
      <c r="E1178" s="14">
        <v>0</v>
      </c>
      <c r="F1178" s="14">
        <v>0</v>
      </c>
    </row>
    <row r="1179" spans="1:6" x14ac:dyDescent="0.35">
      <c r="A1179" t="s">
        <v>128</v>
      </c>
      <c r="B1179" t="s">
        <v>107</v>
      </c>
      <c r="C1179" s="14">
        <v>0</v>
      </c>
      <c r="D1179" s="14">
        <v>0</v>
      </c>
      <c r="E1179" s="14">
        <v>0</v>
      </c>
      <c r="F1179" s="14">
        <v>0</v>
      </c>
    </row>
    <row r="1180" spans="1:6" x14ac:dyDescent="0.35">
      <c r="A1180" t="s">
        <v>128</v>
      </c>
      <c r="B1180" t="s">
        <v>108</v>
      </c>
      <c r="C1180" s="14">
        <v>0</v>
      </c>
      <c r="D1180" s="14">
        <v>0</v>
      </c>
      <c r="E1180" s="14">
        <v>0</v>
      </c>
      <c r="F1180" s="14">
        <v>0</v>
      </c>
    </row>
    <row r="1181" spans="1:6" x14ac:dyDescent="0.35">
      <c r="A1181" t="s">
        <v>128</v>
      </c>
      <c r="B1181" t="s">
        <v>109</v>
      </c>
      <c r="C1181" s="14">
        <v>0</v>
      </c>
      <c r="D1181" s="14">
        <v>0</v>
      </c>
      <c r="E1181" s="14">
        <v>0</v>
      </c>
      <c r="F1181" s="14">
        <v>0</v>
      </c>
    </row>
    <row r="1182" spans="1:6" x14ac:dyDescent="0.35">
      <c r="A1182" t="s">
        <v>128</v>
      </c>
      <c r="B1182" t="s">
        <v>110</v>
      </c>
      <c r="C1182" s="14">
        <v>1605440094315</v>
      </c>
      <c r="D1182" s="14">
        <v>2266840303564</v>
      </c>
      <c r="E1182" s="14">
        <v>2793404054952</v>
      </c>
      <c r="F1182" s="14">
        <v>2588756524494</v>
      </c>
    </row>
    <row r="1183" spans="1:6" x14ac:dyDescent="0.35">
      <c r="A1183" t="s">
        <v>128</v>
      </c>
      <c r="B1183" t="s">
        <v>111</v>
      </c>
      <c r="C1183" s="14">
        <v>0</v>
      </c>
      <c r="D1183" s="14">
        <v>0</v>
      </c>
      <c r="E1183" s="14">
        <v>0</v>
      </c>
      <c r="F1183" s="14">
        <v>0</v>
      </c>
    </row>
    <row r="1184" spans="1:6" x14ac:dyDescent="0.35">
      <c r="A1184" t="s">
        <v>128</v>
      </c>
      <c r="B1184" t="s">
        <v>112</v>
      </c>
      <c r="C1184" s="14">
        <v>0</v>
      </c>
      <c r="D1184" s="14">
        <v>0</v>
      </c>
      <c r="E1184" s="14">
        <v>0</v>
      </c>
      <c r="F1184" s="14">
        <v>0</v>
      </c>
    </row>
    <row r="1185" spans="1:6" x14ac:dyDescent="0.35">
      <c r="A1185" t="s">
        <v>128</v>
      </c>
      <c r="B1185" t="s">
        <v>113</v>
      </c>
      <c r="C1185" s="14">
        <v>0</v>
      </c>
      <c r="D1185" s="14">
        <v>0</v>
      </c>
      <c r="E1185" s="14">
        <v>0</v>
      </c>
      <c r="F1185" s="14">
        <v>0</v>
      </c>
    </row>
    <row r="1186" spans="1:6" x14ac:dyDescent="0.35">
      <c r="A1186" t="s">
        <v>128</v>
      </c>
      <c r="B1186" t="s">
        <v>114</v>
      </c>
      <c r="C1186" s="14">
        <v>0</v>
      </c>
      <c r="D1186" s="14">
        <v>0</v>
      </c>
      <c r="E1186" s="14">
        <v>0</v>
      </c>
      <c r="F1186" s="14">
        <v>0</v>
      </c>
    </row>
    <row r="1187" spans="1:6" x14ac:dyDescent="0.35">
      <c r="A1187" t="s">
        <v>128</v>
      </c>
      <c r="B1187" t="s">
        <v>115</v>
      </c>
      <c r="C1187" s="14">
        <v>0</v>
      </c>
      <c r="D1187" s="14">
        <v>0</v>
      </c>
      <c r="E1187" s="14">
        <v>0</v>
      </c>
      <c r="F1187" s="14">
        <v>0</v>
      </c>
    </row>
    <row r="1188" spans="1:6" x14ac:dyDescent="0.35">
      <c r="A1188" t="s">
        <v>128</v>
      </c>
      <c r="B1188" t="s">
        <v>116</v>
      </c>
      <c r="C1188" s="14">
        <v>0</v>
      </c>
      <c r="D1188" s="14">
        <v>0</v>
      </c>
      <c r="E1188" s="14">
        <v>0</v>
      </c>
      <c r="F1188" s="14">
        <v>0</v>
      </c>
    </row>
    <row r="1189" spans="1:6" x14ac:dyDescent="0.35">
      <c r="A1189" t="s">
        <v>128</v>
      </c>
      <c r="B1189" t="s">
        <v>117</v>
      </c>
      <c r="C1189" s="14">
        <v>0</v>
      </c>
      <c r="D1189" s="14">
        <v>0</v>
      </c>
      <c r="E1189" s="14">
        <v>0</v>
      </c>
      <c r="F1189" s="14">
        <v>0</v>
      </c>
    </row>
    <row r="1190" spans="1:6" x14ac:dyDescent="0.35">
      <c r="A1190" t="s">
        <v>128</v>
      </c>
      <c r="B1190" t="s">
        <v>118</v>
      </c>
      <c r="C1190" s="14">
        <v>0</v>
      </c>
      <c r="D1190" s="14">
        <v>0</v>
      </c>
      <c r="E1190" s="14">
        <v>0</v>
      </c>
      <c r="F1190" s="14">
        <v>0</v>
      </c>
    </row>
    <row r="1191" spans="1:6" x14ac:dyDescent="0.35">
      <c r="A1191" t="s">
        <v>128</v>
      </c>
      <c r="B1191" t="s">
        <v>119</v>
      </c>
      <c r="C1191" s="14">
        <v>0</v>
      </c>
      <c r="D1191" s="14">
        <v>0</v>
      </c>
      <c r="E1191" s="14">
        <v>0</v>
      </c>
      <c r="F1191" s="14">
        <v>0</v>
      </c>
    </row>
    <row r="1192" spans="1:6" x14ac:dyDescent="0.35">
      <c r="A1192" t="s">
        <v>129</v>
      </c>
      <c r="B1192" t="s">
        <v>7</v>
      </c>
      <c r="C1192" s="14">
        <v>0</v>
      </c>
      <c r="D1192" s="14">
        <v>0</v>
      </c>
      <c r="E1192" s="14">
        <v>0</v>
      </c>
      <c r="F1192" s="14">
        <v>0</v>
      </c>
    </row>
    <row r="1193" spans="1:6" x14ac:dyDescent="0.35">
      <c r="A1193" t="s">
        <v>129</v>
      </c>
      <c r="B1193" t="s">
        <v>8</v>
      </c>
      <c r="C1193" s="14">
        <v>0</v>
      </c>
      <c r="D1193" s="14">
        <v>0</v>
      </c>
      <c r="E1193" s="14">
        <v>0</v>
      </c>
      <c r="F1193" s="14">
        <v>0</v>
      </c>
    </row>
    <row r="1194" spans="1:6" x14ac:dyDescent="0.35">
      <c r="A1194" t="s">
        <v>129</v>
      </c>
      <c r="B1194" t="s">
        <v>9</v>
      </c>
      <c r="C1194" s="14">
        <v>1619926000000</v>
      </c>
      <c r="D1194" s="14">
        <v>1878293000000</v>
      </c>
      <c r="E1194" s="14">
        <v>1897545000000</v>
      </c>
      <c r="F1194" s="14">
        <v>1370849000000</v>
      </c>
    </row>
    <row r="1195" spans="1:6" x14ac:dyDescent="0.35">
      <c r="A1195" t="s">
        <v>129</v>
      </c>
      <c r="B1195" t="s">
        <v>10</v>
      </c>
      <c r="C1195" s="14">
        <v>0</v>
      </c>
      <c r="D1195" s="14">
        <v>0</v>
      </c>
      <c r="E1195" s="14">
        <v>0</v>
      </c>
      <c r="F1195" s="14">
        <v>0</v>
      </c>
    </row>
    <row r="1196" spans="1:6" x14ac:dyDescent="0.35">
      <c r="A1196" t="s">
        <v>129</v>
      </c>
      <c r="B1196" t="s">
        <v>11</v>
      </c>
      <c r="C1196" s="14">
        <v>0</v>
      </c>
      <c r="D1196" s="14">
        <v>0</v>
      </c>
      <c r="E1196" s="14">
        <v>0</v>
      </c>
      <c r="F1196" s="14">
        <v>0</v>
      </c>
    </row>
    <row r="1197" spans="1:6" x14ac:dyDescent="0.35">
      <c r="A1197" t="s">
        <v>129</v>
      </c>
      <c r="B1197" t="s">
        <v>12</v>
      </c>
      <c r="C1197" s="14">
        <v>14804998000000</v>
      </c>
      <c r="D1197" s="14">
        <v>14352057000000</v>
      </c>
      <c r="E1197" s="14">
        <v>15145862000000</v>
      </c>
      <c r="F1197" s="14">
        <v>54763646000000</v>
      </c>
    </row>
    <row r="1198" spans="1:6" x14ac:dyDescent="0.35">
      <c r="A1198" t="s">
        <v>129</v>
      </c>
      <c r="B1198" t="s">
        <v>13</v>
      </c>
      <c r="C1198" s="14">
        <v>0</v>
      </c>
      <c r="D1198" s="14">
        <v>0</v>
      </c>
      <c r="E1198" s="14">
        <v>0</v>
      </c>
      <c r="F1198" s="14">
        <v>0</v>
      </c>
    </row>
    <row r="1199" spans="1:6" x14ac:dyDescent="0.35">
      <c r="A1199" t="s">
        <v>129</v>
      </c>
      <c r="B1199" t="s">
        <v>14</v>
      </c>
      <c r="C1199" s="14">
        <v>0</v>
      </c>
      <c r="D1199" s="14">
        <v>0</v>
      </c>
      <c r="E1199" s="14">
        <v>0</v>
      </c>
      <c r="F1199" s="14">
        <v>0</v>
      </c>
    </row>
    <row r="1200" spans="1:6" x14ac:dyDescent="0.35">
      <c r="A1200" t="s">
        <v>129</v>
      </c>
      <c r="B1200" t="s">
        <v>15</v>
      </c>
      <c r="C1200" s="14">
        <v>0</v>
      </c>
      <c r="D1200" s="14">
        <v>0</v>
      </c>
      <c r="E1200" s="14">
        <v>0</v>
      </c>
      <c r="F1200" s="14">
        <v>0</v>
      </c>
    </row>
    <row r="1201" spans="1:6" x14ac:dyDescent="0.35">
      <c r="A1201" t="s">
        <v>129</v>
      </c>
      <c r="B1201" t="s">
        <v>16</v>
      </c>
      <c r="C1201" s="14">
        <v>31252851000000</v>
      </c>
      <c r="D1201" s="14">
        <v>64131782000000</v>
      </c>
      <c r="E1201" s="14">
        <v>63008862000000</v>
      </c>
      <c r="F1201" s="14">
        <v>63548928000000</v>
      </c>
    </row>
    <row r="1202" spans="1:6" x14ac:dyDescent="0.35">
      <c r="A1202" t="s">
        <v>129</v>
      </c>
      <c r="B1202" t="s">
        <v>17</v>
      </c>
      <c r="C1202" s="14">
        <v>31252175000000</v>
      </c>
      <c r="D1202" s="14">
        <v>55578817000000</v>
      </c>
      <c r="E1202" s="14">
        <v>52456685000000</v>
      </c>
      <c r="F1202" s="14">
        <v>54825905000000</v>
      </c>
    </row>
    <row r="1203" spans="1:6" x14ac:dyDescent="0.35">
      <c r="A1203" t="s">
        <v>129</v>
      </c>
      <c r="B1203" t="s">
        <v>18</v>
      </c>
      <c r="C1203" s="14">
        <v>676000000</v>
      </c>
      <c r="D1203" s="14">
        <v>8592759000000</v>
      </c>
      <c r="E1203" s="14">
        <v>10651971000000</v>
      </c>
      <c r="F1203" s="14">
        <v>8841433000000</v>
      </c>
    </row>
    <row r="1204" spans="1:6" x14ac:dyDescent="0.35">
      <c r="A1204" t="s">
        <v>129</v>
      </c>
      <c r="B1204" t="s">
        <v>19</v>
      </c>
      <c r="C1204" s="14">
        <v>0</v>
      </c>
      <c r="D1204" s="14">
        <v>0</v>
      </c>
      <c r="E1204" s="14">
        <v>0</v>
      </c>
      <c r="F1204" s="14">
        <v>0</v>
      </c>
    </row>
    <row r="1205" spans="1:6" x14ac:dyDescent="0.35">
      <c r="A1205" t="s">
        <v>129</v>
      </c>
      <c r="B1205" t="s">
        <v>20</v>
      </c>
      <c r="C1205" s="14">
        <v>0</v>
      </c>
      <c r="D1205" s="14">
        <v>0</v>
      </c>
      <c r="E1205" s="14">
        <v>0</v>
      </c>
      <c r="F1205" s="14">
        <v>0</v>
      </c>
    </row>
    <row r="1206" spans="1:6" x14ac:dyDescent="0.35">
      <c r="A1206" t="s">
        <v>129</v>
      </c>
      <c r="B1206" t="s">
        <v>21</v>
      </c>
      <c r="C1206" s="14">
        <v>0</v>
      </c>
      <c r="D1206" s="14">
        <v>0</v>
      </c>
      <c r="E1206" s="14">
        <v>0</v>
      </c>
      <c r="F1206" s="14">
        <v>0</v>
      </c>
    </row>
    <row r="1207" spans="1:6" x14ac:dyDescent="0.35">
      <c r="A1207" t="s">
        <v>129</v>
      </c>
      <c r="B1207" t="s">
        <v>22</v>
      </c>
      <c r="C1207" s="14">
        <v>0</v>
      </c>
      <c r="D1207" s="14">
        <v>0</v>
      </c>
      <c r="E1207" s="14">
        <v>0</v>
      </c>
      <c r="F1207" s="14">
        <v>0</v>
      </c>
    </row>
    <row r="1208" spans="1:6" x14ac:dyDescent="0.35">
      <c r="A1208" t="s">
        <v>129</v>
      </c>
      <c r="B1208" t="s">
        <v>23</v>
      </c>
      <c r="C1208" s="14">
        <v>0</v>
      </c>
      <c r="D1208" s="14">
        <v>0</v>
      </c>
      <c r="E1208" s="14">
        <v>0</v>
      </c>
      <c r="F1208" s="14">
        <v>0</v>
      </c>
    </row>
    <row r="1209" spans="1:6" x14ac:dyDescent="0.35">
      <c r="A1209" t="s">
        <v>129</v>
      </c>
      <c r="B1209" t="s">
        <v>24</v>
      </c>
      <c r="C1209" s="14">
        <v>0</v>
      </c>
      <c r="D1209" s="14">
        <v>-39794000000</v>
      </c>
      <c r="E1209" s="14">
        <v>-99791000000</v>
      </c>
      <c r="F1209" s="14">
        <v>-118410000000</v>
      </c>
    </row>
    <row r="1210" spans="1:6" x14ac:dyDescent="0.35">
      <c r="A1210" t="s">
        <v>129</v>
      </c>
      <c r="B1210" t="s">
        <v>25</v>
      </c>
      <c r="C1210" s="14">
        <v>960000000</v>
      </c>
      <c r="D1210" s="14">
        <v>3245000000</v>
      </c>
      <c r="E1210" s="14">
        <v>1547000000</v>
      </c>
      <c r="F1210" s="14">
        <v>7792742000000</v>
      </c>
    </row>
    <row r="1211" spans="1:6" x14ac:dyDescent="0.35">
      <c r="A1211" t="s">
        <v>129</v>
      </c>
      <c r="B1211" t="s">
        <v>26</v>
      </c>
      <c r="C1211" s="14">
        <v>3889000000</v>
      </c>
      <c r="D1211" s="14">
        <v>3881000000</v>
      </c>
      <c r="E1211" s="14">
        <v>3881000000</v>
      </c>
      <c r="F1211" s="14">
        <v>7853152000000</v>
      </c>
    </row>
    <row r="1212" spans="1:6" x14ac:dyDescent="0.35">
      <c r="A1212" t="s">
        <v>129</v>
      </c>
      <c r="B1212" t="s">
        <v>27</v>
      </c>
      <c r="C1212" s="14">
        <v>-2929000000</v>
      </c>
      <c r="D1212" s="14">
        <v>-636000000</v>
      </c>
      <c r="E1212" s="14">
        <v>-2334000000</v>
      </c>
      <c r="F1212" s="14">
        <v>-60410000000</v>
      </c>
    </row>
    <row r="1213" spans="1:6" x14ac:dyDescent="0.35">
      <c r="A1213" t="s">
        <v>129</v>
      </c>
      <c r="B1213" t="s">
        <v>28</v>
      </c>
      <c r="C1213" s="14">
        <v>133872000000</v>
      </c>
      <c r="D1213" s="14">
        <v>252448000000</v>
      </c>
      <c r="E1213" s="14">
        <v>269772000000</v>
      </c>
      <c r="F1213" s="14">
        <v>0</v>
      </c>
    </row>
    <row r="1214" spans="1:6" x14ac:dyDescent="0.35">
      <c r="A1214" t="s">
        <v>129</v>
      </c>
      <c r="B1214" t="s">
        <v>29</v>
      </c>
      <c r="C1214" s="14">
        <v>0</v>
      </c>
      <c r="D1214" s="14">
        <v>0</v>
      </c>
      <c r="E1214" s="14">
        <v>0</v>
      </c>
      <c r="F1214" s="14">
        <v>0</v>
      </c>
    </row>
    <row r="1215" spans="1:6" x14ac:dyDescent="0.35">
      <c r="A1215" t="s">
        <v>129</v>
      </c>
      <c r="B1215" t="s">
        <v>30</v>
      </c>
      <c r="C1215" s="14">
        <v>0</v>
      </c>
      <c r="D1215" s="14">
        <v>0</v>
      </c>
      <c r="E1215" s="14">
        <v>0</v>
      </c>
      <c r="F1215" s="14">
        <v>0</v>
      </c>
    </row>
    <row r="1216" spans="1:6" x14ac:dyDescent="0.35">
      <c r="A1216" t="s">
        <v>129</v>
      </c>
      <c r="B1216" t="s">
        <v>31</v>
      </c>
      <c r="C1216" s="14">
        <v>0</v>
      </c>
      <c r="D1216" s="14">
        <v>0</v>
      </c>
      <c r="E1216" s="14">
        <v>0</v>
      </c>
      <c r="F1216" s="14">
        <v>0</v>
      </c>
    </row>
    <row r="1217" spans="1:6" x14ac:dyDescent="0.35">
      <c r="A1217" t="s">
        <v>129</v>
      </c>
      <c r="B1217" t="s">
        <v>32</v>
      </c>
      <c r="C1217" s="14">
        <v>0</v>
      </c>
      <c r="D1217" s="14">
        <v>0</v>
      </c>
      <c r="E1217" s="14">
        <v>0</v>
      </c>
      <c r="F1217" s="14">
        <v>0</v>
      </c>
    </row>
    <row r="1218" spans="1:6" x14ac:dyDescent="0.35">
      <c r="A1218" t="s">
        <v>129</v>
      </c>
      <c r="B1218" t="s">
        <v>33</v>
      </c>
      <c r="C1218" s="14">
        <v>0</v>
      </c>
      <c r="D1218" s="14">
        <v>0</v>
      </c>
      <c r="E1218" s="14">
        <v>0</v>
      </c>
      <c r="F1218" s="14">
        <v>0</v>
      </c>
    </row>
    <row r="1219" spans="1:6" x14ac:dyDescent="0.35">
      <c r="A1219" t="s">
        <v>129</v>
      </c>
      <c r="B1219" t="s">
        <v>34</v>
      </c>
      <c r="C1219" s="14">
        <v>0</v>
      </c>
      <c r="D1219" s="14">
        <v>0</v>
      </c>
      <c r="E1219" s="14">
        <v>0</v>
      </c>
      <c r="F1219" s="14">
        <v>0</v>
      </c>
    </row>
    <row r="1220" spans="1:6" x14ac:dyDescent="0.35">
      <c r="A1220" t="s">
        <v>129</v>
      </c>
      <c r="B1220" t="s">
        <v>35</v>
      </c>
      <c r="C1220" s="14">
        <v>133140000000</v>
      </c>
      <c r="D1220" s="14">
        <v>131652000000</v>
      </c>
      <c r="E1220" s="14">
        <v>46699000000</v>
      </c>
      <c r="F1220" s="14">
        <v>414448000000</v>
      </c>
    </row>
    <row r="1221" spans="1:6" x14ac:dyDescent="0.35">
      <c r="A1221" t="s">
        <v>129</v>
      </c>
      <c r="B1221" t="s">
        <v>36</v>
      </c>
      <c r="C1221" s="14">
        <v>0</v>
      </c>
      <c r="D1221" s="14">
        <v>0</v>
      </c>
      <c r="E1221" s="14">
        <v>0</v>
      </c>
      <c r="F1221" s="14">
        <v>0</v>
      </c>
    </row>
    <row r="1222" spans="1:6" x14ac:dyDescent="0.35">
      <c r="A1222" t="s">
        <v>129</v>
      </c>
      <c r="B1222" t="s">
        <v>37</v>
      </c>
      <c r="C1222" s="14">
        <v>0</v>
      </c>
      <c r="D1222" s="14">
        <v>0</v>
      </c>
      <c r="E1222" s="14">
        <v>0</v>
      </c>
      <c r="F1222" s="14">
        <v>0</v>
      </c>
    </row>
    <row r="1223" spans="1:6" x14ac:dyDescent="0.35">
      <c r="A1223" t="s">
        <v>129</v>
      </c>
      <c r="B1223" t="s">
        <v>38</v>
      </c>
      <c r="C1223" s="14">
        <v>165891000000</v>
      </c>
      <c r="D1223" s="14">
        <v>0</v>
      </c>
      <c r="E1223" s="14">
        <v>0</v>
      </c>
      <c r="F1223" s="14">
        <v>343172000000</v>
      </c>
    </row>
    <row r="1224" spans="1:6" x14ac:dyDescent="0.35">
      <c r="A1224" t="s">
        <v>129</v>
      </c>
      <c r="B1224" t="s">
        <v>39</v>
      </c>
      <c r="C1224" s="14">
        <v>165891000000</v>
      </c>
      <c r="D1224" s="14">
        <v>164391000000</v>
      </c>
      <c r="E1224" s="14">
        <v>158272000000</v>
      </c>
      <c r="F1224" s="14">
        <v>158272000000</v>
      </c>
    </row>
    <row r="1225" spans="1:6" x14ac:dyDescent="0.35">
      <c r="A1225" t="s">
        <v>129</v>
      </c>
      <c r="B1225" t="s">
        <v>40</v>
      </c>
      <c r="C1225" s="14">
        <v>0</v>
      </c>
      <c r="D1225" s="14">
        <v>0</v>
      </c>
      <c r="E1225" s="14">
        <v>0</v>
      </c>
      <c r="F1225" s="14">
        <v>0</v>
      </c>
    </row>
    <row r="1226" spans="1:6" x14ac:dyDescent="0.35">
      <c r="A1226" t="s">
        <v>129</v>
      </c>
      <c r="B1226" t="s">
        <v>41</v>
      </c>
      <c r="C1226" s="14">
        <v>0</v>
      </c>
      <c r="D1226" s="14">
        <v>0</v>
      </c>
      <c r="E1226" s="14">
        <v>0</v>
      </c>
      <c r="F1226" s="14">
        <v>0</v>
      </c>
    </row>
    <row r="1227" spans="1:6" x14ac:dyDescent="0.35">
      <c r="A1227" t="s">
        <v>129</v>
      </c>
      <c r="B1227" t="s">
        <v>42</v>
      </c>
      <c r="C1227" s="14">
        <v>-32751000000</v>
      </c>
      <c r="D1227" s="14">
        <v>-32739000000</v>
      </c>
      <c r="E1227" s="14">
        <v>-111573000000</v>
      </c>
      <c r="F1227" s="14">
        <v>-86996000000</v>
      </c>
    </row>
    <row r="1228" spans="1:6" x14ac:dyDescent="0.35">
      <c r="A1228" t="s">
        <v>129</v>
      </c>
      <c r="B1228" t="s">
        <v>43</v>
      </c>
      <c r="C1228" s="14">
        <v>488238000000</v>
      </c>
      <c r="D1228" s="14">
        <v>4978978000000</v>
      </c>
      <c r="E1228" s="14">
        <v>4954396000000</v>
      </c>
      <c r="F1228" s="14">
        <v>5229416000000</v>
      </c>
    </row>
    <row r="1229" spans="1:6" x14ac:dyDescent="0.35">
      <c r="A1229" t="s">
        <v>129</v>
      </c>
      <c r="B1229" t="s">
        <v>44</v>
      </c>
      <c r="C1229" s="14">
        <v>532985000000</v>
      </c>
      <c r="D1229" s="14">
        <v>536194000000</v>
      </c>
      <c r="E1229" s="14">
        <v>502854000000</v>
      </c>
      <c r="F1229" s="14">
        <v>734978000000</v>
      </c>
    </row>
    <row r="1230" spans="1:6" x14ac:dyDescent="0.35">
      <c r="A1230" t="s">
        <v>129</v>
      </c>
      <c r="B1230" t="s">
        <v>45</v>
      </c>
      <c r="C1230" s="14">
        <v>1288934000000</v>
      </c>
      <c r="D1230" s="14">
        <v>1318279000000</v>
      </c>
      <c r="E1230" s="14">
        <v>1287149000000</v>
      </c>
      <c r="F1230" s="14">
        <v>1528503000000</v>
      </c>
    </row>
    <row r="1231" spans="1:6" x14ac:dyDescent="0.35">
      <c r="A1231" t="s">
        <v>129</v>
      </c>
      <c r="B1231" t="s">
        <v>46</v>
      </c>
      <c r="C1231" s="14">
        <v>-755949000000</v>
      </c>
      <c r="D1231" s="14">
        <v>-782085000000</v>
      </c>
      <c r="E1231" s="14">
        <v>-784295000000</v>
      </c>
      <c r="F1231" s="14">
        <v>-793525000000</v>
      </c>
    </row>
    <row r="1232" spans="1:6" x14ac:dyDescent="0.35">
      <c r="A1232" t="s">
        <v>129</v>
      </c>
      <c r="B1232" t="s">
        <v>47</v>
      </c>
      <c r="C1232" s="14">
        <v>16319000000</v>
      </c>
      <c r="D1232" s="14">
        <v>0</v>
      </c>
      <c r="E1232" s="14">
        <v>0</v>
      </c>
      <c r="F1232" s="14">
        <v>0</v>
      </c>
    </row>
    <row r="1233" spans="1:6" x14ac:dyDescent="0.35">
      <c r="A1233" t="s">
        <v>129</v>
      </c>
      <c r="B1233" t="s">
        <v>45</v>
      </c>
      <c r="C1233" s="14">
        <v>22049000000</v>
      </c>
      <c r="D1233" s="14">
        <v>0</v>
      </c>
      <c r="E1233" s="14">
        <v>0</v>
      </c>
      <c r="F1233" s="14">
        <v>0</v>
      </c>
    </row>
    <row r="1234" spans="1:6" x14ac:dyDescent="0.35">
      <c r="A1234" t="s">
        <v>129</v>
      </c>
      <c r="B1234" t="s">
        <v>46</v>
      </c>
      <c r="C1234" s="14">
        <v>-5730000000</v>
      </c>
      <c r="D1234" s="14">
        <v>0</v>
      </c>
      <c r="E1234" s="14">
        <v>0</v>
      </c>
      <c r="F1234" s="14">
        <v>0</v>
      </c>
    </row>
    <row r="1235" spans="1:6" x14ac:dyDescent="0.35">
      <c r="A1235" t="s">
        <v>129</v>
      </c>
      <c r="B1235" t="s">
        <v>48</v>
      </c>
      <c r="C1235" s="14">
        <v>4333076000000</v>
      </c>
      <c r="D1235" s="14">
        <v>4442784000000</v>
      </c>
      <c r="E1235" s="14">
        <v>4451542000000</v>
      </c>
      <c r="F1235" s="14">
        <v>4494438000000</v>
      </c>
    </row>
    <row r="1236" spans="1:6" x14ac:dyDescent="0.35">
      <c r="A1236" t="s">
        <v>129</v>
      </c>
      <c r="B1236" t="s">
        <v>45</v>
      </c>
      <c r="C1236" s="14">
        <v>4623349000000</v>
      </c>
      <c r="D1236" s="14">
        <v>4747199000000</v>
      </c>
      <c r="E1236" s="14">
        <v>4772975000000</v>
      </c>
      <c r="F1236" s="14">
        <v>4825929000000</v>
      </c>
    </row>
    <row r="1237" spans="1:6" x14ac:dyDescent="0.35">
      <c r="A1237" t="s">
        <v>129</v>
      </c>
      <c r="B1237" t="s">
        <v>46</v>
      </c>
      <c r="C1237" s="14">
        <v>-290273000000</v>
      </c>
      <c r="D1237" s="14">
        <v>-304415000000</v>
      </c>
      <c r="E1237" s="14">
        <v>-321433000000</v>
      </c>
      <c r="F1237" s="14">
        <v>-331491000000</v>
      </c>
    </row>
    <row r="1238" spans="1:6" x14ac:dyDescent="0.35">
      <c r="A1238" t="s">
        <v>129</v>
      </c>
      <c r="B1238" t="s">
        <v>49</v>
      </c>
      <c r="C1238" s="14">
        <v>0</v>
      </c>
      <c r="D1238" s="14">
        <v>0</v>
      </c>
      <c r="E1238" s="14">
        <v>0</v>
      </c>
      <c r="F1238" s="14">
        <v>0</v>
      </c>
    </row>
    <row r="1239" spans="1:6" x14ac:dyDescent="0.35">
      <c r="A1239" t="s">
        <v>129</v>
      </c>
      <c r="B1239" t="s">
        <v>45</v>
      </c>
      <c r="C1239" s="14">
        <v>0</v>
      </c>
      <c r="D1239" s="14">
        <v>0</v>
      </c>
      <c r="E1239" s="14">
        <v>0</v>
      </c>
      <c r="F1239" s="14">
        <v>0</v>
      </c>
    </row>
    <row r="1240" spans="1:6" x14ac:dyDescent="0.35">
      <c r="A1240" t="s">
        <v>129</v>
      </c>
      <c r="B1240" t="s">
        <v>46</v>
      </c>
      <c r="C1240" s="14">
        <v>0</v>
      </c>
      <c r="D1240" s="14">
        <v>0</v>
      </c>
      <c r="E1240" s="14">
        <v>0</v>
      </c>
      <c r="F1240" s="14">
        <v>0</v>
      </c>
    </row>
    <row r="1241" spans="1:6" x14ac:dyDescent="0.35">
      <c r="A1241" t="s">
        <v>129</v>
      </c>
      <c r="B1241" t="s">
        <v>50</v>
      </c>
      <c r="C1241" s="14">
        <v>0</v>
      </c>
      <c r="D1241" s="14">
        <v>0</v>
      </c>
      <c r="E1241" s="14">
        <v>0</v>
      </c>
      <c r="F1241" s="14">
        <v>0</v>
      </c>
    </row>
    <row r="1242" spans="1:6" x14ac:dyDescent="0.35">
      <c r="A1242" t="s">
        <v>129</v>
      </c>
      <c r="B1242" t="s">
        <v>51</v>
      </c>
      <c r="C1242" s="14">
        <v>0</v>
      </c>
      <c r="D1242" s="14">
        <v>0</v>
      </c>
      <c r="E1242" s="14">
        <v>0</v>
      </c>
      <c r="F1242" s="14">
        <v>0</v>
      </c>
    </row>
    <row r="1243" spans="1:6" x14ac:dyDescent="0.35">
      <c r="A1243" t="s">
        <v>129</v>
      </c>
      <c r="B1243" t="s">
        <v>52</v>
      </c>
      <c r="C1243" s="14">
        <v>0</v>
      </c>
      <c r="D1243" s="14">
        <v>0</v>
      </c>
      <c r="E1243" s="14">
        <v>0</v>
      </c>
      <c r="F1243" s="14">
        <v>0</v>
      </c>
    </row>
    <row r="1244" spans="1:6" x14ac:dyDescent="0.35">
      <c r="A1244" t="s">
        <v>129</v>
      </c>
      <c r="B1244" t="s">
        <v>53</v>
      </c>
      <c r="C1244" s="14">
        <v>29450393000000</v>
      </c>
      <c r="D1244" s="14">
        <v>37992688000000</v>
      </c>
      <c r="E1244" s="14">
        <v>54049318000000</v>
      </c>
      <c r="F1244" s="14">
        <v>35954267000000</v>
      </c>
    </row>
    <row r="1245" spans="1:6" x14ac:dyDescent="0.35">
      <c r="A1245" t="s">
        <v>129</v>
      </c>
      <c r="B1245" t="s">
        <v>54</v>
      </c>
      <c r="C1245" s="14">
        <v>17577827000000</v>
      </c>
      <c r="D1245" s="14">
        <v>31332967000000</v>
      </c>
      <c r="E1245" s="14">
        <v>37702381000000</v>
      </c>
      <c r="F1245" s="14">
        <v>18860662000000</v>
      </c>
    </row>
    <row r="1246" spans="1:6" x14ac:dyDescent="0.35">
      <c r="A1246" t="s">
        <v>129</v>
      </c>
      <c r="B1246" t="s">
        <v>55</v>
      </c>
      <c r="C1246" s="14">
        <v>7672216000000</v>
      </c>
      <c r="D1246" s="14">
        <v>6132269000000</v>
      </c>
      <c r="E1246" s="14">
        <v>15295742000000</v>
      </c>
      <c r="F1246" s="14">
        <v>13949182000000</v>
      </c>
    </row>
    <row r="1247" spans="1:6" x14ac:dyDescent="0.35">
      <c r="A1247" t="s">
        <v>129</v>
      </c>
      <c r="B1247" t="s">
        <v>56</v>
      </c>
      <c r="C1247" s="14">
        <v>0</v>
      </c>
      <c r="D1247" s="14">
        <v>0</v>
      </c>
      <c r="E1247" s="14">
        <v>0</v>
      </c>
      <c r="F1247" s="14">
        <v>0</v>
      </c>
    </row>
    <row r="1248" spans="1:6" x14ac:dyDescent="0.35">
      <c r="A1248" t="s">
        <v>129</v>
      </c>
      <c r="B1248" t="s">
        <v>57</v>
      </c>
      <c r="C1248" s="14">
        <v>4523284000000</v>
      </c>
      <c r="D1248" s="14">
        <v>783035000000</v>
      </c>
      <c r="E1248" s="14">
        <v>1178109000000</v>
      </c>
      <c r="F1248" s="14">
        <v>3230825000000</v>
      </c>
    </row>
    <row r="1249" spans="1:6" x14ac:dyDescent="0.35">
      <c r="A1249" t="s">
        <v>129</v>
      </c>
      <c r="B1249" t="s">
        <v>58</v>
      </c>
      <c r="C1249" s="14">
        <v>0</v>
      </c>
      <c r="D1249" s="14">
        <v>0</v>
      </c>
      <c r="E1249" s="14">
        <v>0</v>
      </c>
      <c r="F1249" s="14">
        <v>0</v>
      </c>
    </row>
    <row r="1250" spans="1:6" x14ac:dyDescent="0.35">
      <c r="A1250" t="s">
        <v>129</v>
      </c>
      <c r="B1250" t="s">
        <v>59</v>
      </c>
      <c r="C1250" s="14">
        <v>0</v>
      </c>
      <c r="D1250" s="14">
        <v>0</v>
      </c>
      <c r="E1250" s="14">
        <v>0</v>
      </c>
      <c r="F1250" s="14">
        <v>0</v>
      </c>
    </row>
    <row r="1251" spans="1:6" x14ac:dyDescent="0.35">
      <c r="A1251" t="s">
        <v>129</v>
      </c>
      <c r="B1251" t="s">
        <v>60</v>
      </c>
      <c r="C1251" s="14">
        <v>0</v>
      </c>
      <c r="D1251" s="14">
        <v>0</v>
      </c>
      <c r="E1251" s="14">
        <v>0</v>
      </c>
      <c r="F1251" s="14">
        <v>0</v>
      </c>
    </row>
    <row r="1252" spans="1:6" x14ac:dyDescent="0.35">
      <c r="A1252" t="s">
        <v>129</v>
      </c>
      <c r="B1252" t="s">
        <v>61</v>
      </c>
      <c r="C1252" s="14">
        <v>0</v>
      </c>
      <c r="D1252" s="14">
        <v>0</v>
      </c>
      <c r="E1252" s="14">
        <v>0</v>
      </c>
      <c r="F1252" s="14">
        <v>0</v>
      </c>
    </row>
    <row r="1253" spans="1:6" x14ac:dyDescent="0.35">
      <c r="A1253" t="s">
        <v>129</v>
      </c>
      <c r="B1253" t="s">
        <v>62</v>
      </c>
      <c r="C1253" s="14">
        <v>0</v>
      </c>
      <c r="D1253" s="14">
        <v>0</v>
      </c>
      <c r="E1253" s="14">
        <v>0</v>
      </c>
      <c r="F1253" s="14">
        <v>0</v>
      </c>
    </row>
    <row r="1254" spans="1:6" x14ac:dyDescent="0.35">
      <c r="A1254" t="s">
        <v>129</v>
      </c>
      <c r="B1254" t="s">
        <v>63</v>
      </c>
      <c r="C1254" s="14">
        <v>0</v>
      </c>
      <c r="D1254" s="14">
        <v>0</v>
      </c>
      <c r="E1254" s="14">
        <v>0</v>
      </c>
      <c r="F1254" s="14">
        <v>0</v>
      </c>
    </row>
    <row r="1255" spans="1:6" x14ac:dyDescent="0.35">
      <c r="A1255" t="s">
        <v>129</v>
      </c>
      <c r="B1255" t="s">
        <v>64</v>
      </c>
      <c r="C1255" s="14">
        <v>0</v>
      </c>
      <c r="D1255" s="14">
        <v>0</v>
      </c>
      <c r="E1255" s="14">
        <v>0</v>
      </c>
      <c r="F1255" s="14">
        <v>0</v>
      </c>
    </row>
    <row r="1256" spans="1:6" x14ac:dyDescent="0.35">
      <c r="A1256" t="s">
        <v>129</v>
      </c>
      <c r="B1256" t="s">
        <v>65</v>
      </c>
      <c r="C1256" s="14">
        <v>0</v>
      </c>
      <c r="D1256" s="14">
        <v>0</v>
      </c>
      <c r="E1256" s="14">
        <v>0</v>
      </c>
      <c r="F1256" s="14">
        <v>0</v>
      </c>
    </row>
    <row r="1257" spans="1:6" x14ac:dyDescent="0.35">
      <c r="A1257" t="s">
        <v>129</v>
      </c>
      <c r="B1257" t="s">
        <v>66</v>
      </c>
      <c r="C1257" s="14">
        <v>0</v>
      </c>
      <c r="D1257" s="14">
        <v>0</v>
      </c>
      <c r="E1257" s="14">
        <v>0</v>
      </c>
      <c r="F1257" s="14">
        <v>0</v>
      </c>
    </row>
    <row r="1258" spans="1:6" x14ac:dyDescent="0.35">
      <c r="A1258" t="s">
        <v>129</v>
      </c>
      <c r="B1258" t="s">
        <v>67</v>
      </c>
      <c r="C1258" s="14">
        <v>412918017000000</v>
      </c>
      <c r="D1258" s="14">
        <v>506604328000000</v>
      </c>
      <c r="E1258" s="14">
        <v>550904120000000</v>
      </c>
      <c r="F1258" s="14">
        <v>630500685000000</v>
      </c>
    </row>
    <row r="1259" spans="1:6" x14ac:dyDescent="0.35">
      <c r="A1259" t="s">
        <v>129</v>
      </c>
      <c r="B1259" t="s">
        <v>68</v>
      </c>
      <c r="C1259" s="14">
        <v>609712000000</v>
      </c>
      <c r="D1259" s="14">
        <v>1510983000000</v>
      </c>
      <c r="E1259" s="14">
        <v>9715193000000</v>
      </c>
      <c r="F1259" s="14">
        <v>1333658000000</v>
      </c>
    </row>
    <row r="1260" spans="1:6" x14ac:dyDescent="0.35">
      <c r="A1260" t="s">
        <v>129</v>
      </c>
      <c r="B1260" t="s">
        <v>69</v>
      </c>
      <c r="C1260" s="14">
        <v>0</v>
      </c>
      <c r="D1260" s="14">
        <v>0</v>
      </c>
      <c r="E1260" s="14">
        <v>0</v>
      </c>
      <c r="F1260" s="14">
        <v>0</v>
      </c>
    </row>
    <row r="1261" spans="1:6" x14ac:dyDescent="0.35">
      <c r="A1261" t="s">
        <v>129</v>
      </c>
      <c r="B1261" t="s">
        <v>70</v>
      </c>
      <c r="C1261" s="14">
        <v>0</v>
      </c>
      <c r="D1261" s="14">
        <v>0</v>
      </c>
      <c r="E1261" s="14">
        <v>0</v>
      </c>
      <c r="F1261" s="14">
        <v>0</v>
      </c>
    </row>
    <row r="1262" spans="1:6" x14ac:dyDescent="0.35">
      <c r="A1262" t="s">
        <v>129</v>
      </c>
      <c r="B1262" t="s">
        <v>71</v>
      </c>
      <c r="C1262" s="14">
        <v>0</v>
      </c>
      <c r="D1262" s="14">
        <v>0</v>
      </c>
      <c r="E1262" s="14">
        <v>0</v>
      </c>
      <c r="F1262" s="14">
        <v>0</v>
      </c>
    </row>
    <row r="1263" spans="1:6" x14ac:dyDescent="0.35">
      <c r="A1263" t="s">
        <v>129</v>
      </c>
      <c r="B1263" t="s">
        <v>72</v>
      </c>
      <c r="C1263" s="14">
        <v>0</v>
      </c>
      <c r="D1263" s="14">
        <v>0</v>
      </c>
      <c r="E1263" s="14">
        <v>0</v>
      </c>
      <c r="F1263" s="14">
        <v>0</v>
      </c>
    </row>
    <row r="1264" spans="1:6" x14ac:dyDescent="0.35">
      <c r="A1264" t="s">
        <v>129</v>
      </c>
      <c r="B1264" t="s">
        <v>73</v>
      </c>
      <c r="C1264" s="14">
        <v>0</v>
      </c>
      <c r="D1264" s="14">
        <v>0</v>
      </c>
      <c r="E1264" s="14">
        <v>0</v>
      </c>
      <c r="F1264" s="14">
        <v>0</v>
      </c>
    </row>
    <row r="1265" spans="1:6" x14ac:dyDescent="0.35">
      <c r="A1265" t="s">
        <v>129</v>
      </c>
      <c r="B1265" t="s">
        <v>74</v>
      </c>
      <c r="C1265" s="14">
        <v>0</v>
      </c>
      <c r="D1265" s="14">
        <v>0</v>
      </c>
      <c r="E1265" s="14">
        <v>0</v>
      </c>
      <c r="F1265" s="14">
        <v>0</v>
      </c>
    </row>
    <row r="1266" spans="1:6" x14ac:dyDescent="0.35">
      <c r="A1266" t="s">
        <v>129</v>
      </c>
      <c r="B1266" t="s">
        <v>75</v>
      </c>
      <c r="C1266" s="14">
        <v>0</v>
      </c>
      <c r="D1266" s="14">
        <v>0</v>
      </c>
      <c r="E1266" s="14">
        <v>0</v>
      </c>
      <c r="F1266" s="14">
        <v>0</v>
      </c>
    </row>
    <row r="1267" spans="1:6" x14ac:dyDescent="0.35">
      <c r="A1267" t="s">
        <v>129</v>
      </c>
      <c r="B1267" t="s">
        <v>76</v>
      </c>
      <c r="C1267" s="14">
        <v>0</v>
      </c>
      <c r="D1267" s="14">
        <v>0</v>
      </c>
      <c r="E1267" s="14">
        <v>0</v>
      </c>
      <c r="F1267" s="14">
        <v>0</v>
      </c>
    </row>
    <row r="1268" spans="1:6" x14ac:dyDescent="0.35">
      <c r="A1268" t="s">
        <v>129</v>
      </c>
      <c r="B1268" t="s">
        <v>77</v>
      </c>
      <c r="C1268" s="14">
        <v>0</v>
      </c>
      <c r="D1268" s="14">
        <v>0</v>
      </c>
      <c r="E1268" s="14">
        <v>0</v>
      </c>
      <c r="F1268" s="14">
        <v>0</v>
      </c>
    </row>
    <row r="1269" spans="1:6" x14ac:dyDescent="0.35">
      <c r="A1269" t="s">
        <v>129</v>
      </c>
      <c r="B1269" t="s">
        <v>78</v>
      </c>
      <c r="C1269" s="14">
        <v>38468091000000</v>
      </c>
      <c r="D1269" s="14">
        <v>79732550000000</v>
      </c>
      <c r="E1269" s="14">
        <v>78283936000000</v>
      </c>
      <c r="F1269" s="14">
        <v>70766294000000</v>
      </c>
    </row>
    <row r="1270" spans="1:6" x14ac:dyDescent="0.35">
      <c r="A1270" t="s">
        <v>129</v>
      </c>
      <c r="B1270" t="s">
        <v>79</v>
      </c>
      <c r="C1270" s="14">
        <v>21799796000000</v>
      </c>
      <c r="D1270" s="14">
        <v>74428582000000</v>
      </c>
      <c r="E1270" s="14">
        <v>72871039000000</v>
      </c>
      <c r="F1270" s="14">
        <v>65286090000000</v>
      </c>
    </row>
    <row r="1271" spans="1:6" x14ac:dyDescent="0.35">
      <c r="A1271" t="s">
        <v>129</v>
      </c>
      <c r="B1271" t="s">
        <v>80</v>
      </c>
      <c r="C1271" s="14">
        <v>16668295000000</v>
      </c>
      <c r="D1271" s="14">
        <v>5303968000000</v>
      </c>
      <c r="E1271" s="14">
        <v>5412897000000</v>
      </c>
      <c r="F1271" s="14">
        <v>5480204000000</v>
      </c>
    </row>
    <row r="1272" spans="1:6" x14ac:dyDescent="0.35">
      <c r="A1272" t="s">
        <v>129</v>
      </c>
      <c r="B1272" t="s">
        <v>81</v>
      </c>
      <c r="C1272" s="14">
        <v>0</v>
      </c>
      <c r="D1272" s="14">
        <v>0</v>
      </c>
      <c r="E1272" s="14">
        <v>0</v>
      </c>
      <c r="F1272" s="14">
        <v>0</v>
      </c>
    </row>
    <row r="1273" spans="1:6" x14ac:dyDescent="0.35">
      <c r="A1273" t="s">
        <v>129</v>
      </c>
      <c r="B1273" t="s">
        <v>82</v>
      </c>
      <c r="C1273" s="14">
        <v>0</v>
      </c>
      <c r="D1273" s="14">
        <v>0</v>
      </c>
      <c r="E1273" s="14">
        <v>0</v>
      </c>
      <c r="F1273" s="14">
        <v>0</v>
      </c>
    </row>
    <row r="1274" spans="1:6" x14ac:dyDescent="0.35">
      <c r="A1274" t="s">
        <v>129</v>
      </c>
      <c r="B1274" t="s">
        <v>83</v>
      </c>
      <c r="C1274" s="14">
        <v>303631883000000</v>
      </c>
      <c r="D1274" s="14">
        <v>327196828000000</v>
      </c>
      <c r="E1274" s="14">
        <v>361675593000000</v>
      </c>
      <c r="F1274" s="14">
        <v>447503426000000</v>
      </c>
    </row>
    <row r="1275" spans="1:6" x14ac:dyDescent="0.35">
      <c r="A1275" t="s">
        <v>129</v>
      </c>
      <c r="B1275" t="s">
        <v>84</v>
      </c>
      <c r="C1275" s="14">
        <v>0</v>
      </c>
      <c r="D1275" s="14">
        <v>0</v>
      </c>
      <c r="E1275" s="14">
        <v>0</v>
      </c>
      <c r="F1275" s="14">
        <v>0</v>
      </c>
    </row>
    <row r="1276" spans="1:6" x14ac:dyDescent="0.35">
      <c r="A1276" t="s">
        <v>129</v>
      </c>
      <c r="B1276" t="s">
        <v>85</v>
      </c>
      <c r="C1276" s="14">
        <v>0</v>
      </c>
      <c r="D1276" s="14">
        <v>0</v>
      </c>
      <c r="E1276" s="14">
        <v>0</v>
      </c>
      <c r="F1276" s="14">
        <v>0</v>
      </c>
    </row>
    <row r="1277" spans="1:6" x14ac:dyDescent="0.35">
      <c r="A1277" t="s">
        <v>129</v>
      </c>
      <c r="B1277" t="s">
        <v>86</v>
      </c>
      <c r="C1277" s="14">
        <v>0</v>
      </c>
      <c r="D1277" s="14">
        <v>0</v>
      </c>
      <c r="E1277" s="14">
        <v>0</v>
      </c>
      <c r="F1277" s="14">
        <v>0</v>
      </c>
    </row>
    <row r="1278" spans="1:6" x14ac:dyDescent="0.35">
      <c r="A1278" t="s">
        <v>129</v>
      </c>
      <c r="B1278" t="s">
        <v>87</v>
      </c>
      <c r="C1278" s="14">
        <v>0</v>
      </c>
      <c r="D1278" s="14">
        <v>0</v>
      </c>
      <c r="E1278" s="14">
        <v>0</v>
      </c>
      <c r="F1278" s="14">
        <v>0</v>
      </c>
    </row>
    <row r="1279" spans="1:6" x14ac:dyDescent="0.35">
      <c r="A1279" t="s">
        <v>129</v>
      </c>
      <c r="B1279" t="s">
        <v>88</v>
      </c>
      <c r="C1279" s="14">
        <v>0</v>
      </c>
      <c r="D1279" s="14">
        <v>0</v>
      </c>
      <c r="E1279" s="14">
        <v>0</v>
      </c>
      <c r="F1279" s="14">
        <v>0</v>
      </c>
    </row>
    <row r="1280" spans="1:6" x14ac:dyDescent="0.35">
      <c r="A1280" t="s">
        <v>129</v>
      </c>
      <c r="B1280" t="s">
        <v>89</v>
      </c>
      <c r="C1280" s="14">
        <v>0</v>
      </c>
      <c r="D1280" s="14">
        <v>0</v>
      </c>
      <c r="E1280" s="14">
        <v>0</v>
      </c>
      <c r="F1280" s="14">
        <v>0</v>
      </c>
    </row>
    <row r="1281" spans="1:6" x14ac:dyDescent="0.35">
      <c r="A1281" t="s">
        <v>129</v>
      </c>
      <c r="B1281" t="s">
        <v>90</v>
      </c>
      <c r="C1281" s="14">
        <v>0</v>
      </c>
      <c r="D1281" s="14">
        <v>0</v>
      </c>
      <c r="E1281" s="14">
        <v>0</v>
      </c>
      <c r="F1281" s="14">
        <v>0</v>
      </c>
    </row>
    <row r="1282" spans="1:6" x14ac:dyDescent="0.35">
      <c r="A1282" t="s">
        <v>129</v>
      </c>
      <c r="B1282" t="s">
        <v>91</v>
      </c>
      <c r="C1282" s="14">
        <v>0</v>
      </c>
      <c r="D1282" s="14">
        <v>0</v>
      </c>
      <c r="E1282" s="14">
        <v>0</v>
      </c>
      <c r="F1282" s="14">
        <v>0</v>
      </c>
    </row>
    <row r="1283" spans="1:6" x14ac:dyDescent="0.35">
      <c r="A1283" t="s">
        <v>129</v>
      </c>
      <c r="B1283" t="s">
        <v>92</v>
      </c>
      <c r="C1283" s="14">
        <v>0</v>
      </c>
      <c r="D1283" s="14">
        <v>0</v>
      </c>
      <c r="E1283" s="14">
        <v>0</v>
      </c>
      <c r="F1283" s="14">
        <v>0</v>
      </c>
    </row>
    <row r="1284" spans="1:6" x14ac:dyDescent="0.35">
      <c r="A1284" t="s">
        <v>129</v>
      </c>
      <c r="B1284" t="s">
        <v>93</v>
      </c>
      <c r="C1284" s="14">
        <v>0</v>
      </c>
      <c r="D1284" s="14">
        <v>0</v>
      </c>
      <c r="E1284" s="14">
        <v>0</v>
      </c>
      <c r="F1284" s="14">
        <v>97152000000</v>
      </c>
    </row>
    <row r="1285" spans="1:6" x14ac:dyDescent="0.35">
      <c r="A1285" t="s">
        <v>129</v>
      </c>
      <c r="B1285" t="s">
        <v>94</v>
      </c>
      <c r="C1285" s="14">
        <v>0</v>
      </c>
      <c r="D1285" s="14">
        <v>0</v>
      </c>
      <c r="E1285" s="14">
        <v>0</v>
      </c>
      <c r="F1285" s="14">
        <v>0</v>
      </c>
    </row>
    <row r="1286" spans="1:6" x14ac:dyDescent="0.35">
      <c r="A1286" t="s">
        <v>129</v>
      </c>
      <c r="B1286" t="s">
        <v>95</v>
      </c>
      <c r="C1286" s="14">
        <v>0</v>
      </c>
      <c r="D1286" s="14">
        <v>0</v>
      </c>
      <c r="E1286" s="14">
        <v>0</v>
      </c>
      <c r="F1286" s="14">
        <v>0</v>
      </c>
    </row>
    <row r="1287" spans="1:6" x14ac:dyDescent="0.35">
      <c r="A1287" t="s">
        <v>129</v>
      </c>
      <c r="B1287" t="s">
        <v>96</v>
      </c>
      <c r="C1287" s="14">
        <v>0</v>
      </c>
      <c r="D1287" s="14">
        <v>0</v>
      </c>
      <c r="E1287" s="14">
        <v>0</v>
      </c>
      <c r="F1287" s="14">
        <v>0</v>
      </c>
    </row>
    <row r="1288" spans="1:6" x14ac:dyDescent="0.35">
      <c r="A1288" t="s">
        <v>129</v>
      </c>
      <c r="B1288" t="s">
        <v>97</v>
      </c>
      <c r="C1288" s="14">
        <v>388524874000000</v>
      </c>
      <c r="D1288" s="14">
        <v>471072663000000</v>
      </c>
      <c r="E1288" s="14">
        <v>507999649000000</v>
      </c>
      <c r="F1288" s="14">
        <v>580402405000000</v>
      </c>
    </row>
    <row r="1289" spans="1:6" x14ac:dyDescent="0.35">
      <c r="A1289" t="s">
        <v>129</v>
      </c>
      <c r="B1289" t="s">
        <v>98</v>
      </c>
      <c r="C1289" s="14">
        <v>0</v>
      </c>
      <c r="D1289" s="14">
        <v>0</v>
      </c>
      <c r="E1289" s="14">
        <v>0</v>
      </c>
      <c r="F1289" s="14">
        <v>37638324000000</v>
      </c>
    </row>
    <row r="1290" spans="1:6" x14ac:dyDescent="0.35">
      <c r="A1290" t="s">
        <v>129</v>
      </c>
      <c r="B1290" t="s">
        <v>99</v>
      </c>
      <c r="C1290" s="14">
        <v>17558331000000</v>
      </c>
      <c r="D1290" s="14">
        <v>26673698000000</v>
      </c>
      <c r="E1290" s="14">
        <v>30673832000000</v>
      </c>
      <c r="F1290" s="14">
        <v>36193981000000</v>
      </c>
    </row>
    <row r="1291" spans="1:6" x14ac:dyDescent="0.35">
      <c r="A1291" t="s">
        <v>129</v>
      </c>
      <c r="B1291" t="s">
        <v>100</v>
      </c>
      <c r="C1291" s="14">
        <v>0</v>
      </c>
      <c r="D1291" s="14">
        <v>0</v>
      </c>
      <c r="E1291" s="14">
        <v>0</v>
      </c>
      <c r="F1291" s="14">
        <v>0</v>
      </c>
    </row>
    <row r="1292" spans="1:6" x14ac:dyDescent="0.35">
      <c r="A1292" t="s">
        <v>129</v>
      </c>
      <c r="B1292" t="s">
        <v>101</v>
      </c>
      <c r="C1292" s="14">
        <v>0</v>
      </c>
      <c r="D1292" s="14">
        <v>0</v>
      </c>
      <c r="E1292" s="14">
        <v>0</v>
      </c>
      <c r="F1292" s="14">
        <v>0</v>
      </c>
    </row>
    <row r="1293" spans="1:6" x14ac:dyDescent="0.35">
      <c r="A1293" t="s">
        <v>129</v>
      </c>
      <c r="B1293" t="s">
        <v>102</v>
      </c>
      <c r="C1293" s="14">
        <v>0</v>
      </c>
      <c r="D1293" s="14">
        <v>0</v>
      </c>
      <c r="E1293" s="14">
        <v>0</v>
      </c>
      <c r="F1293" s="14">
        <v>0</v>
      </c>
    </row>
    <row r="1294" spans="1:6" x14ac:dyDescent="0.35">
      <c r="A1294" t="s">
        <v>129</v>
      </c>
      <c r="B1294" t="s">
        <v>103</v>
      </c>
      <c r="C1294" s="14">
        <v>101716000000</v>
      </c>
      <c r="D1294" s="14">
        <v>1449603000000</v>
      </c>
      <c r="E1294" s="14">
        <v>1449603000000</v>
      </c>
      <c r="F1294" s="14">
        <v>1449603000000</v>
      </c>
    </row>
    <row r="1295" spans="1:6" x14ac:dyDescent="0.35">
      <c r="A1295" t="s">
        <v>129</v>
      </c>
      <c r="B1295" t="s">
        <v>104</v>
      </c>
      <c r="C1295" s="14">
        <v>-5260000000</v>
      </c>
      <c r="D1295" s="14">
        <v>-5260000000</v>
      </c>
      <c r="E1295" s="14">
        <v>-5260000000</v>
      </c>
      <c r="F1295" s="14">
        <v>-5260000000</v>
      </c>
    </row>
    <row r="1296" spans="1:6" x14ac:dyDescent="0.35">
      <c r="A1296" t="s">
        <v>129</v>
      </c>
      <c r="B1296" t="s">
        <v>105</v>
      </c>
      <c r="C1296" s="14">
        <v>0</v>
      </c>
      <c r="D1296" s="14">
        <v>0</v>
      </c>
      <c r="E1296" s="14">
        <v>0</v>
      </c>
      <c r="F1296" s="14">
        <v>0</v>
      </c>
    </row>
    <row r="1297" spans="1:6" x14ac:dyDescent="0.35">
      <c r="A1297" t="s">
        <v>129</v>
      </c>
      <c r="B1297" t="s">
        <v>106</v>
      </c>
      <c r="C1297" s="14">
        <v>0</v>
      </c>
      <c r="D1297" s="14">
        <v>0</v>
      </c>
      <c r="E1297" s="14">
        <v>0</v>
      </c>
      <c r="F1297" s="14">
        <v>0</v>
      </c>
    </row>
    <row r="1298" spans="1:6" x14ac:dyDescent="0.35">
      <c r="A1298" t="s">
        <v>129</v>
      </c>
      <c r="B1298" t="s">
        <v>107</v>
      </c>
      <c r="C1298" s="14">
        <v>0</v>
      </c>
      <c r="D1298" s="14">
        <v>0</v>
      </c>
      <c r="E1298" s="14">
        <v>0</v>
      </c>
      <c r="F1298" s="14">
        <v>0</v>
      </c>
    </row>
    <row r="1299" spans="1:6" x14ac:dyDescent="0.35">
      <c r="A1299" t="s">
        <v>129</v>
      </c>
      <c r="B1299" t="s">
        <v>108</v>
      </c>
      <c r="C1299" s="14">
        <v>0</v>
      </c>
      <c r="D1299" s="14">
        <v>0</v>
      </c>
      <c r="E1299" s="14">
        <v>0</v>
      </c>
      <c r="F1299" s="14">
        <v>0</v>
      </c>
    </row>
    <row r="1300" spans="1:6" x14ac:dyDescent="0.35">
      <c r="A1300" t="s">
        <v>129</v>
      </c>
      <c r="B1300" t="s">
        <v>109</v>
      </c>
      <c r="C1300" s="14">
        <v>0</v>
      </c>
      <c r="D1300" s="14">
        <v>0</v>
      </c>
      <c r="E1300" s="14">
        <v>0</v>
      </c>
      <c r="F1300" s="14">
        <v>0</v>
      </c>
    </row>
    <row r="1301" spans="1:6" x14ac:dyDescent="0.35">
      <c r="A1301" t="s">
        <v>129</v>
      </c>
      <c r="B1301" t="s">
        <v>110</v>
      </c>
      <c r="C1301" s="14">
        <v>1822231000000</v>
      </c>
      <c r="D1301" s="14">
        <v>2923272000000</v>
      </c>
      <c r="E1301" s="14">
        <v>4061834000000</v>
      </c>
      <c r="F1301" s="14">
        <v>5138098000000</v>
      </c>
    </row>
    <row r="1302" spans="1:6" x14ac:dyDescent="0.35">
      <c r="A1302" t="s">
        <v>129</v>
      </c>
      <c r="B1302" t="s">
        <v>111</v>
      </c>
      <c r="C1302" s="14">
        <v>0</v>
      </c>
      <c r="D1302" s="14">
        <v>0</v>
      </c>
      <c r="E1302" s="14">
        <v>0</v>
      </c>
      <c r="F1302" s="14">
        <v>0</v>
      </c>
    </row>
    <row r="1303" spans="1:6" x14ac:dyDescent="0.35">
      <c r="A1303" t="s">
        <v>129</v>
      </c>
      <c r="B1303" t="s">
        <v>112</v>
      </c>
      <c r="C1303" s="14">
        <v>0</v>
      </c>
      <c r="D1303" s="14">
        <v>0</v>
      </c>
      <c r="E1303" s="14">
        <v>0</v>
      </c>
      <c r="F1303" s="14">
        <v>0</v>
      </c>
    </row>
    <row r="1304" spans="1:6" x14ac:dyDescent="0.35">
      <c r="A1304" t="s">
        <v>129</v>
      </c>
      <c r="B1304" t="s">
        <v>113</v>
      </c>
      <c r="C1304" s="14">
        <v>0</v>
      </c>
      <c r="D1304" s="14">
        <v>0</v>
      </c>
      <c r="E1304" s="14">
        <v>0</v>
      </c>
      <c r="F1304" s="14">
        <v>0</v>
      </c>
    </row>
    <row r="1305" spans="1:6" x14ac:dyDescent="0.35">
      <c r="A1305" t="s">
        <v>129</v>
      </c>
      <c r="B1305" t="s">
        <v>114</v>
      </c>
      <c r="C1305" s="14">
        <v>0</v>
      </c>
      <c r="D1305" s="14">
        <v>0</v>
      </c>
      <c r="E1305" s="14">
        <v>0</v>
      </c>
      <c r="F1305" s="14">
        <v>0</v>
      </c>
    </row>
    <row r="1306" spans="1:6" x14ac:dyDescent="0.35">
      <c r="A1306" t="s">
        <v>129</v>
      </c>
      <c r="B1306" t="s">
        <v>115</v>
      </c>
      <c r="C1306" s="14">
        <v>0</v>
      </c>
      <c r="D1306" s="14">
        <v>0</v>
      </c>
      <c r="E1306" s="14">
        <v>0</v>
      </c>
      <c r="F1306" s="14">
        <v>0</v>
      </c>
    </row>
    <row r="1307" spans="1:6" x14ac:dyDescent="0.35">
      <c r="A1307" t="s">
        <v>129</v>
      </c>
      <c r="B1307" t="s">
        <v>116</v>
      </c>
      <c r="C1307" s="14">
        <v>-97830000000</v>
      </c>
      <c r="D1307" s="14">
        <v>-293665000000</v>
      </c>
      <c r="E1307" s="14">
        <v>-606344000000</v>
      </c>
      <c r="F1307" s="14">
        <v>-689038000000</v>
      </c>
    </row>
    <row r="1308" spans="1:6" x14ac:dyDescent="0.35">
      <c r="A1308" t="s">
        <v>129</v>
      </c>
      <c r="B1308" t="s">
        <v>117</v>
      </c>
      <c r="C1308" s="14">
        <v>0</v>
      </c>
      <c r="D1308" s="14">
        <v>0</v>
      </c>
      <c r="E1308" s="14">
        <v>0</v>
      </c>
      <c r="F1308" s="14">
        <v>0</v>
      </c>
    </row>
    <row r="1309" spans="1:6" x14ac:dyDescent="0.35">
      <c r="A1309" t="s">
        <v>129</v>
      </c>
      <c r="B1309" t="s">
        <v>118</v>
      </c>
      <c r="C1309" s="14">
        <v>0</v>
      </c>
      <c r="D1309" s="14">
        <v>0</v>
      </c>
      <c r="E1309" s="14">
        <v>0</v>
      </c>
      <c r="F1309" s="14">
        <v>0</v>
      </c>
    </row>
    <row r="1310" spans="1:6" x14ac:dyDescent="0.35">
      <c r="A1310" t="s">
        <v>129</v>
      </c>
      <c r="B1310" t="s">
        <v>119</v>
      </c>
      <c r="C1310" s="14">
        <v>0</v>
      </c>
      <c r="D1310" s="14">
        <v>0</v>
      </c>
      <c r="E1310" s="14">
        <v>0</v>
      </c>
      <c r="F1310" s="14">
        <v>0</v>
      </c>
    </row>
    <row r="1311" spans="1:6" x14ac:dyDescent="0.35">
      <c r="A1311" t="s">
        <v>130</v>
      </c>
      <c r="B1311" t="s">
        <v>7</v>
      </c>
      <c r="C1311" s="14">
        <v>0</v>
      </c>
      <c r="D1311" s="14">
        <v>0</v>
      </c>
      <c r="E1311" s="14">
        <v>0</v>
      </c>
      <c r="F1311" s="14">
        <v>0</v>
      </c>
    </row>
    <row r="1312" spans="1:6" x14ac:dyDescent="0.35">
      <c r="A1312" t="s">
        <v>130</v>
      </c>
      <c r="B1312" t="s">
        <v>8</v>
      </c>
      <c r="C1312" s="14">
        <v>0</v>
      </c>
      <c r="D1312" s="14">
        <v>0</v>
      </c>
      <c r="E1312" s="14">
        <v>0</v>
      </c>
      <c r="F1312" s="14">
        <v>0</v>
      </c>
    </row>
    <row r="1313" spans="1:6" x14ac:dyDescent="0.35">
      <c r="A1313" t="s">
        <v>130</v>
      </c>
      <c r="B1313" t="s">
        <v>9</v>
      </c>
      <c r="C1313" s="14">
        <v>1012228000000</v>
      </c>
      <c r="D1313" s="14">
        <v>1076028000000</v>
      </c>
      <c r="E1313" s="14">
        <v>1037807000000</v>
      </c>
      <c r="F1313" s="14">
        <v>851299890294</v>
      </c>
    </row>
    <row r="1314" spans="1:6" x14ac:dyDescent="0.35">
      <c r="A1314" t="s">
        <v>130</v>
      </c>
      <c r="B1314" t="s">
        <v>10</v>
      </c>
      <c r="C1314" s="14">
        <v>0</v>
      </c>
      <c r="D1314" s="14">
        <v>0</v>
      </c>
      <c r="E1314" s="14">
        <v>0</v>
      </c>
      <c r="F1314" s="14">
        <v>0</v>
      </c>
    </row>
    <row r="1315" spans="1:6" x14ac:dyDescent="0.35">
      <c r="A1315" t="s">
        <v>130</v>
      </c>
      <c r="B1315" t="s">
        <v>11</v>
      </c>
      <c r="C1315" s="14">
        <v>0</v>
      </c>
      <c r="D1315" s="14">
        <v>0</v>
      </c>
      <c r="E1315" s="14">
        <v>0</v>
      </c>
      <c r="F1315" s="14">
        <v>0</v>
      </c>
    </row>
    <row r="1316" spans="1:6" x14ac:dyDescent="0.35">
      <c r="A1316" t="s">
        <v>130</v>
      </c>
      <c r="B1316" t="s">
        <v>12</v>
      </c>
      <c r="C1316" s="14">
        <v>3374359000000</v>
      </c>
      <c r="D1316" s="14">
        <v>4799360000000</v>
      </c>
      <c r="E1316" s="14">
        <v>9826851000000</v>
      </c>
      <c r="F1316" s="14">
        <v>2799894740711</v>
      </c>
    </row>
    <row r="1317" spans="1:6" x14ac:dyDescent="0.35">
      <c r="A1317" t="s">
        <v>130</v>
      </c>
      <c r="B1317" t="s">
        <v>13</v>
      </c>
      <c r="C1317" s="14">
        <v>0</v>
      </c>
      <c r="D1317" s="14">
        <v>0</v>
      </c>
      <c r="E1317" s="14">
        <v>0</v>
      </c>
      <c r="F1317" s="14">
        <v>0</v>
      </c>
    </row>
    <row r="1318" spans="1:6" x14ac:dyDescent="0.35">
      <c r="A1318" t="s">
        <v>130</v>
      </c>
      <c r="B1318" t="s">
        <v>14</v>
      </c>
      <c r="C1318" s="14">
        <v>0</v>
      </c>
      <c r="D1318" s="14">
        <v>0</v>
      </c>
      <c r="E1318" s="14">
        <v>0</v>
      </c>
      <c r="F1318" s="14">
        <v>0</v>
      </c>
    </row>
    <row r="1319" spans="1:6" x14ac:dyDescent="0.35">
      <c r="A1319" t="s">
        <v>130</v>
      </c>
      <c r="B1319" t="s">
        <v>15</v>
      </c>
      <c r="C1319" s="14">
        <v>0</v>
      </c>
      <c r="D1319" s="14">
        <v>0</v>
      </c>
      <c r="E1319" s="14">
        <v>0</v>
      </c>
      <c r="F1319" s="14">
        <v>0</v>
      </c>
    </row>
    <row r="1320" spans="1:6" x14ac:dyDescent="0.35">
      <c r="A1320" t="s">
        <v>130</v>
      </c>
      <c r="B1320" t="s">
        <v>16</v>
      </c>
      <c r="C1320" s="14">
        <v>25741179000000</v>
      </c>
      <c r="D1320" s="14">
        <v>42590477000000</v>
      </c>
      <c r="E1320" s="14">
        <v>45068410000000</v>
      </c>
      <c r="F1320" s="14">
        <v>48698574466525</v>
      </c>
    </row>
    <row r="1321" spans="1:6" x14ac:dyDescent="0.35">
      <c r="A1321" t="s">
        <v>130</v>
      </c>
      <c r="B1321" t="s">
        <v>17</v>
      </c>
      <c r="C1321" s="14">
        <v>25641179000000</v>
      </c>
      <c r="D1321" s="14">
        <v>35233492000000</v>
      </c>
      <c r="E1321" s="14">
        <v>41462465000000</v>
      </c>
      <c r="F1321" s="14">
        <v>45808024466525</v>
      </c>
    </row>
    <row r="1322" spans="1:6" x14ac:dyDescent="0.35">
      <c r="A1322" t="s">
        <v>130</v>
      </c>
      <c r="B1322" t="s">
        <v>18</v>
      </c>
      <c r="C1322" s="14">
        <v>100000000000</v>
      </c>
      <c r="D1322" s="14">
        <v>7356985000000</v>
      </c>
      <c r="E1322" s="14">
        <v>3605945000000</v>
      </c>
      <c r="F1322" s="14">
        <v>2890550000000</v>
      </c>
    </row>
    <row r="1323" spans="1:6" x14ac:dyDescent="0.35">
      <c r="A1323" t="s">
        <v>130</v>
      </c>
      <c r="B1323" t="s">
        <v>19</v>
      </c>
      <c r="C1323" s="14">
        <v>0</v>
      </c>
      <c r="D1323" s="14">
        <v>0</v>
      </c>
      <c r="E1323" s="14">
        <v>0</v>
      </c>
      <c r="F1323" s="14">
        <v>0</v>
      </c>
    </row>
    <row r="1324" spans="1:6" x14ac:dyDescent="0.35">
      <c r="A1324" t="s">
        <v>130</v>
      </c>
      <c r="B1324" t="s">
        <v>20</v>
      </c>
      <c r="C1324" s="14">
        <v>0</v>
      </c>
      <c r="D1324" s="14">
        <v>0</v>
      </c>
      <c r="E1324" s="14">
        <v>0</v>
      </c>
      <c r="F1324" s="14">
        <v>0</v>
      </c>
    </row>
    <row r="1325" spans="1:6" x14ac:dyDescent="0.35">
      <c r="A1325" t="s">
        <v>130</v>
      </c>
      <c r="B1325" t="s">
        <v>21</v>
      </c>
      <c r="C1325" s="14">
        <v>0</v>
      </c>
      <c r="D1325" s="14">
        <v>0</v>
      </c>
      <c r="E1325" s="14">
        <v>0</v>
      </c>
      <c r="F1325" s="14">
        <v>0</v>
      </c>
    </row>
    <row r="1326" spans="1:6" x14ac:dyDescent="0.35">
      <c r="A1326" t="s">
        <v>130</v>
      </c>
      <c r="B1326" t="s">
        <v>22</v>
      </c>
      <c r="C1326" s="14">
        <v>0</v>
      </c>
      <c r="D1326" s="14">
        <v>0</v>
      </c>
      <c r="E1326" s="14">
        <v>0</v>
      </c>
      <c r="F1326" s="14">
        <v>0</v>
      </c>
    </row>
    <row r="1327" spans="1:6" x14ac:dyDescent="0.35">
      <c r="A1327" t="s">
        <v>130</v>
      </c>
      <c r="B1327" t="s">
        <v>23</v>
      </c>
      <c r="C1327" s="14">
        <v>0</v>
      </c>
      <c r="D1327" s="14">
        <v>0</v>
      </c>
      <c r="E1327" s="14">
        <v>0</v>
      </c>
      <c r="F1327" s="14">
        <v>0</v>
      </c>
    </row>
    <row r="1328" spans="1:6" x14ac:dyDescent="0.35">
      <c r="A1328" t="s">
        <v>130</v>
      </c>
      <c r="B1328" t="s">
        <v>24</v>
      </c>
      <c r="C1328" s="14">
        <v>0</v>
      </c>
      <c r="D1328" s="14">
        <v>0</v>
      </c>
      <c r="E1328" s="14">
        <v>0</v>
      </c>
      <c r="F1328" s="14">
        <v>0</v>
      </c>
    </row>
    <row r="1329" spans="1:6" x14ac:dyDescent="0.35">
      <c r="A1329" t="s">
        <v>130</v>
      </c>
      <c r="B1329" t="s">
        <v>25</v>
      </c>
      <c r="C1329" s="14">
        <v>2693849000000</v>
      </c>
      <c r="D1329" s="14">
        <v>13082630000000</v>
      </c>
      <c r="E1329" s="14">
        <v>3987085000000</v>
      </c>
      <c r="F1329" s="14">
        <v>8353235730000</v>
      </c>
    </row>
    <row r="1330" spans="1:6" x14ac:dyDescent="0.35">
      <c r="A1330" t="s">
        <v>130</v>
      </c>
      <c r="B1330" t="s">
        <v>26</v>
      </c>
      <c r="C1330" s="14">
        <v>2705920000000</v>
      </c>
      <c r="D1330" s="14">
        <v>13094009000000</v>
      </c>
      <c r="E1330" s="14">
        <v>3987085000000</v>
      </c>
      <c r="F1330" s="14">
        <v>8353235730000</v>
      </c>
    </row>
    <row r="1331" spans="1:6" x14ac:dyDescent="0.35">
      <c r="A1331" t="s">
        <v>130</v>
      </c>
      <c r="B1331" t="s">
        <v>27</v>
      </c>
      <c r="C1331" s="14">
        <v>-12071000000</v>
      </c>
      <c r="D1331" s="14">
        <v>-11379000000</v>
      </c>
      <c r="E1331" s="14">
        <v>0</v>
      </c>
      <c r="F1331" s="14">
        <v>0</v>
      </c>
    </row>
    <row r="1332" spans="1:6" x14ac:dyDescent="0.35">
      <c r="A1332" t="s">
        <v>130</v>
      </c>
      <c r="B1332" t="s">
        <v>28</v>
      </c>
      <c r="C1332" s="14">
        <v>144604000000</v>
      </c>
      <c r="D1332" s="14">
        <v>0</v>
      </c>
      <c r="E1332" s="14">
        <v>0</v>
      </c>
      <c r="F1332" s="14">
        <v>0</v>
      </c>
    </row>
    <row r="1333" spans="1:6" x14ac:dyDescent="0.35">
      <c r="A1333" t="s">
        <v>130</v>
      </c>
      <c r="B1333" t="s">
        <v>29</v>
      </c>
      <c r="C1333" s="14">
        <v>0</v>
      </c>
      <c r="D1333" s="14">
        <v>0</v>
      </c>
      <c r="E1333" s="14">
        <v>0</v>
      </c>
      <c r="F1333" s="14">
        <v>0</v>
      </c>
    </row>
    <row r="1334" spans="1:6" x14ac:dyDescent="0.35">
      <c r="A1334" t="s">
        <v>130</v>
      </c>
      <c r="B1334" t="s">
        <v>30</v>
      </c>
      <c r="C1334" s="14">
        <v>0</v>
      </c>
      <c r="D1334" s="14">
        <v>0</v>
      </c>
      <c r="E1334" s="14">
        <v>0</v>
      </c>
      <c r="F1334" s="14">
        <v>0</v>
      </c>
    </row>
    <row r="1335" spans="1:6" x14ac:dyDescent="0.35">
      <c r="A1335" t="s">
        <v>130</v>
      </c>
      <c r="B1335" t="s">
        <v>31</v>
      </c>
      <c r="C1335" s="14">
        <v>0</v>
      </c>
      <c r="D1335" s="14">
        <v>0</v>
      </c>
      <c r="E1335" s="14">
        <v>0</v>
      </c>
      <c r="F1335" s="14">
        <v>0</v>
      </c>
    </row>
    <row r="1336" spans="1:6" x14ac:dyDescent="0.35">
      <c r="A1336" t="s">
        <v>130</v>
      </c>
      <c r="B1336" t="s">
        <v>32</v>
      </c>
      <c r="C1336" s="14">
        <v>0</v>
      </c>
      <c r="D1336" s="14">
        <v>0</v>
      </c>
      <c r="E1336" s="14">
        <v>0</v>
      </c>
      <c r="F1336" s="14">
        <v>0</v>
      </c>
    </row>
    <row r="1337" spans="1:6" x14ac:dyDescent="0.35">
      <c r="A1337" t="s">
        <v>130</v>
      </c>
      <c r="B1337" t="s">
        <v>33</v>
      </c>
      <c r="C1337" s="14">
        <v>0</v>
      </c>
      <c r="D1337" s="14">
        <v>0</v>
      </c>
      <c r="E1337" s="14">
        <v>0</v>
      </c>
      <c r="F1337" s="14">
        <v>0</v>
      </c>
    </row>
    <row r="1338" spans="1:6" x14ac:dyDescent="0.35">
      <c r="A1338" t="s">
        <v>130</v>
      </c>
      <c r="B1338" t="s">
        <v>34</v>
      </c>
      <c r="C1338" s="14">
        <v>0</v>
      </c>
      <c r="D1338" s="14">
        <v>0</v>
      </c>
      <c r="E1338" s="14">
        <v>0</v>
      </c>
      <c r="F1338" s="14">
        <v>0</v>
      </c>
    </row>
    <row r="1339" spans="1:6" x14ac:dyDescent="0.35">
      <c r="A1339" t="s">
        <v>130</v>
      </c>
      <c r="B1339" t="s">
        <v>35</v>
      </c>
      <c r="C1339" s="14">
        <v>102912000000</v>
      </c>
      <c r="D1339" s="14">
        <v>85091000000</v>
      </c>
      <c r="E1339" s="14">
        <v>61313000000</v>
      </c>
      <c r="F1339" s="14">
        <v>61892469703</v>
      </c>
    </row>
    <row r="1340" spans="1:6" x14ac:dyDescent="0.35">
      <c r="A1340" t="s">
        <v>130</v>
      </c>
      <c r="B1340" t="s">
        <v>36</v>
      </c>
      <c r="C1340" s="14">
        <v>0</v>
      </c>
      <c r="D1340" s="14">
        <v>0</v>
      </c>
      <c r="E1340" s="14">
        <v>0</v>
      </c>
      <c r="F1340" s="14">
        <v>0</v>
      </c>
    </row>
    <row r="1341" spans="1:6" x14ac:dyDescent="0.35">
      <c r="A1341" t="s">
        <v>130</v>
      </c>
      <c r="B1341" t="s">
        <v>37</v>
      </c>
      <c r="C1341" s="14">
        <v>0</v>
      </c>
      <c r="D1341" s="14">
        <v>0</v>
      </c>
      <c r="E1341" s="14">
        <v>0</v>
      </c>
      <c r="F1341" s="14">
        <v>0</v>
      </c>
    </row>
    <row r="1342" spans="1:6" x14ac:dyDescent="0.35">
      <c r="A1342" t="s">
        <v>130</v>
      </c>
      <c r="B1342" t="s">
        <v>38</v>
      </c>
      <c r="C1342" s="14">
        <v>0</v>
      </c>
      <c r="D1342" s="14">
        <v>0</v>
      </c>
      <c r="E1342" s="14">
        <v>0</v>
      </c>
      <c r="F1342" s="14">
        <v>0</v>
      </c>
    </row>
    <row r="1343" spans="1:6" x14ac:dyDescent="0.35">
      <c r="A1343" t="s">
        <v>130</v>
      </c>
      <c r="B1343" t="s">
        <v>39</v>
      </c>
      <c r="C1343" s="14">
        <v>131666000000</v>
      </c>
      <c r="D1343" s="14">
        <v>86534000000</v>
      </c>
      <c r="E1343" s="14">
        <v>62432000000</v>
      </c>
      <c r="F1343" s="14">
        <v>62432470000</v>
      </c>
    </row>
    <row r="1344" spans="1:6" x14ac:dyDescent="0.35">
      <c r="A1344" t="s">
        <v>130</v>
      </c>
      <c r="B1344" t="s">
        <v>40</v>
      </c>
      <c r="C1344" s="14">
        <v>0</v>
      </c>
      <c r="D1344" s="14">
        <v>0</v>
      </c>
      <c r="E1344" s="14">
        <v>0</v>
      </c>
      <c r="F1344" s="14">
        <v>0</v>
      </c>
    </row>
    <row r="1345" spans="1:6" x14ac:dyDescent="0.35">
      <c r="A1345" t="s">
        <v>130</v>
      </c>
      <c r="B1345" t="s">
        <v>41</v>
      </c>
      <c r="C1345" s="14">
        <v>0</v>
      </c>
      <c r="D1345" s="14">
        <v>0</v>
      </c>
      <c r="E1345" s="14">
        <v>0</v>
      </c>
      <c r="F1345" s="14">
        <v>0</v>
      </c>
    </row>
    <row r="1346" spans="1:6" x14ac:dyDescent="0.35">
      <c r="A1346" t="s">
        <v>130</v>
      </c>
      <c r="B1346" t="s">
        <v>42</v>
      </c>
      <c r="C1346" s="14">
        <v>-28754000000</v>
      </c>
      <c r="D1346" s="14">
        <v>-1443000000</v>
      </c>
      <c r="E1346" s="14">
        <v>-1119000000</v>
      </c>
      <c r="F1346" s="14">
        <v>-540000297</v>
      </c>
    </row>
    <row r="1347" spans="1:6" x14ac:dyDescent="0.35">
      <c r="A1347" t="s">
        <v>130</v>
      </c>
      <c r="B1347" t="s">
        <v>43</v>
      </c>
      <c r="C1347" s="14">
        <v>862487000000</v>
      </c>
      <c r="D1347" s="14">
        <v>882503000000</v>
      </c>
      <c r="E1347" s="14">
        <v>1085692000000</v>
      </c>
      <c r="F1347" s="14">
        <v>1269297841057</v>
      </c>
    </row>
    <row r="1348" spans="1:6" x14ac:dyDescent="0.35">
      <c r="A1348" t="s">
        <v>130</v>
      </c>
      <c r="B1348" t="s">
        <v>44</v>
      </c>
      <c r="C1348" s="14">
        <v>283496000000</v>
      </c>
      <c r="D1348" s="14">
        <v>286268000000</v>
      </c>
      <c r="E1348" s="14">
        <v>427189000000</v>
      </c>
      <c r="F1348" s="14">
        <v>551264911329</v>
      </c>
    </row>
    <row r="1349" spans="1:6" x14ac:dyDescent="0.35">
      <c r="A1349" t="s">
        <v>130</v>
      </c>
      <c r="B1349" t="s">
        <v>45</v>
      </c>
      <c r="C1349" s="14">
        <v>739271000000</v>
      </c>
      <c r="D1349" s="14">
        <v>678972000000</v>
      </c>
      <c r="E1349" s="14">
        <v>877679000000</v>
      </c>
      <c r="F1349" s="14">
        <v>1082872997827</v>
      </c>
    </row>
    <row r="1350" spans="1:6" x14ac:dyDescent="0.35">
      <c r="A1350" t="s">
        <v>130</v>
      </c>
      <c r="B1350" t="s">
        <v>46</v>
      </c>
      <c r="C1350" s="14">
        <v>-455775000000</v>
      </c>
      <c r="D1350" s="14">
        <v>-392704000000</v>
      </c>
      <c r="E1350" s="14">
        <v>-450490000000</v>
      </c>
      <c r="F1350" s="14">
        <v>-531608086498</v>
      </c>
    </row>
    <row r="1351" spans="1:6" x14ac:dyDescent="0.35">
      <c r="A1351" t="s">
        <v>130</v>
      </c>
      <c r="B1351" t="s">
        <v>47</v>
      </c>
      <c r="C1351" s="14">
        <v>0</v>
      </c>
      <c r="D1351" s="14">
        <v>0</v>
      </c>
      <c r="E1351" s="14">
        <v>0</v>
      </c>
      <c r="F1351" s="14">
        <v>0</v>
      </c>
    </row>
    <row r="1352" spans="1:6" x14ac:dyDescent="0.35">
      <c r="A1352" t="s">
        <v>130</v>
      </c>
      <c r="B1352" t="s">
        <v>45</v>
      </c>
      <c r="C1352" s="14">
        <v>0</v>
      </c>
      <c r="D1352" s="14">
        <v>0</v>
      </c>
      <c r="E1352" s="14">
        <v>0</v>
      </c>
      <c r="F1352" s="14">
        <v>0</v>
      </c>
    </row>
    <row r="1353" spans="1:6" x14ac:dyDescent="0.35">
      <c r="A1353" t="s">
        <v>130</v>
      </c>
      <c r="B1353" t="s">
        <v>46</v>
      </c>
      <c r="C1353" s="14">
        <v>0</v>
      </c>
      <c r="D1353" s="14">
        <v>0</v>
      </c>
      <c r="E1353" s="14">
        <v>0</v>
      </c>
      <c r="F1353" s="14">
        <v>0</v>
      </c>
    </row>
    <row r="1354" spans="1:6" x14ac:dyDescent="0.35">
      <c r="A1354" t="s">
        <v>130</v>
      </c>
      <c r="B1354" t="s">
        <v>48</v>
      </c>
      <c r="C1354" s="14">
        <v>578991000000</v>
      </c>
      <c r="D1354" s="14">
        <v>596235000000</v>
      </c>
      <c r="E1354" s="14">
        <v>658503000000</v>
      </c>
      <c r="F1354" s="14">
        <v>718032929728</v>
      </c>
    </row>
    <row r="1355" spans="1:6" x14ac:dyDescent="0.35">
      <c r="A1355" t="s">
        <v>130</v>
      </c>
      <c r="B1355" t="s">
        <v>45</v>
      </c>
      <c r="C1355" s="14">
        <v>741512000000</v>
      </c>
      <c r="D1355" s="14">
        <v>760635000000</v>
      </c>
      <c r="E1355" s="14">
        <v>854399000000</v>
      </c>
      <c r="F1355" s="14">
        <v>955941058136</v>
      </c>
    </row>
    <row r="1356" spans="1:6" x14ac:dyDescent="0.35">
      <c r="A1356" t="s">
        <v>130</v>
      </c>
      <c r="B1356" t="s">
        <v>46</v>
      </c>
      <c r="C1356" s="14">
        <v>-162521000000</v>
      </c>
      <c r="D1356" s="14">
        <v>-164400000000</v>
      </c>
      <c r="E1356" s="14">
        <v>-195896000000</v>
      </c>
      <c r="F1356" s="14">
        <v>-237908128408</v>
      </c>
    </row>
    <row r="1357" spans="1:6" x14ac:dyDescent="0.35">
      <c r="A1357" t="s">
        <v>130</v>
      </c>
      <c r="B1357" t="s">
        <v>49</v>
      </c>
      <c r="C1357" s="14">
        <v>0</v>
      </c>
      <c r="D1357" s="14">
        <v>0</v>
      </c>
      <c r="E1357" s="14">
        <v>0</v>
      </c>
      <c r="F1357" s="14">
        <v>0</v>
      </c>
    </row>
    <row r="1358" spans="1:6" x14ac:dyDescent="0.35">
      <c r="A1358" t="s">
        <v>130</v>
      </c>
      <c r="B1358" t="s">
        <v>45</v>
      </c>
      <c r="C1358" s="14">
        <v>0</v>
      </c>
      <c r="D1358" s="14">
        <v>0</v>
      </c>
      <c r="E1358" s="14">
        <v>0</v>
      </c>
      <c r="F1358" s="14">
        <v>0</v>
      </c>
    </row>
    <row r="1359" spans="1:6" x14ac:dyDescent="0.35">
      <c r="A1359" t="s">
        <v>130</v>
      </c>
      <c r="B1359" t="s">
        <v>46</v>
      </c>
      <c r="C1359" s="14">
        <v>0</v>
      </c>
      <c r="D1359" s="14">
        <v>0</v>
      </c>
      <c r="E1359" s="14">
        <v>0</v>
      </c>
      <c r="F1359" s="14">
        <v>0</v>
      </c>
    </row>
    <row r="1360" spans="1:6" x14ac:dyDescent="0.35">
      <c r="A1360" t="s">
        <v>130</v>
      </c>
      <c r="B1360" t="s">
        <v>50</v>
      </c>
      <c r="C1360" s="14">
        <v>240934000000</v>
      </c>
      <c r="D1360" s="14">
        <v>65564000000</v>
      </c>
      <c r="E1360" s="14">
        <v>58047000000</v>
      </c>
      <c r="F1360" s="14">
        <v>56583561872</v>
      </c>
    </row>
    <row r="1361" spans="1:6" x14ac:dyDescent="0.35">
      <c r="A1361" t="s">
        <v>130</v>
      </c>
      <c r="B1361" t="s">
        <v>51</v>
      </c>
      <c r="C1361" s="14">
        <v>249060000000</v>
      </c>
      <c r="D1361" s="14">
        <v>70809000000</v>
      </c>
      <c r="E1361" s="14">
        <v>64466000000</v>
      </c>
      <c r="F1361" s="14">
        <v>64177317548</v>
      </c>
    </row>
    <row r="1362" spans="1:6" x14ac:dyDescent="0.35">
      <c r="A1362" t="s">
        <v>130</v>
      </c>
      <c r="B1362" t="s">
        <v>52</v>
      </c>
      <c r="C1362" s="14">
        <v>-8126000000</v>
      </c>
      <c r="D1362" s="14">
        <v>-5245000000</v>
      </c>
      <c r="E1362" s="14">
        <v>-6419000000</v>
      </c>
      <c r="F1362" s="14">
        <v>-7593755676</v>
      </c>
    </row>
    <row r="1363" spans="1:6" x14ac:dyDescent="0.35">
      <c r="A1363" t="s">
        <v>130</v>
      </c>
      <c r="B1363" t="s">
        <v>53</v>
      </c>
      <c r="C1363" s="14">
        <v>6093518000000</v>
      </c>
      <c r="D1363" s="14">
        <v>6455538000000</v>
      </c>
      <c r="E1363" s="14">
        <v>10127923000000</v>
      </c>
      <c r="F1363" s="14">
        <v>12970497157357</v>
      </c>
    </row>
    <row r="1364" spans="1:6" x14ac:dyDescent="0.35">
      <c r="A1364" t="s">
        <v>130</v>
      </c>
      <c r="B1364" t="s">
        <v>54</v>
      </c>
      <c r="C1364" s="14">
        <v>1282827000000</v>
      </c>
      <c r="D1364" s="14">
        <v>1991841000000</v>
      </c>
      <c r="E1364" s="14">
        <v>5490462000000</v>
      </c>
      <c r="F1364" s="14">
        <v>7092856293447</v>
      </c>
    </row>
    <row r="1365" spans="1:6" x14ac:dyDescent="0.35">
      <c r="A1365" t="s">
        <v>130</v>
      </c>
      <c r="B1365" t="s">
        <v>55</v>
      </c>
      <c r="C1365" s="14">
        <v>2598213000000</v>
      </c>
      <c r="D1365" s="14">
        <v>1679591000000</v>
      </c>
      <c r="E1365" s="14">
        <v>2594093000000</v>
      </c>
      <c r="F1365" s="14">
        <v>3318857065969</v>
      </c>
    </row>
    <row r="1366" spans="1:6" x14ac:dyDescent="0.35">
      <c r="A1366" t="s">
        <v>130</v>
      </c>
      <c r="B1366" t="s">
        <v>56</v>
      </c>
      <c r="C1366" s="14">
        <v>0</v>
      </c>
      <c r="D1366" s="14">
        <v>0</v>
      </c>
      <c r="E1366" s="14">
        <v>0</v>
      </c>
      <c r="F1366" s="14">
        <v>0</v>
      </c>
    </row>
    <row r="1367" spans="1:6" x14ac:dyDescent="0.35">
      <c r="A1367" t="s">
        <v>130</v>
      </c>
      <c r="B1367" t="s">
        <v>57</v>
      </c>
      <c r="C1367" s="14">
        <v>2247143000000</v>
      </c>
      <c r="D1367" s="14">
        <v>2825200000000</v>
      </c>
      <c r="E1367" s="14">
        <v>2083798000000</v>
      </c>
      <c r="F1367" s="14">
        <v>2588785890195</v>
      </c>
    </row>
    <row r="1368" spans="1:6" x14ac:dyDescent="0.35">
      <c r="A1368" t="s">
        <v>130</v>
      </c>
      <c r="B1368" t="s">
        <v>58</v>
      </c>
      <c r="C1368" s="14">
        <v>551843000000</v>
      </c>
      <c r="D1368" s="14">
        <v>480637000000</v>
      </c>
      <c r="E1368" s="14">
        <v>409431000000</v>
      </c>
      <c r="F1368" s="14">
        <v>338226283922</v>
      </c>
    </row>
    <row r="1369" spans="1:6" x14ac:dyDescent="0.35">
      <c r="A1369" t="s">
        <v>130</v>
      </c>
      <c r="B1369" t="s">
        <v>59</v>
      </c>
      <c r="C1369" s="14">
        <v>0</v>
      </c>
      <c r="D1369" s="14">
        <v>0</v>
      </c>
      <c r="E1369" s="14">
        <v>0</v>
      </c>
      <c r="F1369" s="14">
        <v>0</v>
      </c>
    </row>
    <row r="1370" spans="1:6" x14ac:dyDescent="0.35">
      <c r="A1370" t="s">
        <v>130</v>
      </c>
      <c r="B1370" t="s">
        <v>60</v>
      </c>
      <c r="C1370" s="14">
        <v>0</v>
      </c>
      <c r="D1370" s="14">
        <v>0</v>
      </c>
      <c r="E1370" s="14">
        <v>0</v>
      </c>
      <c r="F1370" s="14">
        <v>0</v>
      </c>
    </row>
    <row r="1371" spans="1:6" x14ac:dyDescent="0.35">
      <c r="A1371" t="s">
        <v>130</v>
      </c>
      <c r="B1371" t="s">
        <v>61</v>
      </c>
      <c r="C1371" s="14">
        <v>0</v>
      </c>
      <c r="D1371" s="14">
        <v>0</v>
      </c>
      <c r="E1371" s="14">
        <v>0</v>
      </c>
      <c r="F1371" s="14">
        <v>0</v>
      </c>
    </row>
    <row r="1372" spans="1:6" x14ac:dyDescent="0.35">
      <c r="A1372" t="s">
        <v>130</v>
      </c>
      <c r="B1372" t="s">
        <v>62</v>
      </c>
      <c r="C1372" s="14">
        <v>0</v>
      </c>
      <c r="D1372" s="14">
        <v>0</v>
      </c>
      <c r="E1372" s="14">
        <v>0</v>
      </c>
      <c r="F1372" s="14">
        <v>0</v>
      </c>
    </row>
    <row r="1373" spans="1:6" x14ac:dyDescent="0.35">
      <c r="A1373" t="s">
        <v>130</v>
      </c>
      <c r="B1373" t="s">
        <v>63</v>
      </c>
      <c r="C1373" s="14">
        <v>0</v>
      </c>
      <c r="D1373" s="14">
        <v>0</v>
      </c>
      <c r="E1373" s="14">
        <v>0</v>
      </c>
      <c r="F1373" s="14">
        <v>0</v>
      </c>
    </row>
    <row r="1374" spans="1:6" x14ac:dyDescent="0.35">
      <c r="A1374" t="s">
        <v>130</v>
      </c>
      <c r="B1374" t="s">
        <v>64</v>
      </c>
      <c r="C1374" s="14">
        <v>0</v>
      </c>
      <c r="D1374" s="14">
        <v>0</v>
      </c>
      <c r="E1374" s="14">
        <v>0</v>
      </c>
      <c r="F1374" s="14">
        <v>0</v>
      </c>
    </row>
    <row r="1375" spans="1:6" x14ac:dyDescent="0.35">
      <c r="A1375" t="s">
        <v>130</v>
      </c>
      <c r="B1375" t="s">
        <v>65</v>
      </c>
      <c r="C1375" s="14">
        <v>0</v>
      </c>
      <c r="D1375" s="14">
        <v>0</v>
      </c>
      <c r="E1375" s="14">
        <v>0</v>
      </c>
      <c r="F1375" s="14">
        <v>0</v>
      </c>
    </row>
    <row r="1376" spans="1:6" x14ac:dyDescent="0.35">
      <c r="A1376" t="s">
        <v>130</v>
      </c>
      <c r="B1376" t="s">
        <v>66</v>
      </c>
      <c r="C1376" s="14">
        <v>0</v>
      </c>
      <c r="D1376" s="14">
        <v>0</v>
      </c>
      <c r="E1376" s="14">
        <v>0</v>
      </c>
      <c r="F1376" s="14">
        <v>0</v>
      </c>
    </row>
    <row r="1377" spans="1:6" x14ac:dyDescent="0.35">
      <c r="A1377" t="s">
        <v>130</v>
      </c>
      <c r="B1377" t="s">
        <v>67</v>
      </c>
      <c r="C1377" s="14">
        <v>180207288000000</v>
      </c>
      <c r="D1377" s="14">
        <v>211663515000000</v>
      </c>
      <c r="E1377" s="14">
        <v>231423056000000</v>
      </c>
      <c r="F1377" s="14">
        <v>266121916176657</v>
      </c>
    </row>
    <row r="1378" spans="1:6" x14ac:dyDescent="0.35">
      <c r="A1378" t="s">
        <v>130</v>
      </c>
      <c r="B1378" t="s">
        <v>68</v>
      </c>
      <c r="C1378" s="14">
        <v>205702000000</v>
      </c>
      <c r="D1378" s="14">
        <v>2172763000000</v>
      </c>
      <c r="E1378" s="14">
        <v>3838696000000</v>
      </c>
      <c r="F1378" s="14">
        <v>2538636736294</v>
      </c>
    </row>
    <row r="1379" spans="1:6" x14ac:dyDescent="0.35">
      <c r="A1379" t="s">
        <v>130</v>
      </c>
      <c r="B1379" t="s">
        <v>69</v>
      </c>
      <c r="C1379" s="14">
        <v>0</v>
      </c>
      <c r="D1379" s="14">
        <v>0</v>
      </c>
      <c r="E1379" s="14">
        <v>0</v>
      </c>
      <c r="F1379" s="14">
        <v>0</v>
      </c>
    </row>
    <row r="1380" spans="1:6" x14ac:dyDescent="0.35">
      <c r="A1380" t="s">
        <v>130</v>
      </c>
      <c r="B1380" t="s">
        <v>70</v>
      </c>
      <c r="C1380" s="14">
        <v>0</v>
      </c>
      <c r="D1380" s="14">
        <v>0</v>
      </c>
      <c r="E1380" s="14">
        <v>0</v>
      </c>
      <c r="F1380" s="14">
        <v>0</v>
      </c>
    </row>
    <row r="1381" spans="1:6" x14ac:dyDescent="0.35">
      <c r="A1381" t="s">
        <v>130</v>
      </c>
      <c r="B1381" t="s">
        <v>71</v>
      </c>
      <c r="C1381" s="14">
        <v>0</v>
      </c>
      <c r="D1381" s="14">
        <v>0</v>
      </c>
      <c r="E1381" s="14">
        <v>0</v>
      </c>
      <c r="F1381" s="14">
        <v>0</v>
      </c>
    </row>
    <row r="1382" spans="1:6" x14ac:dyDescent="0.35">
      <c r="A1382" t="s">
        <v>130</v>
      </c>
      <c r="B1382" t="s">
        <v>72</v>
      </c>
      <c r="C1382" s="14">
        <v>0</v>
      </c>
      <c r="D1382" s="14">
        <v>0</v>
      </c>
      <c r="E1382" s="14">
        <v>0</v>
      </c>
      <c r="F1382" s="14">
        <v>0</v>
      </c>
    </row>
    <row r="1383" spans="1:6" x14ac:dyDescent="0.35">
      <c r="A1383" t="s">
        <v>130</v>
      </c>
      <c r="B1383" t="s">
        <v>73</v>
      </c>
      <c r="C1383" s="14">
        <v>0</v>
      </c>
      <c r="D1383" s="14">
        <v>0</v>
      </c>
      <c r="E1383" s="14">
        <v>0</v>
      </c>
      <c r="F1383" s="14">
        <v>0</v>
      </c>
    </row>
    <row r="1384" spans="1:6" x14ac:dyDescent="0.35">
      <c r="A1384" t="s">
        <v>130</v>
      </c>
      <c r="B1384" t="s">
        <v>74</v>
      </c>
      <c r="C1384" s="14">
        <v>0</v>
      </c>
      <c r="D1384" s="14">
        <v>0</v>
      </c>
      <c r="E1384" s="14">
        <v>0</v>
      </c>
      <c r="F1384" s="14">
        <v>0</v>
      </c>
    </row>
    <row r="1385" spans="1:6" x14ac:dyDescent="0.35">
      <c r="A1385" t="s">
        <v>130</v>
      </c>
      <c r="B1385" t="s">
        <v>75</v>
      </c>
      <c r="C1385" s="14">
        <v>0</v>
      </c>
      <c r="D1385" s="14">
        <v>0</v>
      </c>
      <c r="E1385" s="14">
        <v>0</v>
      </c>
      <c r="F1385" s="14">
        <v>0</v>
      </c>
    </row>
    <row r="1386" spans="1:6" x14ac:dyDescent="0.35">
      <c r="A1386" t="s">
        <v>130</v>
      </c>
      <c r="B1386" t="s">
        <v>76</v>
      </c>
      <c r="C1386" s="14">
        <v>0</v>
      </c>
      <c r="D1386" s="14">
        <v>0</v>
      </c>
      <c r="E1386" s="14">
        <v>0</v>
      </c>
      <c r="F1386" s="14">
        <v>0</v>
      </c>
    </row>
    <row r="1387" spans="1:6" x14ac:dyDescent="0.35">
      <c r="A1387" t="s">
        <v>130</v>
      </c>
      <c r="B1387" t="s">
        <v>77</v>
      </c>
      <c r="C1387" s="14">
        <v>0</v>
      </c>
      <c r="D1387" s="14">
        <v>0</v>
      </c>
      <c r="E1387" s="14">
        <v>0</v>
      </c>
      <c r="F1387" s="14">
        <v>0</v>
      </c>
    </row>
    <row r="1388" spans="1:6" x14ac:dyDescent="0.35">
      <c r="A1388" t="s">
        <v>130</v>
      </c>
      <c r="B1388" t="s">
        <v>78</v>
      </c>
      <c r="C1388" s="14">
        <v>42516673000000</v>
      </c>
      <c r="D1388" s="14">
        <v>58365998000000</v>
      </c>
      <c r="E1388" s="14">
        <v>59719627000000</v>
      </c>
      <c r="F1388" s="14">
        <v>66698037650843</v>
      </c>
    </row>
    <row r="1389" spans="1:6" x14ac:dyDescent="0.35">
      <c r="A1389" t="s">
        <v>130</v>
      </c>
      <c r="B1389" t="s">
        <v>79</v>
      </c>
      <c r="C1389" s="14">
        <v>25388472000000</v>
      </c>
      <c r="D1389" s="14">
        <v>35552732000000</v>
      </c>
      <c r="E1389" s="14">
        <v>44265765000000</v>
      </c>
      <c r="F1389" s="14">
        <v>47046798863053</v>
      </c>
    </row>
    <row r="1390" spans="1:6" x14ac:dyDescent="0.35">
      <c r="A1390" t="s">
        <v>130</v>
      </c>
      <c r="B1390" t="s">
        <v>80</v>
      </c>
      <c r="C1390" s="14">
        <v>17128201000000</v>
      </c>
      <c r="D1390" s="14">
        <v>22813266000000</v>
      </c>
      <c r="E1390" s="14">
        <v>15453862000000</v>
      </c>
      <c r="F1390" s="14">
        <v>19651238787790</v>
      </c>
    </row>
    <row r="1391" spans="1:6" x14ac:dyDescent="0.35">
      <c r="A1391" t="s">
        <v>130</v>
      </c>
      <c r="B1391" t="s">
        <v>81</v>
      </c>
      <c r="C1391" s="14">
        <v>0</v>
      </c>
      <c r="D1391" s="14">
        <v>0</v>
      </c>
      <c r="E1391" s="14">
        <v>0</v>
      </c>
      <c r="F1391" s="14">
        <v>0</v>
      </c>
    </row>
    <row r="1392" spans="1:6" x14ac:dyDescent="0.35">
      <c r="A1392" t="s">
        <v>130</v>
      </c>
      <c r="B1392" t="s">
        <v>82</v>
      </c>
      <c r="C1392" s="14">
        <v>0</v>
      </c>
      <c r="D1392" s="14">
        <v>0</v>
      </c>
      <c r="E1392" s="14">
        <v>0</v>
      </c>
      <c r="F1392" s="14">
        <v>0</v>
      </c>
    </row>
    <row r="1393" spans="1:6" x14ac:dyDescent="0.35">
      <c r="A1393" t="s">
        <v>130</v>
      </c>
      <c r="B1393" t="s">
        <v>83</v>
      </c>
      <c r="C1393" s="14">
        <v>113276597000000</v>
      </c>
      <c r="D1393" s="14">
        <v>109784637000000</v>
      </c>
      <c r="E1393" s="14">
        <v>115547271000000</v>
      </c>
      <c r="F1393" s="14">
        <v>144840005415968</v>
      </c>
    </row>
    <row r="1394" spans="1:6" x14ac:dyDescent="0.35">
      <c r="A1394" t="s">
        <v>130</v>
      </c>
      <c r="B1394" t="s">
        <v>84</v>
      </c>
      <c r="C1394" s="14">
        <v>0</v>
      </c>
      <c r="D1394" s="14">
        <v>0</v>
      </c>
      <c r="E1394" s="14">
        <v>0</v>
      </c>
      <c r="F1394" s="14">
        <v>0</v>
      </c>
    </row>
    <row r="1395" spans="1:6" x14ac:dyDescent="0.35">
      <c r="A1395" t="s">
        <v>130</v>
      </c>
      <c r="B1395" t="s">
        <v>85</v>
      </c>
      <c r="C1395" s="14">
        <v>0</v>
      </c>
      <c r="D1395" s="14">
        <v>0</v>
      </c>
      <c r="E1395" s="14">
        <v>0</v>
      </c>
      <c r="F1395" s="14">
        <v>0</v>
      </c>
    </row>
    <row r="1396" spans="1:6" x14ac:dyDescent="0.35">
      <c r="A1396" t="s">
        <v>130</v>
      </c>
      <c r="B1396" t="s">
        <v>86</v>
      </c>
      <c r="C1396" s="14">
        <v>0</v>
      </c>
      <c r="D1396" s="14">
        <v>0</v>
      </c>
      <c r="E1396" s="14">
        <v>0</v>
      </c>
      <c r="F1396" s="14">
        <v>0</v>
      </c>
    </row>
    <row r="1397" spans="1:6" x14ac:dyDescent="0.35">
      <c r="A1397" t="s">
        <v>130</v>
      </c>
      <c r="B1397" t="s">
        <v>87</v>
      </c>
      <c r="C1397" s="14">
        <v>0</v>
      </c>
      <c r="D1397" s="14">
        <v>0</v>
      </c>
      <c r="E1397" s="14">
        <v>0</v>
      </c>
      <c r="F1397" s="14">
        <v>0</v>
      </c>
    </row>
    <row r="1398" spans="1:6" x14ac:dyDescent="0.35">
      <c r="A1398" t="s">
        <v>130</v>
      </c>
      <c r="B1398" t="s">
        <v>88</v>
      </c>
      <c r="C1398" s="14">
        <v>0</v>
      </c>
      <c r="D1398" s="14">
        <v>0</v>
      </c>
      <c r="E1398" s="14">
        <v>0</v>
      </c>
      <c r="F1398" s="14">
        <v>0</v>
      </c>
    </row>
    <row r="1399" spans="1:6" x14ac:dyDescent="0.35">
      <c r="A1399" t="s">
        <v>130</v>
      </c>
      <c r="B1399" t="s">
        <v>89</v>
      </c>
      <c r="C1399" s="14">
        <v>0</v>
      </c>
      <c r="D1399" s="14">
        <v>0</v>
      </c>
      <c r="E1399" s="14">
        <v>0</v>
      </c>
      <c r="F1399" s="14">
        <v>0</v>
      </c>
    </row>
    <row r="1400" spans="1:6" x14ac:dyDescent="0.35">
      <c r="A1400" t="s">
        <v>130</v>
      </c>
      <c r="B1400" t="s">
        <v>90</v>
      </c>
      <c r="C1400" s="14">
        <v>0</v>
      </c>
      <c r="D1400" s="14">
        <v>0</v>
      </c>
      <c r="E1400" s="14">
        <v>0</v>
      </c>
      <c r="F1400" s="14">
        <v>0</v>
      </c>
    </row>
    <row r="1401" spans="1:6" x14ac:dyDescent="0.35">
      <c r="A1401" t="s">
        <v>130</v>
      </c>
      <c r="B1401" t="s">
        <v>91</v>
      </c>
      <c r="C1401" s="14">
        <v>0</v>
      </c>
      <c r="D1401" s="14">
        <v>0</v>
      </c>
      <c r="E1401" s="14">
        <v>0</v>
      </c>
      <c r="F1401" s="14">
        <v>0</v>
      </c>
    </row>
    <row r="1402" spans="1:6" x14ac:dyDescent="0.35">
      <c r="A1402" t="s">
        <v>130</v>
      </c>
      <c r="B1402" t="s">
        <v>92</v>
      </c>
      <c r="C1402" s="14">
        <v>0</v>
      </c>
      <c r="D1402" s="14">
        <v>0</v>
      </c>
      <c r="E1402" s="14">
        <v>0</v>
      </c>
      <c r="F1402" s="14">
        <v>0</v>
      </c>
    </row>
    <row r="1403" spans="1:6" x14ac:dyDescent="0.35">
      <c r="A1403" t="s">
        <v>130</v>
      </c>
      <c r="B1403" t="s">
        <v>93</v>
      </c>
      <c r="C1403" s="14">
        <v>0</v>
      </c>
      <c r="D1403" s="14">
        <v>47804000000</v>
      </c>
      <c r="E1403" s="14">
        <v>14963000000</v>
      </c>
      <c r="F1403" s="14">
        <v>107130451399</v>
      </c>
    </row>
    <row r="1404" spans="1:6" x14ac:dyDescent="0.35">
      <c r="A1404" t="s">
        <v>130</v>
      </c>
      <c r="B1404" t="s">
        <v>94</v>
      </c>
      <c r="C1404" s="14">
        <v>0</v>
      </c>
      <c r="D1404" s="14">
        <v>0</v>
      </c>
      <c r="E1404" s="14">
        <v>0</v>
      </c>
      <c r="F1404" s="14">
        <v>0</v>
      </c>
    </row>
    <row r="1405" spans="1:6" x14ac:dyDescent="0.35">
      <c r="A1405" t="s">
        <v>130</v>
      </c>
      <c r="B1405" t="s">
        <v>95</v>
      </c>
      <c r="C1405" s="14">
        <v>0</v>
      </c>
      <c r="D1405" s="14">
        <v>0</v>
      </c>
      <c r="E1405" s="14">
        <v>0</v>
      </c>
      <c r="F1405" s="14">
        <v>0</v>
      </c>
    </row>
    <row r="1406" spans="1:6" x14ac:dyDescent="0.35">
      <c r="A1406" t="s">
        <v>130</v>
      </c>
      <c r="B1406" t="s">
        <v>96</v>
      </c>
      <c r="C1406" s="14">
        <v>0</v>
      </c>
      <c r="D1406" s="14">
        <v>0</v>
      </c>
      <c r="E1406" s="14">
        <v>0</v>
      </c>
      <c r="F1406" s="14">
        <v>0</v>
      </c>
    </row>
    <row r="1407" spans="1:6" x14ac:dyDescent="0.35">
      <c r="A1407" t="s">
        <v>130</v>
      </c>
      <c r="B1407" t="s">
        <v>97</v>
      </c>
      <c r="C1407" s="14">
        <v>166536910000000</v>
      </c>
      <c r="D1407" s="14">
        <v>193000251000000</v>
      </c>
      <c r="E1407" s="14">
        <v>205190836000000</v>
      </c>
      <c r="F1407" s="14">
        <v>235825077154551</v>
      </c>
    </row>
    <row r="1408" spans="1:6" x14ac:dyDescent="0.35">
      <c r="A1408" t="s">
        <v>130</v>
      </c>
      <c r="B1408" t="s">
        <v>98</v>
      </c>
      <c r="C1408" s="14">
        <v>0</v>
      </c>
      <c r="D1408" s="14">
        <v>0</v>
      </c>
      <c r="E1408" s="14">
        <v>0</v>
      </c>
      <c r="F1408" s="14">
        <v>25063167037000</v>
      </c>
    </row>
    <row r="1409" spans="1:6" x14ac:dyDescent="0.35">
      <c r="A1409" t="s">
        <v>130</v>
      </c>
      <c r="B1409" t="s">
        <v>99</v>
      </c>
      <c r="C1409" s="14">
        <v>12087442000000</v>
      </c>
      <c r="D1409" s="14">
        <v>14784884000000</v>
      </c>
      <c r="E1409" s="14">
        <v>20402983000000</v>
      </c>
      <c r="F1409" s="14">
        <v>24957000000000</v>
      </c>
    </row>
    <row r="1410" spans="1:6" x14ac:dyDescent="0.35">
      <c r="A1410" t="s">
        <v>130</v>
      </c>
      <c r="B1410" t="s">
        <v>100</v>
      </c>
      <c r="C1410" s="14">
        <v>0</v>
      </c>
      <c r="D1410" s="14">
        <v>0</v>
      </c>
      <c r="E1410" s="14">
        <v>0</v>
      </c>
      <c r="F1410" s="14">
        <v>0</v>
      </c>
    </row>
    <row r="1411" spans="1:6" x14ac:dyDescent="0.35">
      <c r="A1411" t="s">
        <v>130</v>
      </c>
      <c r="B1411" t="s">
        <v>101</v>
      </c>
      <c r="C1411" s="14">
        <v>0</v>
      </c>
      <c r="D1411" s="14">
        <v>0</v>
      </c>
      <c r="E1411" s="14">
        <v>0</v>
      </c>
      <c r="F1411" s="14">
        <v>0</v>
      </c>
    </row>
    <row r="1412" spans="1:6" x14ac:dyDescent="0.35">
      <c r="A1412" t="s">
        <v>130</v>
      </c>
      <c r="B1412" t="s">
        <v>102</v>
      </c>
      <c r="C1412" s="14">
        <v>0</v>
      </c>
      <c r="D1412" s="14">
        <v>0</v>
      </c>
      <c r="E1412" s="14">
        <v>0</v>
      </c>
      <c r="F1412" s="14">
        <v>0</v>
      </c>
    </row>
    <row r="1413" spans="1:6" x14ac:dyDescent="0.35">
      <c r="A1413" t="s">
        <v>130</v>
      </c>
      <c r="B1413" t="s">
        <v>103</v>
      </c>
      <c r="C1413" s="14">
        <v>0</v>
      </c>
      <c r="D1413" s="14">
        <v>810623000000</v>
      </c>
      <c r="E1413" s="14">
        <v>1204184000000</v>
      </c>
      <c r="F1413" s="14">
        <v>106167037000</v>
      </c>
    </row>
    <row r="1414" spans="1:6" x14ac:dyDescent="0.35">
      <c r="A1414" t="s">
        <v>130</v>
      </c>
      <c r="B1414" t="s">
        <v>104</v>
      </c>
      <c r="C1414" s="14">
        <v>0</v>
      </c>
      <c r="D1414" s="14">
        <v>0</v>
      </c>
      <c r="E1414" s="14">
        <v>0</v>
      </c>
      <c r="F1414" s="14">
        <v>0</v>
      </c>
    </row>
    <row r="1415" spans="1:6" x14ac:dyDescent="0.35">
      <c r="A1415" t="s">
        <v>130</v>
      </c>
      <c r="B1415" t="s">
        <v>105</v>
      </c>
      <c r="C1415" s="14">
        <v>0</v>
      </c>
      <c r="D1415" s="14">
        <v>0</v>
      </c>
      <c r="E1415" s="14">
        <v>0</v>
      </c>
      <c r="F1415" s="14">
        <v>0</v>
      </c>
    </row>
    <row r="1416" spans="1:6" x14ac:dyDescent="0.35">
      <c r="A1416" t="s">
        <v>130</v>
      </c>
      <c r="B1416" t="s">
        <v>106</v>
      </c>
      <c r="C1416" s="14">
        <v>0</v>
      </c>
      <c r="D1416" s="14">
        <v>0</v>
      </c>
      <c r="E1416" s="14">
        <v>0</v>
      </c>
      <c r="F1416" s="14">
        <v>0</v>
      </c>
    </row>
    <row r="1417" spans="1:6" x14ac:dyDescent="0.35">
      <c r="A1417" t="s">
        <v>130</v>
      </c>
      <c r="B1417" t="s">
        <v>107</v>
      </c>
      <c r="C1417" s="14">
        <v>0</v>
      </c>
      <c r="D1417" s="14">
        <v>0</v>
      </c>
      <c r="E1417" s="14">
        <v>0</v>
      </c>
      <c r="F1417" s="14">
        <v>0</v>
      </c>
    </row>
    <row r="1418" spans="1:6" x14ac:dyDescent="0.35">
      <c r="A1418" t="s">
        <v>130</v>
      </c>
      <c r="B1418" t="s">
        <v>108</v>
      </c>
      <c r="C1418" s="14">
        <v>0</v>
      </c>
      <c r="D1418" s="14">
        <v>0</v>
      </c>
      <c r="E1418" s="14">
        <v>0</v>
      </c>
      <c r="F1418" s="14">
        <v>0</v>
      </c>
    </row>
    <row r="1419" spans="1:6" x14ac:dyDescent="0.35">
      <c r="A1419" t="s">
        <v>130</v>
      </c>
      <c r="B1419" t="s">
        <v>109</v>
      </c>
      <c r="C1419" s="14">
        <v>0</v>
      </c>
      <c r="D1419" s="14">
        <v>0</v>
      </c>
      <c r="E1419" s="14">
        <v>0</v>
      </c>
      <c r="F1419" s="14">
        <v>0</v>
      </c>
    </row>
    <row r="1420" spans="1:6" x14ac:dyDescent="0.35">
      <c r="A1420" t="s">
        <v>130</v>
      </c>
      <c r="B1420" t="s">
        <v>110</v>
      </c>
      <c r="C1420" s="14">
        <v>456110000000</v>
      </c>
      <c r="D1420" s="14">
        <v>855641000000</v>
      </c>
      <c r="E1420" s="14">
        <v>1155967000000</v>
      </c>
      <c r="F1420" s="14">
        <v>1715338924465</v>
      </c>
    </row>
    <row r="1421" spans="1:6" x14ac:dyDescent="0.35">
      <c r="A1421" t="s">
        <v>130</v>
      </c>
      <c r="B1421" t="s">
        <v>111</v>
      </c>
      <c r="C1421" s="14">
        <v>0</v>
      </c>
      <c r="D1421" s="14">
        <v>0</v>
      </c>
      <c r="E1421" s="14">
        <v>0</v>
      </c>
      <c r="F1421" s="14">
        <v>0</v>
      </c>
    </row>
    <row r="1422" spans="1:6" x14ac:dyDescent="0.35">
      <c r="A1422" t="s">
        <v>130</v>
      </c>
      <c r="B1422" t="s">
        <v>112</v>
      </c>
      <c r="C1422" s="14">
        <v>0</v>
      </c>
      <c r="D1422" s="14">
        <v>0</v>
      </c>
      <c r="E1422" s="14">
        <v>0</v>
      </c>
      <c r="F1422" s="14">
        <v>0</v>
      </c>
    </row>
    <row r="1423" spans="1:6" x14ac:dyDescent="0.35">
      <c r="A1423" t="s">
        <v>130</v>
      </c>
      <c r="B1423" t="s">
        <v>113</v>
      </c>
      <c r="C1423" s="14">
        <v>0</v>
      </c>
      <c r="D1423" s="14">
        <v>0</v>
      </c>
      <c r="E1423" s="14">
        <v>0</v>
      </c>
      <c r="F1423" s="14">
        <v>0</v>
      </c>
    </row>
    <row r="1424" spans="1:6" x14ac:dyDescent="0.35">
      <c r="A1424" t="s">
        <v>130</v>
      </c>
      <c r="B1424" t="s">
        <v>114</v>
      </c>
      <c r="C1424" s="14">
        <v>0</v>
      </c>
      <c r="D1424" s="14">
        <v>0</v>
      </c>
      <c r="E1424" s="14">
        <v>0</v>
      </c>
      <c r="F1424" s="14">
        <v>0</v>
      </c>
    </row>
    <row r="1425" spans="1:6" x14ac:dyDescent="0.35">
      <c r="A1425" t="s">
        <v>130</v>
      </c>
      <c r="B1425" t="s">
        <v>115</v>
      </c>
      <c r="C1425" s="14">
        <v>0</v>
      </c>
      <c r="D1425" s="14">
        <v>0</v>
      </c>
      <c r="E1425" s="14">
        <v>0</v>
      </c>
      <c r="F1425" s="14">
        <v>0</v>
      </c>
    </row>
    <row r="1426" spans="1:6" x14ac:dyDescent="0.35">
      <c r="A1426" t="s">
        <v>130</v>
      </c>
      <c r="B1426" t="s">
        <v>116</v>
      </c>
      <c r="C1426" s="14">
        <v>0</v>
      </c>
      <c r="D1426" s="14">
        <v>0</v>
      </c>
      <c r="E1426" s="14">
        <v>0</v>
      </c>
      <c r="F1426" s="14">
        <v>0</v>
      </c>
    </row>
    <row r="1427" spans="1:6" x14ac:dyDescent="0.35">
      <c r="A1427" t="s">
        <v>130</v>
      </c>
      <c r="B1427" t="s">
        <v>117</v>
      </c>
      <c r="C1427" s="14">
        <v>0</v>
      </c>
      <c r="D1427" s="14">
        <v>0</v>
      </c>
      <c r="E1427" s="14">
        <v>0</v>
      </c>
      <c r="F1427" s="14">
        <v>0</v>
      </c>
    </row>
    <row r="1428" spans="1:6" x14ac:dyDescent="0.35">
      <c r="A1428" t="s">
        <v>130</v>
      </c>
      <c r="B1428" t="s">
        <v>118</v>
      </c>
      <c r="C1428" s="14">
        <v>0</v>
      </c>
      <c r="D1428" s="14">
        <v>0</v>
      </c>
      <c r="E1428" s="14">
        <v>0</v>
      </c>
      <c r="F1428" s="14">
        <v>0</v>
      </c>
    </row>
    <row r="1429" spans="1:6" x14ac:dyDescent="0.35">
      <c r="A1429" t="s">
        <v>130</v>
      </c>
      <c r="B1429" t="s">
        <v>119</v>
      </c>
      <c r="C1429" s="14">
        <v>0</v>
      </c>
      <c r="D1429" s="14">
        <v>0</v>
      </c>
      <c r="E1429" s="14">
        <v>0</v>
      </c>
      <c r="F1429" s="14">
        <v>0</v>
      </c>
    </row>
    <row r="1430" spans="1:6" x14ac:dyDescent="0.35">
      <c r="A1430" t="s">
        <v>131</v>
      </c>
      <c r="B1430" t="s">
        <v>7</v>
      </c>
      <c r="C1430" s="14">
        <v>0</v>
      </c>
      <c r="D1430" s="14">
        <v>0</v>
      </c>
      <c r="E1430" s="14">
        <v>0</v>
      </c>
      <c r="F1430" s="14">
        <v>0</v>
      </c>
    </row>
    <row r="1431" spans="1:6" x14ac:dyDescent="0.35">
      <c r="A1431" t="s">
        <v>131</v>
      </c>
      <c r="B1431" t="s">
        <v>8</v>
      </c>
      <c r="C1431" s="14">
        <v>0</v>
      </c>
      <c r="D1431" s="14">
        <v>0</v>
      </c>
      <c r="E1431" s="14">
        <v>0</v>
      </c>
      <c r="F1431" s="14">
        <v>0</v>
      </c>
    </row>
    <row r="1432" spans="1:6" x14ac:dyDescent="0.35">
      <c r="A1432" t="s">
        <v>131</v>
      </c>
      <c r="B1432" t="s">
        <v>9</v>
      </c>
      <c r="C1432" s="14">
        <v>7678553000000</v>
      </c>
      <c r="D1432" s="14">
        <v>8222365000000</v>
      </c>
      <c r="E1432" s="14">
        <v>7849898000000</v>
      </c>
      <c r="F1432" s="14">
        <v>7545270000000</v>
      </c>
    </row>
    <row r="1433" spans="1:6" x14ac:dyDescent="0.35">
      <c r="A1433" t="s">
        <v>131</v>
      </c>
      <c r="B1433" t="s">
        <v>10</v>
      </c>
      <c r="C1433" s="14">
        <v>0</v>
      </c>
      <c r="D1433" s="14">
        <v>0</v>
      </c>
      <c r="E1433" s="14">
        <v>0</v>
      </c>
      <c r="F1433" s="14">
        <v>0</v>
      </c>
    </row>
    <row r="1434" spans="1:6" x14ac:dyDescent="0.35">
      <c r="A1434" t="s">
        <v>131</v>
      </c>
      <c r="B1434" t="s">
        <v>11</v>
      </c>
      <c r="C1434" s="14">
        <v>0</v>
      </c>
      <c r="D1434" s="14">
        <v>0</v>
      </c>
      <c r="E1434" s="14">
        <v>0</v>
      </c>
      <c r="F1434" s="14">
        <v>0</v>
      </c>
    </row>
    <row r="1435" spans="1:6" x14ac:dyDescent="0.35">
      <c r="A1435" t="s">
        <v>131</v>
      </c>
      <c r="B1435" t="s">
        <v>12</v>
      </c>
      <c r="C1435" s="14">
        <v>10052590000000</v>
      </c>
      <c r="D1435" s="14">
        <v>12169867000000</v>
      </c>
      <c r="E1435" s="14">
        <v>12286117000000</v>
      </c>
      <c r="F1435" s="14">
        <v>12848045000000</v>
      </c>
    </row>
    <row r="1436" spans="1:6" x14ac:dyDescent="0.35">
      <c r="A1436" t="s">
        <v>131</v>
      </c>
      <c r="B1436" t="s">
        <v>13</v>
      </c>
      <c r="C1436" s="14">
        <v>0</v>
      </c>
      <c r="D1436" s="14">
        <v>0</v>
      </c>
      <c r="E1436" s="14">
        <v>0</v>
      </c>
      <c r="F1436" s="14">
        <v>0</v>
      </c>
    </row>
    <row r="1437" spans="1:6" x14ac:dyDescent="0.35">
      <c r="A1437" t="s">
        <v>131</v>
      </c>
      <c r="B1437" t="s">
        <v>14</v>
      </c>
      <c r="C1437" s="14">
        <v>0</v>
      </c>
      <c r="D1437" s="14">
        <v>0</v>
      </c>
      <c r="E1437" s="14">
        <v>0</v>
      </c>
      <c r="F1437" s="14">
        <v>0</v>
      </c>
    </row>
    <row r="1438" spans="1:6" x14ac:dyDescent="0.35">
      <c r="A1438" t="s">
        <v>131</v>
      </c>
      <c r="B1438" t="s">
        <v>15</v>
      </c>
      <c r="C1438" s="14">
        <v>0</v>
      </c>
      <c r="D1438" s="14">
        <v>0</v>
      </c>
      <c r="E1438" s="14">
        <v>0</v>
      </c>
      <c r="F1438" s="14">
        <v>0</v>
      </c>
    </row>
    <row r="1439" spans="1:6" x14ac:dyDescent="0.35">
      <c r="A1439" t="s">
        <v>131</v>
      </c>
      <c r="B1439" t="s">
        <v>16</v>
      </c>
      <c r="C1439" s="14">
        <v>18397370000000</v>
      </c>
      <c r="D1439" s="14">
        <v>8353579000000</v>
      </c>
      <c r="E1439" s="14">
        <v>25293585000000</v>
      </c>
      <c r="F1439" s="14">
        <v>50332971000000</v>
      </c>
    </row>
    <row r="1440" spans="1:6" x14ac:dyDescent="0.35">
      <c r="A1440" t="s">
        <v>131</v>
      </c>
      <c r="B1440" t="s">
        <v>17</v>
      </c>
      <c r="C1440" s="14">
        <v>17643777000000</v>
      </c>
      <c r="D1440" s="14">
        <v>7678393000000</v>
      </c>
      <c r="E1440" s="14">
        <v>24968280000000</v>
      </c>
      <c r="F1440" s="14">
        <v>50114401000000</v>
      </c>
    </row>
    <row r="1441" spans="1:6" x14ac:dyDescent="0.35">
      <c r="A1441" t="s">
        <v>131</v>
      </c>
      <c r="B1441" t="s">
        <v>18</v>
      </c>
      <c r="C1441" s="14">
        <v>753593000000</v>
      </c>
      <c r="D1441" s="14">
        <v>675186000000</v>
      </c>
      <c r="E1441" s="14">
        <v>325305000000</v>
      </c>
      <c r="F1441" s="14">
        <v>218570000000</v>
      </c>
    </row>
    <row r="1442" spans="1:6" x14ac:dyDescent="0.35">
      <c r="A1442" t="s">
        <v>131</v>
      </c>
      <c r="B1442" t="s">
        <v>19</v>
      </c>
      <c r="C1442" s="14">
        <v>0</v>
      </c>
      <c r="D1442" s="14">
        <v>0</v>
      </c>
      <c r="E1442" s="14">
        <v>0</v>
      </c>
      <c r="F1442" s="14">
        <v>0</v>
      </c>
    </row>
    <row r="1443" spans="1:6" x14ac:dyDescent="0.35">
      <c r="A1443" t="s">
        <v>131</v>
      </c>
      <c r="B1443" t="s">
        <v>20</v>
      </c>
      <c r="C1443" s="14">
        <v>0</v>
      </c>
      <c r="D1443" s="14">
        <v>0</v>
      </c>
      <c r="E1443" s="14">
        <v>0</v>
      </c>
      <c r="F1443" s="14">
        <v>0</v>
      </c>
    </row>
    <row r="1444" spans="1:6" x14ac:dyDescent="0.35">
      <c r="A1444" t="s">
        <v>131</v>
      </c>
      <c r="B1444" t="s">
        <v>21</v>
      </c>
      <c r="C1444" s="14">
        <v>0</v>
      </c>
      <c r="D1444" s="14">
        <v>0</v>
      </c>
      <c r="E1444" s="14">
        <v>0</v>
      </c>
      <c r="F1444" s="14">
        <v>0</v>
      </c>
    </row>
    <row r="1445" spans="1:6" x14ac:dyDescent="0.35">
      <c r="A1445" t="s">
        <v>131</v>
      </c>
      <c r="B1445" t="s">
        <v>22</v>
      </c>
      <c r="C1445" s="14">
        <v>0</v>
      </c>
      <c r="D1445" s="14">
        <v>0</v>
      </c>
      <c r="E1445" s="14">
        <v>0</v>
      </c>
      <c r="F1445" s="14">
        <v>0</v>
      </c>
    </row>
    <row r="1446" spans="1:6" x14ac:dyDescent="0.35">
      <c r="A1446" t="s">
        <v>131</v>
      </c>
      <c r="B1446" t="s">
        <v>23</v>
      </c>
      <c r="C1446" s="14">
        <v>0</v>
      </c>
      <c r="D1446" s="14">
        <v>0</v>
      </c>
      <c r="E1446" s="14">
        <v>0</v>
      </c>
      <c r="F1446" s="14">
        <v>0</v>
      </c>
    </row>
    <row r="1447" spans="1:6" x14ac:dyDescent="0.35">
      <c r="A1447" t="s">
        <v>131</v>
      </c>
      <c r="B1447" t="s">
        <v>24</v>
      </c>
      <c r="C1447" s="14">
        <v>0</v>
      </c>
      <c r="D1447" s="14">
        <v>0</v>
      </c>
      <c r="E1447" s="14">
        <v>0</v>
      </c>
      <c r="F1447" s="14">
        <v>0</v>
      </c>
    </row>
    <row r="1448" spans="1:6" x14ac:dyDescent="0.35">
      <c r="A1448" t="s">
        <v>131</v>
      </c>
      <c r="B1448" t="s">
        <v>25</v>
      </c>
      <c r="C1448" s="14">
        <v>0</v>
      </c>
      <c r="D1448" s="14">
        <v>0</v>
      </c>
      <c r="E1448" s="14">
        <v>0</v>
      </c>
      <c r="F1448" s="14">
        <v>0</v>
      </c>
    </row>
    <row r="1449" spans="1:6" x14ac:dyDescent="0.35">
      <c r="A1449" t="s">
        <v>131</v>
      </c>
      <c r="B1449" t="s">
        <v>26</v>
      </c>
      <c r="C1449" s="14">
        <v>0</v>
      </c>
      <c r="D1449" s="14">
        <v>0</v>
      </c>
      <c r="E1449" s="14">
        <v>0</v>
      </c>
      <c r="F1449" s="14">
        <v>0</v>
      </c>
    </row>
    <row r="1450" spans="1:6" x14ac:dyDescent="0.35">
      <c r="A1450" t="s">
        <v>131</v>
      </c>
      <c r="B1450" t="s">
        <v>27</v>
      </c>
      <c r="C1450" s="14">
        <v>0</v>
      </c>
      <c r="D1450" s="14">
        <v>0</v>
      </c>
      <c r="E1450" s="14">
        <v>0</v>
      </c>
      <c r="F1450" s="14">
        <v>0</v>
      </c>
    </row>
    <row r="1451" spans="1:6" x14ac:dyDescent="0.35">
      <c r="A1451" t="s">
        <v>131</v>
      </c>
      <c r="B1451" t="s">
        <v>28</v>
      </c>
      <c r="C1451" s="14">
        <v>19677000000</v>
      </c>
      <c r="D1451" s="14">
        <v>0</v>
      </c>
      <c r="E1451" s="14">
        <v>109858000000</v>
      </c>
      <c r="F1451" s="14">
        <v>0</v>
      </c>
    </row>
    <row r="1452" spans="1:6" x14ac:dyDescent="0.35">
      <c r="A1452" t="s">
        <v>131</v>
      </c>
      <c r="B1452" t="s">
        <v>29</v>
      </c>
      <c r="C1452" s="14">
        <v>0</v>
      </c>
      <c r="D1452" s="14">
        <v>0</v>
      </c>
      <c r="E1452" s="14">
        <v>0</v>
      </c>
      <c r="F1452" s="14">
        <v>0</v>
      </c>
    </row>
    <row r="1453" spans="1:6" x14ac:dyDescent="0.35">
      <c r="A1453" t="s">
        <v>131</v>
      </c>
      <c r="B1453" t="s">
        <v>30</v>
      </c>
      <c r="C1453" s="14">
        <v>0</v>
      </c>
      <c r="D1453" s="14">
        <v>0</v>
      </c>
      <c r="E1453" s="14">
        <v>0</v>
      </c>
      <c r="F1453" s="14">
        <v>0</v>
      </c>
    </row>
    <row r="1454" spans="1:6" x14ac:dyDescent="0.35">
      <c r="A1454" t="s">
        <v>131</v>
      </c>
      <c r="B1454" t="s">
        <v>31</v>
      </c>
      <c r="C1454" s="14">
        <v>0</v>
      </c>
      <c r="D1454" s="14">
        <v>0</v>
      </c>
      <c r="E1454" s="14">
        <v>0</v>
      </c>
      <c r="F1454" s="14">
        <v>0</v>
      </c>
    </row>
    <row r="1455" spans="1:6" x14ac:dyDescent="0.35">
      <c r="A1455" t="s">
        <v>131</v>
      </c>
      <c r="B1455" t="s">
        <v>32</v>
      </c>
      <c r="C1455" s="14">
        <v>0</v>
      </c>
      <c r="D1455" s="14">
        <v>0</v>
      </c>
      <c r="E1455" s="14">
        <v>0</v>
      </c>
      <c r="F1455" s="14">
        <v>0</v>
      </c>
    </row>
    <row r="1456" spans="1:6" x14ac:dyDescent="0.35">
      <c r="A1456" t="s">
        <v>131</v>
      </c>
      <c r="B1456" t="s">
        <v>33</v>
      </c>
      <c r="C1456" s="14">
        <v>0</v>
      </c>
      <c r="D1456" s="14">
        <v>0</v>
      </c>
      <c r="E1456" s="14">
        <v>0</v>
      </c>
      <c r="F1456" s="14">
        <v>0</v>
      </c>
    </row>
    <row r="1457" spans="1:6" x14ac:dyDescent="0.35">
      <c r="A1457" t="s">
        <v>131</v>
      </c>
      <c r="B1457" t="s">
        <v>34</v>
      </c>
      <c r="C1457" s="14">
        <v>0</v>
      </c>
      <c r="D1457" s="14">
        <v>0</v>
      </c>
      <c r="E1457" s="14">
        <v>0</v>
      </c>
      <c r="F1457" s="14">
        <v>0</v>
      </c>
    </row>
    <row r="1458" spans="1:6" x14ac:dyDescent="0.35">
      <c r="A1458" t="s">
        <v>131</v>
      </c>
      <c r="B1458" t="s">
        <v>35</v>
      </c>
      <c r="C1458" s="14">
        <v>124593000000</v>
      </c>
      <c r="D1458" s="14">
        <v>88968000000</v>
      </c>
      <c r="E1458" s="14">
        <v>88812000000</v>
      </c>
      <c r="F1458" s="14">
        <v>82642000000</v>
      </c>
    </row>
    <row r="1459" spans="1:6" x14ac:dyDescent="0.35">
      <c r="A1459" t="s">
        <v>131</v>
      </c>
      <c r="B1459" t="s">
        <v>36</v>
      </c>
      <c r="C1459" s="14">
        <v>0</v>
      </c>
      <c r="D1459" s="14">
        <v>0</v>
      </c>
      <c r="E1459" s="14">
        <v>0</v>
      </c>
      <c r="F1459" s="14">
        <v>0</v>
      </c>
    </row>
    <row r="1460" spans="1:6" x14ac:dyDescent="0.35">
      <c r="A1460" t="s">
        <v>131</v>
      </c>
      <c r="B1460" t="s">
        <v>37</v>
      </c>
      <c r="C1460" s="14">
        <v>0</v>
      </c>
      <c r="D1460" s="14">
        <v>0</v>
      </c>
      <c r="E1460" s="14">
        <v>0</v>
      </c>
      <c r="F1460" s="14">
        <v>0</v>
      </c>
    </row>
    <row r="1461" spans="1:6" x14ac:dyDescent="0.35">
      <c r="A1461" t="s">
        <v>131</v>
      </c>
      <c r="B1461" t="s">
        <v>38</v>
      </c>
      <c r="C1461" s="14">
        <v>0</v>
      </c>
      <c r="D1461" s="14">
        <v>0</v>
      </c>
      <c r="E1461" s="14">
        <v>0</v>
      </c>
      <c r="F1461" s="14">
        <v>0</v>
      </c>
    </row>
    <row r="1462" spans="1:6" x14ac:dyDescent="0.35">
      <c r="A1462" t="s">
        <v>131</v>
      </c>
      <c r="B1462" t="s">
        <v>39</v>
      </c>
      <c r="C1462" s="14">
        <v>257764000000</v>
      </c>
      <c r="D1462" s="14">
        <v>97014000000</v>
      </c>
      <c r="E1462" s="14">
        <v>97014000000</v>
      </c>
      <c r="F1462" s="14">
        <v>97014000000</v>
      </c>
    </row>
    <row r="1463" spans="1:6" x14ac:dyDescent="0.35">
      <c r="A1463" t="s">
        <v>131</v>
      </c>
      <c r="B1463" t="s">
        <v>40</v>
      </c>
      <c r="C1463" s="14">
        <v>0</v>
      </c>
      <c r="D1463" s="14">
        <v>0</v>
      </c>
      <c r="E1463" s="14">
        <v>0</v>
      </c>
      <c r="F1463" s="14">
        <v>0</v>
      </c>
    </row>
    <row r="1464" spans="1:6" x14ac:dyDescent="0.35">
      <c r="A1464" t="s">
        <v>131</v>
      </c>
      <c r="B1464" t="s">
        <v>41</v>
      </c>
      <c r="C1464" s="14">
        <v>0</v>
      </c>
      <c r="D1464" s="14">
        <v>0</v>
      </c>
      <c r="E1464" s="14">
        <v>0</v>
      </c>
      <c r="F1464" s="14">
        <v>0</v>
      </c>
    </row>
    <row r="1465" spans="1:6" x14ac:dyDescent="0.35">
      <c r="A1465" t="s">
        <v>131</v>
      </c>
      <c r="B1465" t="s">
        <v>42</v>
      </c>
      <c r="C1465" s="14">
        <v>-133171000000</v>
      </c>
      <c r="D1465" s="14">
        <v>-8046000000</v>
      </c>
      <c r="E1465" s="14">
        <v>-8202000000</v>
      </c>
      <c r="F1465" s="14">
        <v>-14372000000</v>
      </c>
    </row>
    <row r="1466" spans="1:6" x14ac:dyDescent="0.35">
      <c r="A1466" t="s">
        <v>131</v>
      </c>
      <c r="B1466" t="s">
        <v>43</v>
      </c>
      <c r="C1466" s="14">
        <v>8757424000000</v>
      </c>
      <c r="D1466" s="14">
        <v>8195276000000</v>
      </c>
      <c r="E1466" s="14">
        <v>7547677000000</v>
      </c>
      <c r="F1466" s="14">
        <v>7269440000000</v>
      </c>
    </row>
    <row r="1467" spans="1:6" x14ac:dyDescent="0.35">
      <c r="A1467" t="s">
        <v>131</v>
      </c>
      <c r="B1467" t="s">
        <v>44</v>
      </c>
      <c r="C1467" s="14">
        <v>4746484000000</v>
      </c>
      <c r="D1467" s="14">
        <v>4518674000000</v>
      </c>
      <c r="E1467" s="14">
        <v>4489795000000</v>
      </c>
      <c r="F1467" s="14">
        <v>4282772000000</v>
      </c>
    </row>
    <row r="1468" spans="1:6" x14ac:dyDescent="0.35">
      <c r="A1468" t="s">
        <v>131</v>
      </c>
      <c r="B1468" t="s">
        <v>45</v>
      </c>
      <c r="C1468" s="14">
        <v>7786883000000</v>
      </c>
      <c r="D1468" s="14">
        <v>7867653000000</v>
      </c>
      <c r="E1468" s="14">
        <v>7857573000000</v>
      </c>
      <c r="F1468" s="14">
        <v>8340278000000</v>
      </c>
    </row>
    <row r="1469" spans="1:6" x14ac:dyDescent="0.35">
      <c r="A1469" t="s">
        <v>131</v>
      </c>
      <c r="B1469" t="s">
        <v>46</v>
      </c>
      <c r="C1469" s="14">
        <v>-3040399000000</v>
      </c>
      <c r="D1469" s="14">
        <v>-3348979000000</v>
      </c>
      <c r="E1469" s="14">
        <v>-3367778000000</v>
      </c>
      <c r="F1469" s="14">
        <v>-4057506000000</v>
      </c>
    </row>
    <row r="1470" spans="1:6" x14ac:dyDescent="0.35">
      <c r="A1470" t="s">
        <v>131</v>
      </c>
      <c r="B1470" t="s">
        <v>47</v>
      </c>
      <c r="C1470" s="14">
        <v>0</v>
      </c>
      <c r="D1470" s="14">
        <v>0</v>
      </c>
      <c r="E1470" s="14">
        <v>0</v>
      </c>
      <c r="F1470" s="14">
        <v>0</v>
      </c>
    </row>
    <row r="1471" spans="1:6" x14ac:dyDescent="0.35">
      <c r="A1471" t="s">
        <v>131</v>
      </c>
      <c r="B1471" t="s">
        <v>45</v>
      </c>
      <c r="C1471" s="14">
        <v>0</v>
      </c>
      <c r="D1471" s="14">
        <v>0</v>
      </c>
      <c r="E1471" s="14">
        <v>0</v>
      </c>
      <c r="F1471" s="14">
        <v>0</v>
      </c>
    </row>
    <row r="1472" spans="1:6" x14ac:dyDescent="0.35">
      <c r="A1472" t="s">
        <v>131</v>
      </c>
      <c r="B1472" t="s">
        <v>46</v>
      </c>
      <c r="C1472" s="14">
        <v>0</v>
      </c>
      <c r="D1472" s="14">
        <v>0</v>
      </c>
      <c r="E1472" s="14">
        <v>0</v>
      </c>
      <c r="F1472" s="14">
        <v>0</v>
      </c>
    </row>
    <row r="1473" spans="1:6" x14ac:dyDescent="0.35">
      <c r="A1473" t="s">
        <v>131</v>
      </c>
      <c r="B1473" t="s">
        <v>48</v>
      </c>
      <c r="C1473" s="14">
        <v>3828940000000</v>
      </c>
      <c r="D1473" s="14">
        <v>3676602000000</v>
      </c>
      <c r="E1473" s="14">
        <v>3057882000000</v>
      </c>
      <c r="F1473" s="14">
        <v>2986668000000</v>
      </c>
    </row>
    <row r="1474" spans="1:6" x14ac:dyDescent="0.35">
      <c r="A1474" t="s">
        <v>131</v>
      </c>
      <c r="B1474" t="s">
        <v>45</v>
      </c>
      <c r="C1474" s="14">
        <v>5097754000000</v>
      </c>
      <c r="D1474" s="14">
        <v>5156973000000</v>
      </c>
      <c r="E1474" s="14">
        <v>4522417000000</v>
      </c>
      <c r="F1474" s="14">
        <v>4760547000000</v>
      </c>
    </row>
    <row r="1475" spans="1:6" x14ac:dyDescent="0.35">
      <c r="A1475" t="s">
        <v>131</v>
      </c>
      <c r="B1475" t="s">
        <v>46</v>
      </c>
      <c r="C1475" s="14">
        <v>-1268814000000</v>
      </c>
      <c r="D1475" s="14">
        <v>-1480371000000</v>
      </c>
      <c r="E1475" s="14">
        <v>-1464535000000</v>
      </c>
      <c r="F1475" s="14">
        <v>-1773879000000</v>
      </c>
    </row>
    <row r="1476" spans="1:6" x14ac:dyDescent="0.35">
      <c r="A1476" t="s">
        <v>131</v>
      </c>
      <c r="B1476" t="s">
        <v>49</v>
      </c>
      <c r="C1476" s="14">
        <v>0</v>
      </c>
      <c r="D1476" s="14">
        <v>0</v>
      </c>
      <c r="E1476" s="14">
        <v>0</v>
      </c>
      <c r="F1476" s="14">
        <v>0</v>
      </c>
    </row>
    <row r="1477" spans="1:6" x14ac:dyDescent="0.35">
      <c r="A1477" t="s">
        <v>131</v>
      </c>
      <c r="B1477" t="s">
        <v>45</v>
      </c>
      <c r="C1477" s="14">
        <v>0</v>
      </c>
      <c r="D1477" s="14">
        <v>0</v>
      </c>
      <c r="E1477" s="14">
        <v>0</v>
      </c>
      <c r="F1477" s="14">
        <v>0</v>
      </c>
    </row>
    <row r="1478" spans="1:6" x14ac:dyDescent="0.35">
      <c r="A1478" t="s">
        <v>131</v>
      </c>
      <c r="B1478" t="s">
        <v>46</v>
      </c>
      <c r="C1478" s="14">
        <v>0</v>
      </c>
      <c r="D1478" s="14">
        <v>0</v>
      </c>
      <c r="E1478" s="14">
        <v>0</v>
      </c>
      <c r="F1478" s="14">
        <v>0</v>
      </c>
    </row>
    <row r="1479" spans="1:6" x14ac:dyDescent="0.35">
      <c r="A1479" t="s">
        <v>131</v>
      </c>
      <c r="B1479" t="s">
        <v>50</v>
      </c>
      <c r="C1479" s="14">
        <v>0</v>
      </c>
      <c r="D1479" s="14">
        <v>0</v>
      </c>
      <c r="E1479" s="14">
        <v>0</v>
      </c>
      <c r="F1479" s="14">
        <v>0</v>
      </c>
    </row>
    <row r="1480" spans="1:6" x14ac:dyDescent="0.35">
      <c r="A1480" t="s">
        <v>131</v>
      </c>
      <c r="B1480" t="s">
        <v>51</v>
      </c>
      <c r="C1480" s="14">
        <v>0</v>
      </c>
      <c r="D1480" s="14">
        <v>0</v>
      </c>
      <c r="E1480" s="14">
        <v>0</v>
      </c>
      <c r="F1480" s="14">
        <v>0</v>
      </c>
    </row>
    <row r="1481" spans="1:6" x14ac:dyDescent="0.35">
      <c r="A1481" t="s">
        <v>131</v>
      </c>
      <c r="B1481" t="s">
        <v>52</v>
      </c>
      <c r="C1481" s="14">
        <v>0</v>
      </c>
      <c r="D1481" s="14">
        <v>0</v>
      </c>
      <c r="E1481" s="14">
        <v>0</v>
      </c>
      <c r="F1481" s="14">
        <v>0</v>
      </c>
    </row>
    <row r="1482" spans="1:6" x14ac:dyDescent="0.35">
      <c r="A1482" t="s">
        <v>131</v>
      </c>
      <c r="B1482" t="s">
        <v>53</v>
      </c>
      <c r="C1482" s="14">
        <v>37355604000000</v>
      </c>
      <c r="D1482" s="14">
        <v>33219052000000</v>
      </c>
      <c r="E1482" s="14">
        <v>36830826000000</v>
      </c>
      <c r="F1482" s="14">
        <v>46506339000000</v>
      </c>
    </row>
    <row r="1483" spans="1:6" x14ac:dyDescent="0.35">
      <c r="A1483" t="s">
        <v>131</v>
      </c>
      <c r="B1483" t="s">
        <v>54</v>
      </c>
      <c r="C1483" s="14">
        <v>21277371000000</v>
      </c>
      <c r="D1483" s="14">
        <v>24874964000000</v>
      </c>
      <c r="E1483" s="14">
        <v>32716333000000</v>
      </c>
      <c r="F1483" s="14">
        <v>42027312000000</v>
      </c>
    </row>
    <row r="1484" spans="1:6" x14ac:dyDescent="0.35">
      <c r="A1484" t="s">
        <v>131</v>
      </c>
      <c r="B1484" t="s">
        <v>55</v>
      </c>
      <c r="C1484" s="14">
        <v>17499865000000</v>
      </c>
      <c r="D1484" s="14">
        <v>9951216000000</v>
      </c>
      <c r="E1484" s="14">
        <v>5078974000000</v>
      </c>
      <c r="F1484" s="14">
        <v>5686993000000</v>
      </c>
    </row>
    <row r="1485" spans="1:6" x14ac:dyDescent="0.35">
      <c r="A1485" t="s">
        <v>131</v>
      </c>
      <c r="B1485" t="s">
        <v>56</v>
      </c>
      <c r="C1485" s="14">
        <v>450454000000</v>
      </c>
      <c r="D1485" s="14">
        <v>405006000000</v>
      </c>
      <c r="E1485" s="14">
        <v>242847000000</v>
      </c>
      <c r="F1485" s="14">
        <v>397824000000</v>
      </c>
    </row>
    <row r="1486" spans="1:6" x14ac:dyDescent="0.35">
      <c r="A1486" t="s">
        <v>131</v>
      </c>
      <c r="B1486" t="s">
        <v>57</v>
      </c>
      <c r="C1486" s="14">
        <v>1211021000000</v>
      </c>
      <c r="D1486" s="14">
        <v>1064288000000</v>
      </c>
      <c r="E1486" s="14">
        <v>1226733000000</v>
      </c>
      <c r="F1486" s="14">
        <v>1300900000000</v>
      </c>
    </row>
    <row r="1487" spans="1:6" x14ac:dyDescent="0.35">
      <c r="A1487" t="s">
        <v>131</v>
      </c>
      <c r="B1487" t="s">
        <v>58</v>
      </c>
      <c r="C1487" s="14">
        <v>0</v>
      </c>
      <c r="D1487" s="14">
        <v>0</v>
      </c>
      <c r="E1487" s="14">
        <v>0</v>
      </c>
      <c r="F1487" s="14">
        <v>0</v>
      </c>
    </row>
    <row r="1488" spans="1:6" x14ac:dyDescent="0.35">
      <c r="A1488" t="s">
        <v>131</v>
      </c>
      <c r="B1488" t="s">
        <v>59</v>
      </c>
      <c r="C1488" s="14">
        <v>0</v>
      </c>
      <c r="D1488" s="14">
        <v>0</v>
      </c>
      <c r="E1488" s="14">
        <v>0</v>
      </c>
      <c r="F1488" s="14">
        <v>0</v>
      </c>
    </row>
    <row r="1489" spans="1:6" x14ac:dyDescent="0.35">
      <c r="A1489" t="s">
        <v>131</v>
      </c>
      <c r="B1489" t="s">
        <v>60</v>
      </c>
      <c r="C1489" s="14">
        <v>0</v>
      </c>
      <c r="D1489" s="14">
        <v>0</v>
      </c>
      <c r="E1489" s="14">
        <v>0</v>
      </c>
      <c r="F1489" s="14">
        <v>0</v>
      </c>
    </row>
    <row r="1490" spans="1:6" x14ac:dyDescent="0.35">
      <c r="A1490" t="s">
        <v>131</v>
      </c>
      <c r="B1490" t="s">
        <v>61</v>
      </c>
      <c r="C1490" s="14">
        <v>0</v>
      </c>
      <c r="D1490" s="14">
        <v>0</v>
      </c>
      <c r="E1490" s="14">
        <v>0</v>
      </c>
      <c r="F1490" s="14">
        <v>0</v>
      </c>
    </row>
    <row r="1491" spans="1:6" x14ac:dyDescent="0.35">
      <c r="A1491" t="s">
        <v>131</v>
      </c>
      <c r="B1491" t="s">
        <v>62</v>
      </c>
      <c r="C1491" s="14">
        <v>0</v>
      </c>
      <c r="D1491" s="14">
        <v>0</v>
      </c>
      <c r="E1491" s="14">
        <v>0</v>
      </c>
      <c r="F1491" s="14">
        <v>0</v>
      </c>
    </row>
    <row r="1492" spans="1:6" x14ac:dyDescent="0.35">
      <c r="A1492" t="s">
        <v>131</v>
      </c>
      <c r="B1492" t="s">
        <v>63</v>
      </c>
      <c r="C1492" s="14">
        <v>0</v>
      </c>
      <c r="D1492" s="14">
        <v>0</v>
      </c>
      <c r="E1492" s="14">
        <v>0</v>
      </c>
      <c r="F1492" s="14">
        <v>0</v>
      </c>
    </row>
    <row r="1493" spans="1:6" x14ac:dyDescent="0.35">
      <c r="A1493" t="s">
        <v>131</v>
      </c>
      <c r="B1493" t="s">
        <v>64</v>
      </c>
      <c r="C1493" s="14">
        <v>0</v>
      </c>
      <c r="D1493" s="14">
        <v>0</v>
      </c>
      <c r="E1493" s="14">
        <v>0</v>
      </c>
      <c r="F1493" s="14">
        <v>0</v>
      </c>
    </row>
    <row r="1494" spans="1:6" x14ac:dyDescent="0.35">
      <c r="A1494" t="s">
        <v>131</v>
      </c>
      <c r="B1494" t="s">
        <v>65</v>
      </c>
      <c r="C1494" s="14">
        <v>0</v>
      </c>
      <c r="D1494" s="14">
        <v>0</v>
      </c>
      <c r="E1494" s="14">
        <v>0</v>
      </c>
      <c r="F1494" s="14">
        <v>0</v>
      </c>
    </row>
    <row r="1495" spans="1:6" x14ac:dyDescent="0.35">
      <c r="A1495" t="s">
        <v>131</v>
      </c>
      <c r="B1495" t="s">
        <v>66</v>
      </c>
      <c r="C1495" s="14">
        <v>0</v>
      </c>
      <c r="D1495" s="14">
        <v>0</v>
      </c>
      <c r="E1495" s="14">
        <v>0</v>
      </c>
      <c r="F1495" s="14">
        <v>0</v>
      </c>
    </row>
    <row r="1496" spans="1:6" x14ac:dyDescent="0.35">
      <c r="A1496" t="s">
        <v>131</v>
      </c>
      <c r="B1496" t="s">
        <v>67</v>
      </c>
      <c r="C1496" s="14">
        <v>492516029000000</v>
      </c>
      <c r="D1496" s="14">
        <v>521117123000000</v>
      </c>
      <c r="E1496" s="14">
        <v>591907695000000</v>
      </c>
      <c r="F1496" s="14">
        <v>674389660000000</v>
      </c>
    </row>
    <row r="1497" spans="1:6" x14ac:dyDescent="0.35">
      <c r="A1497" t="s">
        <v>131</v>
      </c>
      <c r="B1497" t="s">
        <v>68</v>
      </c>
      <c r="C1497" s="14">
        <v>143528000000</v>
      </c>
      <c r="D1497" s="14">
        <v>522745000000</v>
      </c>
      <c r="E1497" s="14">
        <v>9901209000000</v>
      </c>
      <c r="F1497" s="14">
        <v>19328000000</v>
      </c>
    </row>
    <row r="1498" spans="1:6" x14ac:dyDescent="0.35">
      <c r="A1498" t="s">
        <v>131</v>
      </c>
      <c r="B1498" t="s">
        <v>69</v>
      </c>
      <c r="C1498" s="14">
        <v>0</v>
      </c>
      <c r="D1498" s="14">
        <v>0</v>
      </c>
      <c r="E1498" s="14">
        <v>0</v>
      </c>
      <c r="F1498" s="14">
        <v>0</v>
      </c>
    </row>
    <row r="1499" spans="1:6" x14ac:dyDescent="0.35">
      <c r="A1499" t="s">
        <v>131</v>
      </c>
      <c r="B1499" t="s">
        <v>70</v>
      </c>
      <c r="C1499" s="14">
        <v>0</v>
      </c>
      <c r="D1499" s="14">
        <v>0</v>
      </c>
      <c r="E1499" s="14">
        <v>0</v>
      </c>
      <c r="F1499" s="14">
        <v>0</v>
      </c>
    </row>
    <row r="1500" spans="1:6" x14ac:dyDescent="0.35">
      <c r="A1500" t="s">
        <v>131</v>
      </c>
      <c r="B1500" t="s">
        <v>71</v>
      </c>
      <c r="C1500" s="14">
        <v>0</v>
      </c>
      <c r="D1500" s="14">
        <v>0</v>
      </c>
      <c r="E1500" s="14">
        <v>0</v>
      </c>
      <c r="F1500" s="14">
        <v>0</v>
      </c>
    </row>
    <row r="1501" spans="1:6" x14ac:dyDescent="0.35">
      <c r="A1501" t="s">
        <v>131</v>
      </c>
      <c r="B1501" t="s">
        <v>72</v>
      </c>
      <c r="C1501" s="14">
        <v>0</v>
      </c>
      <c r="D1501" s="14">
        <v>0</v>
      </c>
      <c r="E1501" s="14">
        <v>0</v>
      </c>
      <c r="F1501" s="14">
        <v>0</v>
      </c>
    </row>
    <row r="1502" spans="1:6" x14ac:dyDescent="0.35">
      <c r="A1502" t="s">
        <v>131</v>
      </c>
      <c r="B1502" t="s">
        <v>73</v>
      </c>
      <c r="C1502" s="14">
        <v>0</v>
      </c>
      <c r="D1502" s="14">
        <v>0</v>
      </c>
      <c r="E1502" s="14">
        <v>0</v>
      </c>
      <c r="F1502" s="14">
        <v>0</v>
      </c>
    </row>
    <row r="1503" spans="1:6" x14ac:dyDescent="0.35">
      <c r="A1503" t="s">
        <v>131</v>
      </c>
      <c r="B1503" t="s">
        <v>74</v>
      </c>
      <c r="C1503" s="14">
        <v>0</v>
      </c>
      <c r="D1503" s="14">
        <v>0</v>
      </c>
      <c r="E1503" s="14">
        <v>0</v>
      </c>
      <c r="F1503" s="14">
        <v>0</v>
      </c>
    </row>
    <row r="1504" spans="1:6" x14ac:dyDescent="0.35">
      <c r="A1504" t="s">
        <v>131</v>
      </c>
      <c r="B1504" t="s">
        <v>75</v>
      </c>
      <c r="C1504" s="14">
        <v>0</v>
      </c>
      <c r="D1504" s="14">
        <v>0</v>
      </c>
      <c r="E1504" s="14">
        <v>0</v>
      </c>
      <c r="F1504" s="14">
        <v>0</v>
      </c>
    </row>
    <row r="1505" spans="1:6" x14ac:dyDescent="0.35">
      <c r="A1505" t="s">
        <v>131</v>
      </c>
      <c r="B1505" t="s">
        <v>76</v>
      </c>
      <c r="C1505" s="14">
        <v>0</v>
      </c>
      <c r="D1505" s="14">
        <v>0</v>
      </c>
      <c r="E1505" s="14">
        <v>0</v>
      </c>
      <c r="F1505" s="14">
        <v>0</v>
      </c>
    </row>
    <row r="1506" spans="1:6" x14ac:dyDescent="0.35">
      <c r="A1506" t="s">
        <v>131</v>
      </c>
      <c r="B1506" t="s">
        <v>77</v>
      </c>
      <c r="C1506" s="14">
        <v>0</v>
      </c>
      <c r="D1506" s="14">
        <v>0</v>
      </c>
      <c r="E1506" s="14">
        <v>0</v>
      </c>
      <c r="F1506" s="14">
        <v>0</v>
      </c>
    </row>
    <row r="1507" spans="1:6" x14ac:dyDescent="0.35">
      <c r="A1507" t="s">
        <v>131</v>
      </c>
      <c r="B1507" t="s">
        <v>78</v>
      </c>
      <c r="C1507" s="14">
        <v>7880006000000</v>
      </c>
      <c r="D1507" s="14">
        <v>15229099000000</v>
      </c>
      <c r="E1507" s="14">
        <v>28430448000000</v>
      </c>
      <c r="F1507" s="14">
        <v>37950111000000</v>
      </c>
    </row>
    <row r="1508" spans="1:6" x14ac:dyDescent="0.35">
      <c r="A1508" t="s">
        <v>131</v>
      </c>
      <c r="B1508" t="s">
        <v>79</v>
      </c>
      <c r="C1508" s="14">
        <v>3988377000000</v>
      </c>
      <c r="D1508" s="14">
        <v>9191147000000</v>
      </c>
      <c r="E1508" s="14">
        <v>21729677000000</v>
      </c>
      <c r="F1508" s="14">
        <v>34386028000000</v>
      </c>
    </row>
    <row r="1509" spans="1:6" x14ac:dyDescent="0.35">
      <c r="A1509" t="s">
        <v>131</v>
      </c>
      <c r="B1509" t="s">
        <v>80</v>
      </c>
      <c r="C1509" s="14">
        <v>3891629000000</v>
      </c>
      <c r="D1509" s="14">
        <v>6037952000000</v>
      </c>
      <c r="E1509" s="14">
        <v>6700771000000</v>
      </c>
      <c r="F1509" s="14">
        <v>3564083000000</v>
      </c>
    </row>
    <row r="1510" spans="1:6" x14ac:dyDescent="0.35">
      <c r="A1510" t="s">
        <v>131</v>
      </c>
      <c r="B1510" t="s">
        <v>81</v>
      </c>
      <c r="C1510" s="14">
        <v>0</v>
      </c>
      <c r="D1510" s="14">
        <v>0</v>
      </c>
      <c r="E1510" s="14">
        <v>0</v>
      </c>
      <c r="F1510" s="14">
        <v>0</v>
      </c>
    </row>
    <row r="1511" spans="1:6" x14ac:dyDescent="0.35">
      <c r="A1511" t="s">
        <v>131</v>
      </c>
      <c r="B1511" t="s">
        <v>82</v>
      </c>
      <c r="C1511" s="14">
        <v>0</v>
      </c>
      <c r="D1511" s="14">
        <v>0</v>
      </c>
      <c r="E1511" s="14">
        <v>0</v>
      </c>
      <c r="F1511" s="14">
        <v>0</v>
      </c>
    </row>
    <row r="1512" spans="1:6" x14ac:dyDescent="0.35">
      <c r="A1512" t="s">
        <v>131</v>
      </c>
      <c r="B1512" t="s">
        <v>83</v>
      </c>
      <c r="C1512" s="14">
        <v>427971850000000</v>
      </c>
      <c r="D1512" s="14">
        <v>427386772000000</v>
      </c>
      <c r="E1512" s="14">
        <v>454740496000000</v>
      </c>
      <c r="F1512" s="14">
        <v>510744394000000</v>
      </c>
    </row>
    <row r="1513" spans="1:6" x14ac:dyDescent="0.35">
      <c r="A1513" t="s">
        <v>131</v>
      </c>
      <c r="B1513" t="s">
        <v>84</v>
      </c>
      <c r="C1513" s="14">
        <v>0</v>
      </c>
      <c r="D1513" s="14">
        <v>0</v>
      </c>
      <c r="E1513" s="14">
        <v>0</v>
      </c>
      <c r="F1513" s="14">
        <v>0</v>
      </c>
    </row>
    <row r="1514" spans="1:6" x14ac:dyDescent="0.35">
      <c r="A1514" t="s">
        <v>131</v>
      </c>
      <c r="B1514" t="s">
        <v>85</v>
      </c>
      <c r="C1514" s="14">
        <v>0</v>
      </c>
      <c r="D1514" s="14">
        <v>0</v>
      </c>
      <c r="E1514" s="14">
        <v>0</v>
      </c>
      <c r="F1514" s="14">
        <v>0</v>
      </c>
    </row>
    <row r="1515" spans="1:6" x14ac:dyDescent="0.35">
      <c r="A1515" t="s">
        <v>131</v>
      </c>
      <c r="B1515" t="s">
        <v>86</v>
      </c>
      <c r="C1515" s="14">
        <v>0</v>
      </c>
      <c r="D1515" s="14">
        <v>0</v>
      </c>
      <c r="E1515" s="14">
        <v>0</v>
      </c>
      <c r="F1515" s="14">
        <v>0</v>
      </c>
    </row>
    <row r="1516" spans="1:6" x14ac:dyDescent="0.35">
      <c r="A1516" t="s">
        <v>131</v>
      </c>
      <c r="B1516" t="s">
        <v>87</v>
      </c>
      <c r="C1516" s="14">
        <v>0</v>
      </c>
      <c r="D1516" s="14">
        <v>0</v>
      </c>
      <c r="E1516" s="14">
        <v>0</v>
      </c>
      <c r="F1516" s="14">
        <v>0</v>
      </c>
    </row>
    <row r="1517" spans="1:6" x14ac:dyDescent="0.35">
      <c r="A1517" t="s">
        <v>131</v>
      </c>
      <c r="B1517" t="s">
        <v>88</v>
      </c>
      <c r="C1517" s="14">
        <v>0</v>
      </c>
      <c r="D1517" s="14">
        <v>0</v>
      </c>
      <c r="E1517" s="14">
        <v>0</v>
      </c>
      <c r="F1517" s="14">
        <v>0</v>
      </c>
    </row>
    <row r="1518" spans="1:6" x14ac:dyDescent="0.35">
      <c r="A1518" t="s">
        <v>131</v>
      </c>
      <c r="B1518" t="s">
        <v>89</v>
      </c>
      <c r="C1518" s="14">
        <v>0</v>
      </c>
      <c r="D1518" s="14">
        <v>0</v>
      </c>
      <c r="E1518" s="14">
        <v>0</v>
      </c>
      <c r="F1518" s="14">
        <v>0</v>
      </c>
    </row>
    <row r="1519" spans="1:6" x14ac:dyDescent="0.35">
      <c r="A1519" t="s">
        <v>131</v>
      </c>
      <c r="B1519" t="s">
        <v>90</v>
      </c>
      <c r="C1519" s="14">
        <v>0</v>
      </c>
      <c r="D1519" s="14">
        <v>0</v>
      </c>
      <c r="E1519" s="14">
        <v>0</v>
      </c>
      <c r="F1519" s="14">
        <v>0</v>
      </c>
    </row>
    <row r="1520" spans="1:6" x14ac:dyDescent="0.35">
      <c r="A1520" t="s">
        <v>131</v>
      </c>
      <c r="B1520" t="s">
        <v>91</v>
      </c>
      <c r="C1520" s="14">
        <v>0</v>
      </c>
      <c r="D1520" s="14">
        <v>0</v>
      </c>
      <c r="E1520" s="14">
        <v>0</v>
      </c>
      <c r="F1520" s="14">
        <v>0</v>
      </c>
    </row>
    <row r="1521" spans="1:6" x14ac:dyDescent="0.35">
      <c r="A1521" t="s">
        <v>131</v>
      </c>
      <c r="B1521" t="s">
        <v>92</v>
      </c>
      <c r="C1521" s="14">
        <v>0</v>
      </c>
      <c r="D1521" s="14">
        <v>0</v>
      </c>
      <c r="E1521" s="14">
        <v>0</v>
      </c>
      <c r="F1521" s="14">
        <v>0</v>
      </c>
    </row>
    <row r="1522" spans="1:6" x14ac:dyDescent="0.35">
      <c r="A1522" t="s">
        <v>131</v>
      </c>
      <c r="B1522" t="s">
        <v>93</v>
      </c>
      <c r="C1522" s="14">
        <v>0</v>
      </c>
      <c r="D1522" s="14">
        <v>108003000000</v>
      </c>
      <c r="E1522" s="14">
        <v>0</v>
      </c>
      <c r="F1522" s="14">
        <v>91459000000</v>
      </c>
    </row>
    <row r="1523" spans="1:6" x14ac:dyDescent="0.35">
      <c r="A1523" t="s">
        <v>131</v>
      </c>
      <c r="B1523" t="s">
        <v>94</v>
      </c>
      <c r="C1523" s="14">
        <v>0</v>
      </c>
      <c r="D1523" s="14">
        <v>0</v>
      </c>
      <c r="E1523" s="14">
        <v>0</v>
      </c>
      <c r="F1523" s="14">
        <v>0</v>
      </c>
    </row>
    <row r="1524" spans="1:6" x14ac:dyDescent="0.35">
      <c r="A1524" t="s">
        <v>131</v>
      </c>
      <c r="B1524" t="s">
        <v>95</v>
      </c>
      <c r="C1524" s="14">
        <v>0</v>
      </c>
      <c r="D1524" s="14">
        <v>0</v>
      </c>
      <c r="E1524" s="14">
        <v>0</v>
      </c>
      <c r="F1524" s="14">
        <v>0</v>
      </c>
    </row>
    <row r="1525" spans="1:6" x14ac:dyDescent="0.35">
      <c r="A1525" t="s">
        <v>131</v>
      </c>
      <c r="B1525" t="s">
        <v>96</v>
      </c>
      <c r="C1525" s="14">
        <v>0</v>
      </c>
      <c r="D1525" s="14">
        <v>0</v>
      </c>
      <c r="E1525" s="14">
        <v>0</v>
      </c>
      <c r="F1525" s="14">
        <v>0</v>
      </c>
    </row>
    <row r="1526" spans="1:6" x14ac:dyDescent="0.35">
      <c r="A1526" t="s">
        <v>131</v>
      </c>
      <c r="B1526" t="s">
        <v>97</v>
      </c>
      <c r="C1526" s="14">
        <v>463559787000000</v>
      </c>
      <c r="D1526" s="14">
        <v>486855787000000</v>
      </c>
      <c r="E1526" s="14">
        <v>553280699000000</v>
      </c>
      <c r="F1526" s="14">
        <v>628655796000000</v>
      </c>
    </row>
    <row r="1527" spans="1:6" x14ac:dyDescent="0.35">
      <c r="A1527" t="s">
        <v>131</v>
      </c>
      <c r="B1527" t="s">
        <v>98</v>
      </c>
      <c r="C1527" s="14">
        <v>0</v>
      </c>
      <c r="D1527" s="14">
        <v>0</v>
      </c>
      <c r="E1527" s="14">
        <v>0</v>
      </c>
      <c r="F1527" s="14">
        <v>20601582000000</v>
      </c>
    </row>
    <row r="1528" spans="1:6" x14ac:dyDescent="0.35">
      <c r="A1528" t="s">
        <v>131</v>
      </c>
      <c r="B1528" t="s">
        <v>99</v>
      </c>
      <c r="C1528" s="14">
        <v>18852157000000</v>
      </c>
      <c r="D1528" s="14">
        <v>18852157000000</v>
      </c>
      <c r="E1528" s="14">
        <v>18852157000000</v>
      </c>
      <c r="F1528" s="14">
        <v>18852157000000</v>
      </c>
    </row>
    <row r="1529" spans="1:6" x14ac:dyDescent="0.35">
      <c r="A1529" t="s">
        <v>131</v>
      </c>
      <c r="B1529" t="s">
        <v>100</v>
      </c>
      <c r="C1529" s="14">
        <v>0</v>
      </c>
      <c r="D1529" s="14">
        <v>0</v>
      </c>
      <c r="E1529" s="14">
        <v>0</v>
      </c>
      <c r="F1529" s="14">
        <v>0</v>
      </c>
    </row>
    <row r="1530" spans="1:6" x14ac:dyDescent="0.35">
      <c r="A1530" t="s">
        <v>131</v>
      </c>
      <c r="B1530" t="s">
        <v>101</v>
      </c>
      <c r="C1530" s="14">
        <v>0</v>
      </c>
      <c r="D1530" s="14">
        <v>0</v>
      </c>
      <c r="E1530" s="14">
        <v>0</v>
      </c>
      <c r="F1530" s="14">
        <v>0</v>
      </c>
    </row>
    <row r="1531" spans="1:6" x14ac:dyDescent="0.35">
      <c r="A1531" t="s">
        <v>131</v>
      </c>
      <c r="B1531" t="s">
        <v>102</v>
      </c>
      <c r="C1531" s="14">
        <v>1121000000</v>
      </c>
      <c r="D1531" s="14">
        <v>1121000000</v>
      </c>
      <c r="E1531" s="14">
        <v>1121000000</v>
      </c>
      <c r="F1531" s="14">
        <v>1121000000</v>
      </c>
    </row>
    <row r="1532" spans="1:6" x14ac:dyDescent="0.35">
      <c r="A1532" t="s">
        <v>131</v>
      </c>
      <c r="B1532" t="s">
        <v>103</v>
      </c>
      <c r="C1532" s="14">
        <v>63612000000</v>
      </c>
      <c r="D1532" s="14">
        <v>1747651000000</v>
      </c>
      <c r="E1532" s="14">
        <v>1747651000000</v>
      </c>
      <c r="F1532" s="14">
        <v>1747651000000</v>
      </c>
    </row>
    <row r="1533" spans="1:6" x14ac:dyDescent="0.35">
      <c r="A1533" t="s">
        <v>131</v>
      </c>
      <c r="B1533" t="s">
        <v>104</v>
      </c>
      <c r="C1533" s="14">
        <v>-750911000000</v>
      </c>
      <c r="D1533" s="14">
        <v>0</v>
      </c>
      <c r="E1533" s="14">
        <v>0</v>
      </c>
      <c r="F1533" s="14">
        <v>0</v>
      </c>
    </row>
    <row r="1534" spans="1:6" x14ac:dyDescent="0.35">
      <c r="A1534" t="s">
        <v>131</v>
      </c>
      <c r="B1534" t="s">
        <v>105</v>
      </c>
      <c r="C1534" s="14">
        <v>0</v>
      </c>
      <c r="D1534" s="14">
        <v>0</v>
      </c>
      <c r="E1534" s="14">
        <v>0</v>
      </c>
      <c r="F1534" s="14">
        <v>0</v>
      </c>
    </row>
    <row r="1535" spans="1:6" x14ac:dyDescent="0.35">
      <c r="A1535" t="s">
        <v>131</v>
      </c>
      <c r="B1535" t="s">
        <v>106</v>
      </c>
      <c r="C1535" s="14">
        <v>653000000</v>
      </c>
      <c r="D1535" s="14">
        <v>653000000</v>
      </c>
      <c r="E1535" s="14">
        <v>653000000</v>
      </c>
      <c r="F1535" s="14">
        <v>653000000</v>
      </c>
    </row>
    <row r="1536" spans="1:6" x14ac:dyDescent="0.35">
      <c r="A1536" t="s">
        <v>131</v>
      </c>
      <c r="B1536" t="s">
        <v>107</v>
      </c>
      <c r="C1536" s="14">
        <v>0</v>
      </c>
      <c r="D1536" s="14">
        <v>0</v>
      </c>
      <c r="E1536" s="14">
        <v>0</v>
      </c>
      <c r="F1536" s="14">
        <v>0</v>
      </c>
    </row>
    <row r="1537" spans="1:6" x14ac:dyDescent="0.35">
      <c r="A1537" t="s">
        <v>131</v>
      </c>
      <c r="B1537" t="s">
        <v>108</v>
      </c>
      <c r="C1537" s="14">
        <v>0</v>
      </c>
      <c r="D1537" s="14">
        <v>0</v>
      </c>
      <c r="E1537" s="14">
        <v>0</v>
      </c>
      <c r="F1537" s="14">
        <v>0</v>
      </c>
    </row>
    <row r="1538" spans="1:6" x14ac:dyDescent="0.35">
      <c r="A1538" t="s">
        <v>131</v>
      </c>
      <c r="B1538" t="s">
        <v>109</v>
      </c>
      <c r="C1538" s="14">
        <v>0</v>
      </c>
      <c r="D1538" s="14">
        <v>0</v>
      </c>
      <c r="E1538" s="14">
        <v>0</v>
      </c>
      <c r="F1538" s="14">
        <v>0</v>
      </c>
    </row>
    <row r="1539" spans="1:6" x14ac:dyDescent="0.35">
      <c r="A1539" t="s">
        <v>131</v>
      </c>
      <c r="B1539" t="s">
        <v>110</v>
      </c>
      <c r="C1539" s="14">
        <v>0</v>
      </c>
      <c r="D1539" s="14">
        <v>3715274000000</v>
      </c>
      <c r="E1539" s="14">
        <v>4223224000000</v>
      </c>
      <c r="F1539" s="14">
        <v>4971157000000</v>
      </c>
    </row>
    <row r="1540" spans="1:6" x14ac:dyDescent="0.35">
      <c r="A1540" t="s">
        <v>131</v>
      </c>
      <c r="B1540" t="s">
        <v>111</v>
      </c>
      <c r="C1540" s="14">
        <v>0</v>
      </c>
      <c r="D1540" s="14">
        <v>0</v>
      </c>
      <c r="E1540" s="14">
        <v>0</v>
      </c>
      <c r="F1540" s="14">
        <v>0</v>
      </c>
    </row>
    <row r="1541" spans="1:6" x14ac:dyDescent="0.35">
      <c r="A1541" t="s">
        <v>131</v>
      </c>
      <c r="B1541" t="s">
        <v>112</v>
      </c>
      <c r="C1541" s="14">
        <v>0</v>
      </c>
      <c r="D1541" s="14">
        <v>0</v>
      </c>
      <c r="E1541" s="14">
        <v>0</v>
      </c>
      <c r="F1541" s="14">
        <v>0</v>
      </c>
    </row>
    <row r="1542" spans="1:6" x14ac:dyDescent="0.35">
      <c r="A1542" t="s">
        <v>131</v>
      </c>
      <c r="B1542" t="s">
        <v>113</v>
      </c>
      <c r="C1542" s="14">
        <v>0</v>
      </c>
      <c r="D1542" s="14">
        <v>0</v>
      </c>
      <c r="E1542" s="14">
        <v>0</v>
      </c>
      <c r="F1542" s="14">
        <v>0</v>
      </c>
    </row>
    <row r="1543" spans="1:6" x14ac:dyDescent="0.35">
      <c r="A1543" t="s">
        <v>131</v>
      </c>
      <c r="B1543" t="s">
        <v>114</v>
      </c>
      <c r="C1543" s="14">
        <v>0</v>
      </c>
      <c r="D1543" s="14">
        <v>0</v>
      </c>
      <c r="E1543" s="14">
        <v>0</v>
      </c>
      <c r="F1543" s="14">
        <v>0</v>
      </c>
    </row>
    <row r="1544" spans="1:6" x14ac:dyDescent="0.35">
      <c r="A1544" t="s">
        <v>131</v>
      </c>
      <c r="B1544" t="s">
        <v>115</v>
      </c>
      <c r="C1544" s="14">
        <v>0</v>
      </c>
      <c r="D1544" s="14">
        <v>0</v>
      </c>
      <c r="E1544" s="14">
        <v>0</v>
      </c>
      <c r="F1544" s="14">
        <v>0</v>
      </c>
    </row>
    <row r="1545" spans="1:6" x14ac:dyDescent="0.35">
      <c r="A1545" t="s">
        <v>131</v>
      </c>
      <c r="B1545" t="s">
        <v>116</v>
      </c>
      <c r="C1545" s="14">
        <v>149483000000</v>
      </c>
      <c r="D1545" s="14">
        <v>37363000000</v>
      </c>
      <c r="E1545" s="14">
        <v>-169492000000</v>
      </c>
      <c r="F1545" s="14">
        <v>-225489000000</v>
      </c>
    </row>
    <row r="1546" spans="1:6" x14ac:dyDescent="0.35">
      <c r="A1546" t="s">
        <v>131</v>
      </c>
      <c r="B1546" t="s">
        <v>117</v>
      </c>
      <c r="C1546" s="14">
        <v>0</v>
      </c>
      <c r="D1546" s="14">
        <v>0</v>
      </c>
      <c r="E1546" s="14">
        <v>0</v>
      </c>
      <c r="F1546" s="14">
        <v>0</v>
      </c>
    </row>
    <row r="1547" spans="1:6" x14ac:dyDescent="0.35">
      <c r="A1547" t="s">
        <v>131</v>
      </c>
      <c r="B1547" t="s">
        <v>118</v>
      </c>
      <c r="C1547" s="14">
        <v>0</v>
      </c>
      <c r="D1547" s="14">
        <v>0</v>
      </c>
      <c r="E1547" s="14">
        <v>0</v>
      </c>
      <c r="F1547" s="14">
        <v>0</v>
      </c>
    </row>
    <row r="1548" spans="1:6" x14ac:dyDescent="0.35">
      <c r="A1548" t="s">
        <v>131</v>
      </c>
      <c r="B1548" t="s">
        <v>119</v>
      </c>
      <c r="C1548" s="14">
        <v>0</v>
      </c>
      <c r="D1548" s="14">
        <v>0</v>
      </c>
      <c r="E1548" s="14">
        <v>0</v>
      </c>
      <c r="F1548" s="14">
        <v>0</v>
      </c>
    </row>
    <row r="1549" spans="1:6" x14ac:dyDescent="0.35">
      <c r="A1549" t="s">
        <v>132</v>
      </c>
      <c r="B1549" t="s">
        <v>7</v>
      </c>
      <c r="C1549" s="14">
        <v>0</v>
      </c>
      <c r="D1549" s="14">
        <v>0</v>
      </c>
      <c r="E1549" s="14">
        <v>0</v>
      </c>
      <c r="F1549" s="14">
        <v>0</v>
      </c>
    </row>
    <row r="1550" spans="1:6" x14ac:dyDescent="0.35">
      <c r="A1550" t="s">
        <v>132</v>
      </c>
      <c r="B1550" t="s">
        <v>8</v>
      </c>
      <c r="C1550" s="14">
        <v>0</v>
      </c>
      <c r="D1550" s="14">
        <v>0</v>
      </c>
      <c r="E1550" s="14">
        <v>0</v>
      </c>
      <c r="F1550" s="14">
        <v>0</v>
      </c>
    </row>
    <row r="1551" spans="1:6" x14ac:dyDescent="0.35">
      <c r="A1551" t="s">
        <v>132</v>
      </c>
      <c r="B1551" t="s">
        <v>9</v>
      </c>
      <c r="C1551" s="14">
        <v>3663615000000</v>
      </c>
      <c r="D1551" s="14">
        <v>2578643000000</v>
      </c>
      <c r="E1551" s="14">
        <v>4215721000000</v>
      </c>
      <c r="F1551" s="14">
        <v>3620694634409</v>
      </c>
    </row>
    <row r="1552" spans="1:6" x14ac:dyDescent="0.35">
      <c r="A1552" t="s">
        <v>132</v>
      </c>
      <c r="B1552" t="s">
        <v>10</v>
      </c>
      <c r="C1552" s="14">
        <v>0</v>
      </c>
      <c r="D1552" s="14">
        <v>0</v>
      </c>
      <c r="E1552" s="14">
        <v>0</v>
      </c>
      <c r="F1552" s="14">
        <v>0</v>
      </c>
    </row>
    <row r="1553" spans="1:6" x14ac:dyDescent="0.35">
      <c r="A1553" t="s">
        <v>132</v>
      </c>
      <c r="B1553" t="s">
        <v>11</v>
      </c>
      <c r="C1553" s="14">
        <v>0</v>
      </c>
      <c r="D1553" s="14">
        <v>0</v>
      </c>
      <c r="E1553" s="14">
        <v>0</v>
      </c>
      <c r="F1553" s="14">
        <v>0</v>
      </c>
    </row>
    <row r="1554" spans="1:6" x14ac:dyDescent="0.35">
      <c r="A1554" t="s">
        <v>132</v>
      </c>
      <c r="B1554" t="s">
        <v>12</v>
      </c>
      <c r="C1554" s="14">
        <v>10253324000000</v>
      </c>
      <c r="D1554" s="14">
        <v>4908529000000</v>
      </c>
      <c r="E1554" s="14">
        <v>11475590000000</v>
      </c>
      <c r="F1554" s="14">
        <v>27140592457763</v>
      </c>
    </row>
    <row r="1555" spans="1:6" x14ac:dyDescent="0.35">
      <c r="A1555" t="s">
        <v>132</v>
      </c>
      <c r="B1555" t="s">
        <v>13</v>
      </c>
      <c r="C1555" s="14">
        <v>0</v>
      </c>
      <c r="D1555" s="14">
        <v>0</v>
      </c>
      <c r="E1555" s="14">
        <v>0</v>
      </c>
      <c r="F1555" s="14">
        <v>0</v>
      </c>
    </row>
    <row r="1556" spans="1:6" x14ac:dyDescent="0.35">
      <c r="A1556" t="s">
        <v>132</v>
      </c>
      <c r="B1556" t="s">
        <v>14</v>
      </c>
      <c r="C1556" s="14">
        <v>0</v>
      </c>
      <c r="D1556" s="14">
        <v>0</v>
      </c>
      <c r="E1556" s="14">
        <v>0</v>
      </c>
      <c r="F1556" s="14">
        <v>0</v>
      </c>
    </row>
    <row r="1557" spans="1:6" x14ac:dyDescent="0.35">
      <c r="A1557" t="s">
        <v>132</v>
      </c>
      <c r="B1557" t="s">
        <v>15</v>
      </c>
      <c r="C1557" s="14">
        <v>0</v>
      </c>
      <c r="D1557" s="14">
        <v>0</v>
      </c>
      <c r="E1557" s="14">
        <v>0</v>
      </c>
      <c r="F1557" s="14">
        <v>0</v>
      </c>
    </row>
    <row r="1558" spans="1:6" x14ac:dyDescent="0.35">
      <c r="A1558" t="s">
        <v>132</v>
      </c>
      <c r="B1558" t="s">
        <v>16</v>
      </c>
      <c r="C1558" s="14">
        <v>28994954000000</v>
      </c>
      <c r="D1558" s="14">
        <v>70515258000000</v>
      </c>
      <c r="E1558" s="14">
        <v>82873754000000</v>
      </c>
      <c r="F1558" s="14">
        <v>104072319533433</v>
      </c>
    </row>
    <row r="1559" spans="1:6" x14ac:dyDescent="0.35">
      <c r="A1559" t="s">
        <v>132</v>
      </c>
      <c r="B1559" t="s">
        <v>17</v>
      </c>
      <c r="C1559" s="14">
        <v>21112630000000</v>
      </c>
      <c r="D1559" s="14">
        <v>39450727000000</v>
      </c>
      <c r="E1559" s="14">
        <v>69925143000000</v>
      </c>
      <c r="F1559" s="14">
        <v>80126897030541</v>
      </c>
    </row>
    <row r="1560" spans="1:6" x14ac:dyDescent="0.35">
      <c r="A1560" t="s">
        <v>132</v>
      </c>
      <c r="B1560" t="s">
        <v>18</v>
      </c>
      <c r="C1560" s="14">
        <v>7882324000000</v>
      </c>
      <c r="D1560" s="14">
        <v>31064531000000</v>
      </c>
      <c r="E1560" s="14">
        <v>13049711000000</v>
      </c>
      <c r="F1560" s="14">
        <v>24046522985092</v>
      </c>
    </row>
    <row r="1561" spans="1:6" x14ac:dyDescent="0.35">
      <c r="A1561" t="s">
        <v>132</v>
      </c>
      <c r="B1561" t="s">
        <v>19</v>
      </c>
      <c r="C1561" s="14">
        <v>0</v>
      </c>
      <c r="D1561" s="14">
        <v>0</v>
      </c>
      <c r="E1561" s="14">
        <v>0</v>
      </c>
      <c r="F1561" s="14">
        <v>0</v>
      </c>
    </row>
    <row r="1562" spans="1:6" x14ac:dyDescent="0.35">
      <c r="A1562" t="s">
        <v>132</v>
      </c>
      <c r="B1562" t="s">
        <v>20</v>
      </c>
      <c r="C1562" s="14">
        <v>0</v>
      </c>
      <c r="D1562" s="14">
        <v>0</v>
      </c>
      <c r="E1562" s="14">
        <v>0</v>
      </c>
      <c r="F1562" s="14">
        <v>0</v>
      </c>
    </row>
    <row r="1563" spans="1:6" x14ac:dyDescent="0.35">
      <c r="A1563" t="s">
        <v>132</v>
      </c>
      <c r="B1563" t="s">
        <v>21</v>
      </c>
      <c r="C1563" s="14">
        <v>0</v>
      </c>
      <c r="D1563" s="14">
        <v>0</v>
      </c>
      <c r="E1563" s="14">
        <v>0</v>
      </c>
      <c r="F1563" s="14">
        <v>0</v>
      </c>
    </row>
    <row r="1564" spans="1:6" x14ac:dyDescent="0.35">
      <c r="A1564" t="s">
        <v>132</v>
      </c>
      <c r="B1564" t="s">
        <v>22</v>
      </c>
      <c r="C1564" s="14">
        <v>0</v>
      </c>
      <c r="D1564" s="14">
        <v>0</v>
      </c>
      <c r="E1564" s="14">
        <v>0</v>
      </c>
      <c r="F1564" s="14">
        <v>0</v>
      </c>
    </row>
    <row r="1565" spans="1:6" x14ac:dyDescent="0.35">
      <c r="A1565" t="s">
        <v>132</v>
      </c>
      <c r="B1565" t="s">
        <v>23</v>
      </c>
      <c r="C1565" s="14">
        <v>0</v>
      </c>
      <c r="D1565" s="14">
        <v>0</v>
      </c>
      <c r="E1565" s="14">
        <v>0</v>
      </c>
      <c r="F1565" s="14">
        <v>0</v>
      </c>
    </row>
    <row r="1566" spans="1:6" x14ac:dyDescent="0.35">
      <c r="A1566" t="s">
        <v>132</v>
      </c>
      <c r="B1566" t="s">
        <v>24</v>
      </c>
      <c r="C1566" s="14">
        <v>0</v>
      </c>
      <c r="D1566" s="14">
        <v>0</v>
      </c>
      <c r="E1566" s="14">
        <v>-101100000000</v>
      </c>
      <c r="F1566" s="14">
        <v>-101100482200</v>
      </c>
    </row>
    <row r="1567" spans="1:6" x14ac:dyDescent="0.35">
      <c r="A1567" t="s">
        <v>132</v>
      </c>
      <c r="B1567" t="s">
        <v>25</v>
      </c>
      <c r="C1567" s="14">
        <v>8347576000000</v>
      </c>
      <c r="D1567" s="14">
        <v>5070812000000</v>
      </c>
      <c r="E1567" s="14">
        <v>961034000000</v>
      </c>
      <c r="F1567" s="14">
        <v>4432778417309</v>
      </c>
    </row>
    <row r="1568" spans="1:6" x14ac:dyDescent="0.35">
      <c r="A1568" t="s">
        <v>132</v>
      </c>
      <c r="B1568" t="s">
        <v>26</v>
      </c>
      <c r="C1568" s="14">
        <v>8357447000000</v>
      </c>
      <c r="D1568" s="14">
        <v>5074479000000</v>
      </c>
      <c r="E1568" s="14">
        <v>961034000000</v>
      </c>
      <c r="F1568" s="14">
        <v>4432778417309</v>
      </c>
    </row>
    <row r="1569" spans="1:6" x14ac:dyDescent="0.35">
      <c r="A1569" t="s">
        <v>132</v>
      </c>
      <c r="B1569" t="s">
        <v>27</v>
      </c>
      <c r="C1569" s="14">
        <v>-9871000000</v>
      </c>
      <c r="D1569" s="14">
        <v>-3667000000</v>
      </c>
      <c r="E1569" s="14">
        <v>0</v>
      </c>
      <c r="F1569" s="14">
        <v>0</v>
      </c>
    </row>
    <row r="1570" spans="1:6" x14ac:dyDescent="0.35">
      <c r="A1570" t="s">
        <v>132</v>
      </c>
      <c r="B1570" t="s">
        <v>28</v>
      </c>
      <c r="C1570" s="14">
        <v>0</v>
      </c>
      <c r="D1570" s="14">
        <v>293768000000</v>
      </c>
      <c r="E1570" s="14">
        <v>0</v>
      </c>
      <c r="F1570" s="14">
        <v>143611217794</v>
      </c>
    </row>
    <row r="1571" spans="1:6" x14ac:dyDescent="0.35">
      <c r="A1571" t="s">
        <v>132</v>
      </c>
      <c r="B1571" t="s">
        <v>29</v>
      </c>
      <c r="C1571" s="14">
        <v>0</v>
      </c>
      <c r="D1571" s="14">
        <v>0</v>
      </c>
      <c r="E1571" s="14">
        <v>0</v>
      </c>
      <c r="F1571" s="14">
        <v>0</v>
      </c>
    </row>
    <row r="1572" spans="1:6" x14ac:dyDescent="0.35">
      <c r="A1572" t="s">
        <v>132</v>
      </c>
      <c r="B1572" t="s">
        <v>30</v>
      </c>
      <c r="C1572" s="14">
        <v>0</v>
      </c>
      <c r="D1572" s="14">
        <v>0</v>
      </c>
      <c r="E1572" s="14">
        <v>0</v>
      </c>
      <c r="F1572" s="14">
        <v>0</v>
      </c>
    </row>
    <row r="1573" spans="1:6" x14ac:dyDescent="0.35">
      <c r="A1573" t="s">
        <v>132</v>
      </c>
      <c r="B1573" t="s">
        <v>31</v>
      </c>
      <c r="C1573" s="14">
        <v>0</v>
      </c>
      <c r="D1573" s="14">
        <v>0</v>
      </c>
      <c r="E1573" s="14">
        <v>0</v>
      </c>
      <c r="F1573" s="14">
        <v>0</v>
      </c>
    </row>
    <row r="1574" spans="1:6" x14ac:dyDescent="0.35">
      <c r="A1574" t="s">
        <v>132</v>
      </c>
      <c r="B1574" t="s">
        <v>32</v>
      </c>
      <c r="C1574" s="14">
        <v>0</v>
      </c>
      <c r="D1574" s="14">
        <v>0</v>
      </c>
      <c r="E1574" s="14">
        <v>0</v>
      </c>
      <c r="F1574" s="14">
        <v>0</v>
      </c>
    </row>
    <row r="1575" spans="1:6" x14ac:dyDescent="0.35">
      <c r="A1575" t="s">
        <v>132</v>
      </c>
      <c r="B1575" t="s">
        <v>33</v>
      </c>
      <c r="C1575" s="14">
        <v>0</v>
      </c>
      <c r="D1575" s="14">
        <v>0</v>
      </c>
      <c r="E1575" s="14">
        <v>0</v>
      </c>
      <c r="F1575" s="14">
        <v>0</v>
      </c>
    </row>
    <row r="1576" spans="1:6" x14ac:dyDescent="0.35">
      <c r="A1576" t="s">
        <v>132</v>
      </c>
      <c r="B1576" t="s">
        <v>34</v>
      </c>
      <c r="C1576" s="14">
        <v>0</v>
      </c>
      <c r="D1576" s="14">
        <v>0</v>
      </c>
      <c r="E1576" s="14">
        <v>0</v>
      </c>
      <c r="F1576" s="14">
        <v>0</v>
      </c>
    </row>
    <row r="1577" spans="1:6" x14ac:dyDescent="0.35">
      <c r="A1577" t="s">
        <v>132</v>
      </c>
      <c r="B1577" t="s">
        <v>35</v>
      </c>
      <c r="C1577" s="14">
        <v>11806000000</v>
      </c>
      <c r="D1577" s="14">
        <v>12813000000</v>
      </c>
      <c r="E1577" s="14">
        <v>12813000000</v>
      </c>
      <c r="F1577" s="14">
        <v>3046244616224</v>
      </c>
    </row>
    <row r="1578" spans="1:6" x14ac:dyDescent="0.35">
      <c r="A1578" t="s">
        <v>132</v>
      </c>
      <c r="B1578" t="s">
        <v>36</v>
      </c>
      <c r="C1578" s="14">
        <v>0</v>
      </c>
      <c r="D1578" s="14">
        <v>0</v>
      </c>
      <c r="E1578" s="14">
        <v>0</v>
      </c>
      <c r="F1578" s="14">
        <v>0</v>
      </c>
    </row>
    <row r="1579" spans="1:6" x14ac:dyDescent="0.35">
      <c r="A1579" t="s">
        <v>132</v>
      </c>
      <c r="B1579" t="s">
        <v>37</v>
      </c>
      <c r="C1579" s="14">
        <v>0</v>
      </c>
      <c r="D1579" s="14">
        <v>0</v>
      </c>
      <c r="E1579" s="14">
        <v>0</v>
      </c>
      <c r="F1579" s="14">
        <v>0</v>
      </c>
    </row>
    <row r="1580" spans="1:6" x14ac:dyDescent="0.35">
      <c r="A1580" t="s">
        <v>132</v>
      </c>
      <c r="B1580" t="s">
        <v>38</v>
      </c>
      <c r="C1580" s="14">
        <v>0</v>
      </c>
      <c r="D1580" s="14">
        <v>0</v>
      </c>
      <c r="E1580" s="14">
        <v>0</v>
      </c>
      <c r="F1580" s="14">
        <v>0</v>
      </c>
    </row>
    <row r="1581" spans="1:6" x14ac:dyDescent="0.35">
      <c r="A1581" t="s">
        <v>132</v>
      </c>
      <c r="B1581" t="s">
        <v>39</v>
      </c>
      <c r="C1581" s="14">
        <v>12466000000</v>
      </c>
      <c r="D1581" s="14">
        <v>13962000000</v>
      </c>
      <c r="E1581" s="14">
        <v>13962000000</v>
      </c>
      <c r="F1581" s="14">
        <v>3047394061049</v>
      </c>
    </row>
    <row r="1582" spans="1:6" x14ac:dyDescent="0.35">
      <c r="A1582" t="s">
        <v>132</v>
      </c>
      <c r="B1582" t="s">
        <v>40</v>
      </c>
      <c r="C1582" s="14">
        <v>0</v>
      </c>
      <c r="D1582" s="14">
        <v>0</v>
      </c>
      <c r="E1582" s="14">
        <v>0</v>
      </c>
      <c r="F1582" s="14">
        <v>0</v>
      </c>
    </row>
    <row r="1583" spans="1:6" x14ac:dyDescent="0.35">
      <c r="A1583" t="s">
        <v>132</v>
      </c>
      <c r="B1583" t="s">
        <v>41</v>
      </c>
      <c r="C1583" s="14">
        <v>0</v>
      </c>
      <c r="D1583" s="14">
        <v>0</v>
      </c>
      <c r="E1583" s="14">
        <v>0</v>
      </c>
      <c r="F1583" s="14">
        <v>0</v>
      </c>
    </row>
    <row r="1584" spans="1:6" x14ac:dyDescent="0.35">
      <c r="A1584" t="s">
        <v>132</v>
      </c>
      <c r="B1584" t="s">
        <v>42</v>
      </c>
      <c r="C1584" s="14">
        <v>-660000000</v>
      </c>
      <c r="D1584" s="14">
        <v>-1149000000</v>
      </c>
      <c r="E1584" s="14">
        <v>-1149000000</v>
      </c>
      <c r="F1584" s="14">
        <v>-1149444825</v>
      </c>
    </row>
    <row r="1585" spans="1:6" x14ac:dyDescent="0.35">
      <c r="A1585" t="s">
        <v>132</v>
      </c>
      <c r="B1585" t="s">
        <v>43</v>
      </c>
      <c r="C1585" s="14">
        <v>4613423000000</v>
      </c>
      <c r="D1585" s="14">
        <v>7224481000000</v>
      </c>
      <c r="E1585" s="14">
        <v>8411382000000</v>
      </c>
      <c r="F1585" s="14">
        <v>8892697049926</v>
      </c>
    </row>
    <row r="1586" spans="1:6" x14ac:dyDescent="0.35">
      <c r="A1586" t="s">
        <v>132</v>
      </c>
      <c r="B1586" t="s">
        <v>44</v>
      </c>
      <c r="C1586" s="14">
        <v>1470942000000</v>
      </c>
      <c r="D1586" s="14">
        <v>3628732000000</v>
      </c>
      <c r="E1586" s="14">
        <v>3696812000000</v>
      </c>
      <c r="F1586" s="14">
        <v>3527585587525</v>
      </c>
    </row>
    <row r="1587" spans="1:6" x14ac:dyDescent="0.35">
      <c r="A1587" t="s">
        <v>132</v>
      </c>
      <c r="B1587" t="s">
        <v>45</v>
      </c>
      <c r="C1587" s="14">
        <v>2416349000000</v>
      </c>
      <c r="D1587" s="14">
        <v>4824092000000</v>
      </c>
      <c r="E1587" s="14">
        <v>5156346000000</v>
      </c>
      <c r="F1587" s="14">
        <v>5492565925178</v>
      </c>
    </row>
    <row r="1588" spans="1:6" x14ac:dyDescent="0.35">
      <c r="A1588" t="s">
        <v>132</v>
      </c>
      <c r="B1588" t="s">
        <v>46</v>
      </c>
      <c r="C1588" s="14">
        <v>-945407000000</v>
      </c>
      <c r="D1588" s="14">
        <v>-1195360000000</v>
      </c>
      <c r="E1588" s="14">
        <v>-1459534000000</v>
      </c>
      <c r="F1588" s="14">
        <v>-1964980337653</v>
      </c>
    </row>
    <row r="1589" spans="1:6" x14ac:dyDescent="0.35">
      <c r="A1589" t="s">
        <v>132</v>
      </c>
      <c r="B1589" t="s">
        <v>47</v>
      </c>
      <c r="C1589" s="14">
        <v>0</v>
      </c>
      <c r="D1589" s="14">
        <v>0</v>
      </c>
      <c r="E1589" s="14">
        <v>0</v>
      </c>
      <c r="F1589" s="14">
        <v>0</v>
      </c>
    </row>
    <row r="1590" spans="1:6" x14ac:dyDescent="0.35">
      <c r="A1590" t="s">
        <v>132</v>
      </c>
      <c r="B1590" t="s">
        <v>45</v>
      </c>
      <c r="C1590" s="14">
        <v>0</v>
      </c>
      <c r="D1590" s="14">
        <v>0</v>
      </c>
      <c r="E1590" s="14">
        <v>0</v>
      </c>
      <c r="F1590" s="14">
        <v>0</v>
      </c>
    </row>
    <row r="1591" spans="1:6" x14ac:dyDescent="0.35">
      <c r="A1591" t="s">
        <v>132</v>
      </c>
      <c r="B1591" t="s">
        <v>46</v>
      </c>
      <c r="C1591" s="14">
        <v>0</v>
      </c>
      <c r="D1591" s="14">
        <v>0</v>
      </c>
      <c r="E1591" s="14">
        <v>0</v>
      </c>
      <c r="F1591" s="14">
        <v>0</v>
      </c>
    </row>
    <row r="1592" spans="1:6" x14ac:dyDescent="0.35">
      <c r="A1592" t="s">
        <v>132</v>
      </c>
      <c r="B1592" t="s">
        <v>48</v>
      </c>
      <c r="C1592" s="14">
        <v>3142481000000</v>
      </c>
      <c r="D1592" s="14">
        <v>3595749000000</v>
      </c>
      <c r="E1592" s="14">
        <v>4714570000000</v>
      </c>
      <c r="F1592" s="14">
        <v>5365111462401</v>
      </c>
    </row>
    <row r="1593" spans="1:6" x14ac:dyDescent="0.35">
      <c r="A1593" t="s">
        <v>132</v>
      </c>
      <c r="B1593" t="s">
        <v>45</v>
      </c>
      <c r="C1593" s="14">
        <v>3923203000000</v>
      </c>
      <c r="D1593" s="14">
        <v>4541141000000</v>
      </c>
      <c r="E1593" s="14">
        <v>5913538000000</v>
      </c>
      <c r="F1593" s="14">
        <v>7198784088442</v>
      </c>
    </row>
    <row r="1594" spans="1:6" x14ac:dyDescent="0.35">
      <c r="A1594" t="s">
        <v>132</v>
      </c>
      <c r="B1594" t="s">
        <v>46</v>
      </c>
      <c r="C1594" s="14">
        <v>-780722000000</v>
      </c>
      <c r="D1594" s="14">
        <v>-945392000000</v>
      </c>
      <c r="E1594" s="14">
        <v>-1198968000000</v>
      </c>
      <c r="F1594" s="14">
        <v>-1833672626041</v>
      </c>
    </row>
    <row r="1595" spans="1:6" x14ac:dyDescent="0.35">
      <c r="A1595" t="s">
        <v>132</v>
      </c>
      <c r="B1595" t="s">
        <v>49</v>
      </c>
      <c r="C1595" s="14">
        <v>0</v>
      </c>
      <c r="D1595" s="14">
        <v>0</v>
      </c>
      <c r="E1595" s="14">
        <v>0</v>
      </c>
      <c r="F1595" s="14">
        <v>0</v>
      </c>
    </row>
    <row r="1596" spans="1:6" x14ac:dyDescent="0.35">
      <c r="A1596" t="s">
        <v>132</v>
      </c>
      <c r="B1596" t="s">
        <v>45</v>
      </c>
      <c r="C1596" s="14">
        <v>0</v>
      </c>
      <c r="D1596" s="14">
        <v>0</v>
      </c>
      <c r="E1596" s="14">
        <v>0</v>
      </c>
      <c r="F1596" s="14">
        <v>0</v>
      </c>
    </row>
    <row r="1597" spans="1:6" x14ac:dyDescent="0.35">
      <c r="A1597" t="s">
        <v>132</v>
      </c>
      <c r="B1597" t="s">
        <v>46</v>
      </c>
      <c r="C1597" s="14">
        <v>0</v>
      </c>
      <c r="D1597" s="14">
        <v>0</v>
      </c>
      <c r="E1597" s="14">
        <v>0</v>
      </c>
      <c r="F1597" s="14">
        <v>0</v>
      </c>
    </row>
    <row r="1598" spans="1:6" x14ac:dyDescent="0.35">
      <c r="A1598" t="s">
        <v>132</v>
      </c>
      <c r="B1598" t="s">
        <v>50</v>
      </c>
      <c r="C1598" s="14">
        <v>1124724000000</v>
      </c>
      <c r="D1598" s="14">
        <v>1088924000000</v>
      </c>
      <c r="E1598" s="14">
        <v>1053124000000</v>
      </c>
      <c r="F1598" s="14">
        <v>0</v>
      </c>
    </row>
    <row r="1599" spans="1:6" x14ac:dyDescent="0.35">
      <c r="A1599" t="s">
        <v>132</v>
      </c>
      <c r="B1599" t="s">
        <v>51</v>
      </c>
      <c r="C1599" s="14">
        <v>1435699000000</v>
      </c>
      <c r="D1599" s="14">
        <v>1435699000000</v>
      </c>
      <c r="E1599" s="14">
        <v>1435699000000</v>
      </c>
      <c r="F1599" s="14">
        <v>0</v>
      </c>
    </row>
    <row r="1600" spans="1:6" x14ac:dyDescent="0.35">
      <c r="A1600" t="s">
        <v>132</v>
      </c>
      <c r="B1600" t="s">
        <v>52</v>
      </c>
      <c r="C1600" s="14">
        <v>-310975000000</v>
      </c>
      <c r="D1600" s="14">
        <v>-346775000000</v>
      </c>
      <c r="E1600" s="14">
        <v>-382575000000</v>
      </c>
      <c r="F1600" s="14">
        <v>0</v>
      </c>
    </row>
    <row r="1601" spans="1:6" x14ac:dyDescent="0.35">
      <c r="A1601" t="s">
        <v>132</v>
      </c>
      <c r="B1601" t="s">
        <v>53</v>
      </c>
      <c r="C1601" s="14">
        <v>22835903000000</v>
      </c>
      <c r="D1601" s="14">
        <v>34710635000000</v>
      </c>
      <c r="E1601" s="14">
        <v>70517225000000</v>
      </c>
      <c r="F1601" s="14">
        <v>80543423988014</v>
      </c>
    </row>
    <row r="1602" spans="1:6" x14ac:dyDescent="0.35">
      <c r="A1602" t="s">
        <v>132</v>
      </c>
      <c r="B1602" t="s">
        <v>54</v>
      </c>
      <c r="C1602" s="14">
        <v>16572822000000</v>
      </c>
      <c r="D1602" s="14">
        <v>28117180000000</v>
      </c>
      <c r="E1602" s="14">
        <v>61609133000000</v>
      </c>
      <c r="F1602" s="14">
        <v>69834157181505</v>
      </c>
    </row>
    <row r="1603" spans="1:6" x14ac:dyDescent="0.35">
      <c r="A1603" t="s">
        <v>132</v>
      </c>
      <c r="B1603" t="s">
        <v>55</v>
      </c>
      <c r="C1603" s="14">
        <v>5184822000000</v>
      </c>
      <c r="D1603" s="14">
        <v>5807801000000</v>
      </c>
      <c r="E1603" s="14">
        <v>8028730000000</v>
      </c>
      <c r="F1603" s="14">
        <v>9681139873339</v>
      </c>
    </row>
    <row r="1604" spans="1:6" x14ac:dyDescent="0.35">
      <c r="A1604" t="s">
        <v>132</v>
      </c>
      <c r="B1604" t="s">
        <v>56</v>
      </c>
      <c r="C1604" s="14">
        <v>0</v>
      </c>
      <c r="D1604" s="14">
        <v>17460000000</v>
      </c>
      <c r="E1604" s="14">
        <v>61050000000</v>
      </c>
      <c r="F1604" s="14">
        <v>70409021978</v>
      </c>
    </row>
    <row r="1605" spans="1:6" x14ac:dyDescent="0.35">
      <c r="A1605" t="s">
        <v>132</v>
      </c>
      <c r="B1605" t="s">
        <v>57</v>
      </c>
      <c r="C1605" s="14">
        <v>1268562000000</v>
      </c>
      <c r="D1605" s="14">
        <v>1448617000000</v>
      </c>
      <c r="E1605" s="14">
        <v>1616735000000</v>
      </c>
      <c r="F1605" s="14">
        <v>1650584363377</v>
      </c>
    </row>
    <row r="1606" spans="1:6" x14ac:dyDescent="0.35">
      <c r="A1606" t="s">
        <v>132</v>
      </c>
      <c r="B1606" t="s">
        <v>58</v>
      </c>
      <c r="C1606" s="14">
        <v>0</v>
      </c>
      <c r="D1606" s="14">
        <v>0</v>
      </c>
      <c r="E1606" s="14">
        <v>0</v>
      </c>
      <c r="F1606" s="14">
        <v>0</v>
      </c>
    </row>
    <row r="1607" spans="1:6" x14ac:dyDescent="0.35">
      <c r="A1607" t="s">
        <v>132</v>
      </c>
      <c r="B1607" t="s">
        <v>59</v>
      </c>
      <c r="C1607" s="14">
        <v>0</v>
      </c>
      <c r="D1607" s="14">
        <v>0</v>
      </c>
      <c r="E1607" s="14">
        <v>0</v>
      </c>
      <c r="F1607" s="14">
        <v>0</v>
      </c>
    </row>
    <row r="1608" spans="1:6" x14ac:dyDescent="0.35">
      <c r="A1608" t="s">
        <v>132</v>
      </c>
      <c r="B1608" t="s">
        <v>60</v>
      </c>
      <c r="C1608" s="14">
        <v>0</v>
      </c>
      <c r="D1608" s="14">
        <v>0</v>
      </c>
      <c r="E1608" s="14">
        <v>0</v>
      </c>
      <c r="F1608" s="14">
        <v>0</v>
      </c>
    </row>
    <row r="1609" spans="1:6" x14ac:dyDescent="0.35">
      <c r="A1609" t="s">
        <v>132</v>
      </c>
      <c r="B1609" t="s">
        <v>61</v>
      </c>
      <c r="C1609" s="14">
        <v>0</v>
      </c>
      <c r="D1609" s="14">
        <v>0</v>
      </c>
      <c r="E1609" s="14">
        <v>0</v>
      </c>
      <c r="F1609" s="14">
        <v>0</v>
      </c>
    </row>
    <row r="1610" spans="1:6" x14ac:dyDescent="0.35">
      <c r="A1610" t="s">
        <v>132</v>
      </c>
      <c r="B1610" t="s">
        <v>62</v>
      </c>
      <c r="C1610" s="14">
        <v>0</v>
      </c>
      <c r="D1610" s="14">
        <v>0</v>
      </c>
      <c r="E1610" s="14">
        <v>0</v>
      </c>
      <c r="F1610" s="14">
        <v>0</v>
      </c>
    </row>
    <row r="1611" spans="1:6" x14ac:dyDescent="0.35">
      <c r="A1611" t="s">
        <v>132</v>
      </c>
      <c r="B1611" t="s">
        <v>63</v>
      </c>
      <c r="C1611" s="14">
        <v>0</v>
      </c>
      <c r="D1611" s="14">
        <v>0</v>
      </c>
      <c r="E1611" s="14">
        <v>0</v>
      </c>
      <c r="F1611" s="14">
        <v>0</v>
      </c>
    </row>
    <row r="1612" spans="1:6" x14ac:dyDescent="0.35">
      <c r="A1612" t="s">
        <v>132</v>
      </c>
      <c r="B1612" t="s">
        <v>64</v>
      </c>
      <c r="C1612" s="14">
        <v>0</v>
      </c>
      <c r="D1612" s="14">
        <v>0</v>
      </c>
      <c r="E1612" s="14">
        <v>0</v>
      </c>
      <c r="F1612" s="14">
        <v>0</v>
      </c>
    </row>
    <row r="1613" spans="1:6" x14ac:dyDescent="0.35">
      <c r="A1613" t="s">
        <v>132</v>
      </c>
      <c r="B1613" t="s">
        <v>65</v>
      </c>
      <c r="C1613" s="14">
        <v>0</v>
      </c>
      <c r="D1613" s="14">
        <v>0</v>
      </c>
      <c r="E1613" s="14">
        <v>0</v>
      </c>
      <c r="F1613" s="14">
        <v>0</v>
      </c>
    </row>
    <row r="1614" spans="1:6" x14ac:dyDescent="0.35">
      <c r="A1614" t="s">
        <v>132</v>
      </c>
      <c r="B1614" t="s">
        <v>66</v>
      </c>
      <c r="C1614" s="14">
        <v>0</v>
      </c>
      <c r="D1614" s="14">
        <v>0</v>
      </c>
      <c r="E1614" s="14">
        <v>0</v>
      </c>
      <c r="F1614" s="14">
        <v>0</v>
      </c>
    </row>
    <row r="1615" spans="1:6" x14ac:dyDescent="0.35">
      <c r="A1615" t="s">
        <v>132</v>
      </c>
      <c r="B1615" t="s">
        <v>67</v>
      </c>
      <c r="C1615" s="14">
        <v>439602933000000</v>
      </c>
      <c r="D1615" s="14">
        <v>568728950000000</v>
      </c>
      <c r="E1615" s="14">
        <v>699032544000000</v>
      </c>
      <c r="F1615" s="14">
        <v>849482011796533</v>
      </c>
    </row>
    <row r="1616" spans="1:6" x14ac:dyDescent="0.35">
      <c r="A1616" t="s">
        <v>132</v>
      </c>
      <c r="B1616" t="s">
        <v>68</v>
      </c>
      <c r="C1616" s="14">
        <v>0</v>
      </c>
      <c r="D1616" s="14">
        <v>842000000</v>
      </c>
      <c r="E1616" s="14">
        <v>7826000000</v>
      </c>
      <c r="F1616" s="14">
        <v>131122421</v>
      </c>
    </row>
    <row r="1617" spans="1:6" x14ac:dyDescent="0.35">
      <c r="A1617" t="s">
        <v>132</v>
      </c>
      <c r="B1617" t="s">
        <v>69</v>
      </c>
      <c r="C1617" s="14">
        <v>0</v>
      </c>
      <c r="D1617" s="14">
        <v>0</v>
      </c>
      <c r="E1617" s="14">
        <v>0</v>
      </c>
      <c r="F1617" s="14">
        <v>0</v>
      </c>
    </row>
    <row r="1618" spans="1:6" x14ac:dyDescent="0.35">
      <c r="A1618" t="s">
        <v>132</v>
      </c>
      <c r="B1618" t="s">
        <v>70</v>
      </c>
      <c r="C1618" s="14">
        <v>0</v>
      </c>
      <c r="D1618" s="14">
        <v>0</v>
      </c>
      <c r="E1618" s="14">
        <v>0</v>
      </c>
      <c r="F1618" s="14">
        <v>0</v>
      </c>
    </row>
    <row r="1619" spans="1:6" x14ac:dyDescent="0.35">
      <c r="A1619" t="s">
        <v>132</v>
      </c>
      <c r="B1619" t="s">
        <v>71</v>
      </c>
      <c r="C1619" s="14">
        <v>0</v>
      </c>
      <c r="D1619" s="14">
        <v>0</v>
      </c>
      <c r="E1619" s="14">
        <v>0</v>
      </c>
      <c r="F1619" s="14">
        <v>0</v>
      </c>
    </row>
    <row r="1620" spans="1:6" x14ac:dyDescent="0.35">
      <c r="A1620" t="s">
        <v>132</v>
      </c>
      <c r="B1620" t="s">
        <v>72</v>
      </c>
      <c r="C1620" s="14">
        <v>0</v>
      </c>
      <c r="D1620" s="14">
        <v>0</v>
      </c>
      <c r="E1620" s="14">
        <v>0</v>
      </c>
      <c r="F1620" s="14">
        <v>0</v>
      </c>
    </row>
    <row r="1621" spans="1:6" x14ac:dyDescent="0.35">
      <c r="A1621" t="s">
        <v>132</v>
      </c>
      <c r="B1621" t="s">
        <v>73</v>
      </c>
      <c r="C1621" s="14">
        <v>0</v>
      </c>
      <c r="D1621" s="14">
        <v>0</v>
      </c>
      <c r="E1621" s="14">
        <v>0</v>
      </c>
      <c r="F1621" s="14">
        <v>0</v>
      </c>
    </row>
    <row r="1622" spans="1:6" x14ac:dyDescent="0.35">
      <c r="A1622" t="s">
        <v>132</v>
      </c>
      <c r="B1622" t="s">
        <v>74</v>
      </c>
      <c r="C1622" s="14">
        <v>0</v>
      </c>
      <c r="D1622" s="14">
        <v>0</v>
      </c>
      <c r="E1622" s="14">
        <v>0</v>
      </c>
      <c r="F1622" s="14">
        <v>0</v>
      </c>
    </row>
    <row r="1623" spans="1:6" x14ac:dyDescent="0.35">
      <c r="A1623" t="s">
        <v>132</v>
      </c>
      <c r="B1623" t="s">
        <v>75</v>
      </c>
      <c r="C1623" s="14">
        <v>0</v>
      </c>
      <c r="D1623" s="14">
        <v>0</v>
      </c>
      <c r="E1623" s="14">
        <v>0</v>
      </c>
      <c r="F1623" s="14">
        <v>0</v>
      </c>
    </row>
    <row r="1624" spans="1:6" x14ac:dyDescent="0.35">
      <c r="A1624" t="s">
        <v>132</v>
      </c>
      <c r="B1624" t="s">
        <v>76</v>
      </c>
      <c r="C1624" s="14">
        <v>0</v>
      </c>
      <c r="D1624" s="14">
        <v>0</v>
      </c>
      <c r="E1624" s="14">
        <v>0</v>
      </c>
      <c r="F1624" s="14">
        <v>0</v>
      </c>
    </row>
    <row r="1625" spans="1:6" x14ac:dyDescent="0.35">
      <c r="A1625" t="s">
        <v>132</v>
      </c>
      <c r="B1625" t="s">
        <v>77</v>
      </c>
      <c r="C1625" s="14">
        <v>0</v>
      </c>
      <c r="D1625" s="14">
        <v>0</v>
      </c>
      <c r="E1625" s="14">
        <v>0</v>
      </c>
      <c r="F1625" s="14">
        <v>0</v>
      </c>
    </row>
    <row r="1626" spans="1:6" x14ac:dyDescent="0.35">
      <c r="A1626" t="s">
        <v>132</v>
      </c>
      <c r="B1626" t="s">
        <v>78</v>
      </c>
      <c r="C1626" s="14">
        <v>47484812000000</v>
      </c>
      <c r="D1626" s="14">
        <v>112458691000000</v>
      </c>
      <c r="E1626" s="14">
        <v>167562969000000</v>
      </c>
      <c r="F1626" s="14">
        <v>153173001613180</v>
      </c>
    </row>
    <row r="1627" spans="1:6" x14ac:dyDescent="0.35">
      <c r="A1627" t="s">
        <v>132</v>
      </c>
      <c r="B1627" t="s">
        <v>79</v>
      </c>
      <c r="C1627" s="14">
        <v>21232089000000</v>
      </c>
      <c r="D1627" s="14">
        <v>45606142000000</v>
      </c>
      <c r="E1627" s="14">
        <v>61293738000000</v>
      </c>
      <c r="F1627" s="14">
        <v>50619677929823</v>
      </c>
    </row>
    <row r="1628" spans="1:6" x14ac:dyDescent="0.35">
      <c r="A1628" t="s">
        <v>132</v>
      </c>
      <c r="B1628" t="s">
        <v>80</v>
      </c>
      <c r="C1628" s="14">
        <v>26252723000000</v>
      </c>
      <c r="D1628" s="14">
        <v>66852549000000</v>
      </c>
      <c r="E1628" s="14">
        <v>106269231000000</v>
      </c>
      <c r="F1628" s="14">
        <v>102553323683357</v>
      </c>
    </row>
    <row r="1629" spans="1:6" x14ac:dyDescent="0.35">
      <c r="A1629" t="s">
        <v>132</v>
      </c>
      <c r="B1629" t="s">
        <v>81</v>
      </c>
      <c r="C1629" s="14">
        <v>0</v>
      </c>
      <c r="D1629" s="14">
        <v>0</v>
      </c>
      <c r="E1629" s="14">
        <v>0</v>
      </c>
      <c r="F1629" s="14">
        <v>0</v>
      </c>
    </row>
    <row r="1630" spans="1:6" x14ac:dyDescent="0.35">
      <c r="A1630" t="s">
        <v>132</v>
      </c>
      <c r="B1630" t="s">
        <v>82</v>
      </c>
      <c r="C1630" s="14">
        <v>0</v>
      </c>
      <c r="D1630" s="14">
        <v>0</v>
      </c>
      <c r="E1630" s="14">
        <v>0</v>
      </c>
      <c r="F1630" s="14">
        <v>0</v>
      </c>
    </row>
    <row r="1631" spans="1:6" x14ac:dyDescent="0.35">
      <c r="A1631" t="s">
        <v>132</v>
      </c>
      <c r="B1631" t="s">
        <v>83</v>
      </c>
      <c r="C1631" s="14">
        <v>277458651000000</v>
      </c>
      <c r="D1631" s="14">
        <v>314752525000000</v>
      </c>
      <c r="E1631" s="14">
        <v>358403785000000</v>
      </c>
      <c r="F1631" s="14">
        <v>454660778827266</v>
      </c>
    </row>
    <row r="1632" spans="1:6" x14ac:dyDescent="0.35">
      <c r="A1632" t="s">
        <v>132</v>
      </c>
      <c r="B1632" t="s">
        <v>84</v>
      </c>
      <c r="C1632" s="14">
        <v>0</v>
      </c>
      <c r="D1632" s="14">
        <v>0</v>
      </c>
      <c r="E1632" s="14">
        <v>0</v>
      </c>
      <c r="F1632" s="14">
        <v>0</v>
      </c>
    </row>
    <row r="1633" spans="1:6" x14ac:dyDescent="0.35">
      <c r="A1633" t="s">
        <v>132</v>
      </c>
      <c r="B1633" t="s">
        <v>85</v>
      </c>
      <c r="C1633" s="14">
        <v>0</v>
      </c>
      <c r="D1633" s="14">
        <v>0</v>
      </c>
      <c r="E1633" s="14">
        <v>0</v>
      </c>
      <c r="F1633" s="14">
        <v>0</v>
      </c>
    </row>
    <row r="1634" spans="1:6" x14ac:dyDescent="0.35">
      <c r="A1634" t="s">
        <v>132</v>
      </c>
      <c r="B1634" t="s">
        <v>86</v>
      </c>
      <c r="C1634" s="14">
        <v>0</v>
      </c>
      <c r="D1634" s="14">
        <v>0</v>
      </c>
      <c r="E1634" s="14">
        <v>0</v>
      </c>
      <c r="F1634" s="14">
        <v>0</v>
      </c>
    </row>
    <row r="1635" spans="1:6" x14ac:dyDescent="0.35">
      <c r="A1635" t="s">
        <v>132</v>
      </c>
      <c r="B1635" t="s">
        <v>87</v>
      </c>
      <c r="C1635" s="14">
        <v>0</v>
      </c>
      <c r="D1635" s="14">
        <v>0</v>
      </c>
      <c r="E1635" s="14">
        <v>0</v>
      </c>
      <c r="F1635" s="14">
        <v>0</v>
      </c>
    </row>
    <row r="1636" spans="1:6" x14ac:dyDescent="0.35">
      <c r="A1636" t="s">
        <v>132</v>
      </c>
      <c r="B1636" t="s">
        <v>88</v>
      </c>
      <c r="C1636" s="14">
        <v>0</v>
      </c>
      <c r="D1636" s="14">
        <v>0</v>
      </c>
      <c r="E1636" s="14">
        <v>0</v>
      </c>
      <c r="F1636" s="14">
        <v>0</v>
      </c>
    </row>
    <row r="1637" spans="1:6" x14ac:dyDescent="0.35">
      <c r="A1637" t="s">
        <v>132</v>
      </c>
      <c r="B1637" t="s">
        <v>89</v>
      </c>
      <c r="C1637" s="14">
        <v>0</v>
      </c>
      <c r="D1637" s="14">
        <v>0</v>
      </c>
      <c r="E1637" s="14">
        <v>0</v>
      </c>
      <c r="F1637" s="14">
        <v>0</v>
      </c>
    </row>
    <row r="1638" spans="1:6" x14ac:dyDescent="0.35">
      <c r="A1638" t="s">
        <v>132</v>
      </c>
      <c r="B1638" t="s">
        <v>90</v>
      </c>
      <c r="C1638" s="14">
        <v>0</v>
      </c>
      <c r="D1638" s="14">
        <v>0</v>
      </c>
      <c r="E1638" s="14">
        <v>0</v>
      </c>
      <c r="F1638" s="14">
        <v>0</v>
      </c>
    </row>
    <row r="1639" spans="1:6" x14ac:dyDescent="0.35">
      <c r="A1639" t="s">
        <v>132</v>
      </c>
      <c r="B1639" t="s">
        <v>91</v>
      </c>
      <c r="C1639" s="14">
        <v>0</v>
      </c>
      <c r="D1639" s="14">
        <v>0</v>
      </c>
      <c r="E1639" s="14">
        <v>0</v>
      </c>
      <c r="F1639" s="14">
        <v>0</v>
      </c>
    </row>
    <row r="1640" spans="1:6" x14ac:dyDescent="0.35">
      <c r="A1640" t="s">
        <v>132</v>
      </c>
      <c r="B1640" t="s">
        <v>92</v>
      </c>
      <c r="C1640" s="14">
        <v>0</v>
      </c>
      <c r="D1640" s="14">
        <v>0</v>
      </c>
      <c r="E1640" s="14">
        <v>0</v>
      </c>
      <c r="F1640" s="14">
        <v>0</v>
      </c>
    </row>
    <row r="1641" spans="1:6" x14ac:dyDescent="0.35">
      <c r="A1641" t="s">
        <v>132</v>
      </c>
      <c r="B1641" t="s">
        <v>93</v>
      </c>
      <c r="C1641" s="14">
        <v>266926000000</v>
      </c>
      <c r="D1641" s="14">
        <v>33679824000000</v>
      </c>
      <c r="E1641" s="14">
        <v>1851213000000</v>
      </c>
      <c r="F1641" s="14">
        <v>0</v>
      </c>
    </row>
    <row r="1642" spans="1:6" x14ac:dyDescent="0.35">
      <c r="A1642" t="s">
        <v>132</v>
      </c>
      <c r="B1642" t="s">
        <v>94</v>
      </c>
      <c r="C1642" s="14">
        <v>0</v>
      </c>
      <c r="D1642" s="14">
        <v>0</v>
      </c>
      <c r="E1642" s="14">
        <v>0</v>
      </c>
      <c r="F1642" s="14">
        <v>0</v>
      </c>
    </row>
    <row r="1643" spans="1:6" x14ac:dyDescent="0.35">
      <c r="A1643" t="s">
        <v>132</v>
      </c>
      <c r="B1643" t="s">
        <v>95</v>
      </c>
      <c r="C1643" s="14">
        <v>0</v>
      </c>
      <c r="D1643" s="14">
        <v>0</v>
      </c>
      <c r="E1643" s="14">
        <v>0</v>
      </c>
      <c r="F1643" s="14">
        <v>0</v>
      </c>
    </row>
    <row r="1644" spans="1:6" x14ac:dyDescent="0.35">
      <c r="A1644" t="s">
        <v>132</v>
      </c>
      <c r="B1644" t="s">
        <v>96</v>
      </c>
      <c r="C1644" s="14">
        <v>0</v>
      </c>
      <c r="D1644" s="14">
        <v>0</v>
      </c>
      <c r="E1644" s="14">
        <v>0</v>
      </c>
      <c r="F1644" s="14">
        <v>0</v>
      </c>
    </row>
    <row r="1645" spans="1:6" x14ac:dyDescent="0.35">
      <c r="A1645" t="s">
        <v>132</v>
      </c>
      <c r="B1645" t="s">
        <v>97</v>
      </c>
      <c r="C1645" s="14">
        <v>364988147000000</v>
      </c>
      <c r="D1645" s="14">
        <v>475687478000000</v>
      </c>
      <c r="E1645" s="14">
        <v>585607578000000</v>
      </c>
      <c r="F1645" s="14">
        <v>717865946641021</v>
      </c>
    </row>
    <row r="1646" spans="1:6" x14ac:dyDescent="0.35">
      <c r="A1646" t="s">
        <v>132</v>
      </c>
      <c r="B1646" t="s">
        <v>98</v>
      </c>
      <c r="C1646" s="14">
        <v>0</v>
      </c>
      <c r="D1646" s="14">
        <v>0</v>
      </c>
      <c r="E1646" s="14">
        <v>0</v>
      </c>
      <c r="F1646" s="14">
        <v>36257461428501</v>
      </c>
    </row>
    <row r="1647" spans="1:6" x14ac:dyDescent="0.35">
      <c r="A1647" t="s">
        <v>132</v>
      </c>
      <c r="B1647" t="s">
        <v>99</v>
      </c>
      <c r="C1647" s="14">
        <v>35049062000000</v>
      </c>
      <c r="D1647" s="14">
        <v>35109148000000</v>
      </c>
      <c r="E1647" s="14">
        <v>35172385000000</v>
      </c>
      <c r="F1647" s="14">
        <v>35225108110000</v>
      </c>
    </row>
    <row r="1648" spans="1:6" x14ac:dyDescent="0.35">
      <c r="A1648" t="s">
        <v>132</v>
      </c>
      <c r="B1648" t="s">
        <v>100</v>
      </c>
      <c r="C1648" s="14">
        <v>0</v>
      </c>
      <c r="D1648" s="14">
        <v>0</v>
      </c>
      <c r="E1648" s="14">
        <v>0</v>
      </c>
      <c r="F1648" s="14">
        <v>0</v>
      </c>
    </row>
    <row r="1649" spans="1:6" x14ac:dyDescent="0.35">
      <c r="A1649" t="s">
        <v>132</v>
      </c>
      <c r="B1649" t="s">
        <v>101</v>
      </c>
      <c r="C1649" s="14">
        <v>0</v>
      </c>
      <c r="D1649" s="14">
        <v>0</v>
      </c>
      <c r="E1649" s="14">
        <v>0</v>
      </c>
      <c r="F1649" s="14">
        <v>0</v>
      </c>
    </row>
    <row r="1650" spans="1:6" x14ac:dyDescent="0.35">
      <c r="A1650" t="s">
        <v>132</v>
      </c>
      <c r="B1650" t="s">
        <v>102</v>
      </c>
      <c r="C1650" s="14">
        <v>0</v>
      </c>
      <c r="D1650" s="14">
        <v>0</v>
      </c>
      <c r="E1650" s="14">
        <v>0</v>
      </c>
      <c r="F1650" s="14">
        <v>0</v>
      </c>
    </row>
    <row r="1651" spans="1:6" x14ac:dyDescent="0.35">
      <c r="A1651" t="s">
        <v>132</v>
      </c>
      <c r="B1651" t="s">
        <v>103</v>
      </c>
      <c r="C1651" s="14">
        <v>476507000000</v>
      </c>
      <c r="D1651" s="14">
        <v>476474000000</v>
      </c>
      <c r="E1651" s="14">
        <v>476415000000</v>
      </c>
      <c r="F1651" s="14">
        <v>476356098501</v>
      </c>
    </row>
    <row r="1652" spans="1:6" x14ac:dyDescent="0.35">
      <c r="A1652" t="s">
        <v>132</v>
      </c>
      <c r="B1652" t="s">
        <v>104</v>
      </c>
      <c r="C1652" s="14">
        <v>0</v>
      </c>
      <c r="D1652" s="14">
        <v>0</v>
      </c>
      <c r="E1652" s="14">
        <v>0</v>
      </c>
      <c r="F1652" s="14">
        <v>0</v>
      </c>
    </row>
    <row r="1653" spans="1:6" x14ac:dyDescent="0.35">
      <c r="A1653" t="s">
        <v>132</v>
      </c>
      <c r="B1653" t="s">
        <v>105</v>
      </c>
      <c r="C1653" s="14">
        <v>0</v>
      </c>
      <c r="D1653" s="14">
        <v>0</v>
      </c>
      <c r="E1653" s="14">
        <v>0</v>
      </c>
      <c r="F1653" s="14">
        <v>0</v>
      </c>
    </row>
    <row r="1654" spans="1:6" x14ac:dyDescent="0.35">
      <c r="A1654" t="s">
        <v>132</v>
      </c>
      <c r="B1654" t="s">
        <v>106</v>
      </c>
      <c r="C1654" s="14">
        <v>0</v>
      </c>
      <c r="D1654" s="14">
        <v>0</v>
      </c>
      <c r="E1654" s="14">
        <v>555997000000</v>
      </c>
      <c r="F1654" s="14">
        <v>555997220000</v>
      </c>
    </row>
    <row r="1655" spans="1:6" x14ac:dyDescent="0.35">
      <c r="A1655" t="s">
        <v>132</v>
      </c>
      <c r="B1655" t="s">
        <v>107</v>
      </c>
      <c r="C1655" s="14">
        <v>0</v>
      </c>
      <c r="D1655" s="14">
        <v>0</v>
      </c>
      <c r="E1655" s="14">
        <v>0</v>
      </c>
      <c r="F1655" s="14">
        <v>0</v>
      </c>
    </row>
    <row r="1656" spans="1:6" x14ac:dyDescent="0.35">
      <c r="A1656" t="s">
        <v>132</v>
      </c>
      <c r="B1656" t="s">
        <v>108</v>
      </c>
      <c r="C1656" s="14">
        <v>0</v>
      </c>
      <c r="D1656" s="14">
        <v>0</v>
      </c>
      <c r="E1656" s="14">
        <v>0</v>
      </c>
      <c r="F1656" s="14">
        <v>0</v>
      </c>
    </row>
    <row r="1657" spans="1:6" x14ac:dyDescent="0.35">
      <c r="A1657" t="s">
        <v>132</v>
      </c>
      <c r="B1657" t="s">
        <v>109</v>
      </c>
      <c r="C1657" s="14">
        <v>0</v>
      </c>
      <c r="D1657" s="14">
        <v>0</v>
      </c>
      <c r="E1657" s="14">
        <v>0</v>
      </c>
      <c r="F1657" s="14">
        <v>0</v>
      </c>
    </row>
    <row r="1658" spans="1:6" x14ac:dyDescent="0.35">
      <c r="A1658" t="s">
        <v>132</v>
      </c>
      <c r="B1658" t="s">
        <v>110</v>
      </c>
      <c r="C1658" s="14">
        <v>6789643000000</v>
      </c>
      <c r="D1658" s="14">
        <v>9155896000000</v>
      </c>
      <c r="E1658" s="14">
        <v>11608569000000</v>
      </c>
      <c r="F1658" s="14">
        <v>45028627489637</v>
      </c>
    </row>
    <row r="1659" spans="1:6" x14ac:dyDescent="0.35">
      <c r="A1659" t="s">
        <v>132</v>
      </c>
      <c r="B1659" t="s">
        <v>111</v>
      </c>
      <c r="C1659" s="14">
        <v>0</v>
      </c>
      <c r="D1659" s="14">
        <v>0</v>
      </c>
      <c r="E1659" s="14">
        <v>0</v>
      </c>
      <c r="F1659" s="14">
        <v>0</v>
      </c>
    </row>
    <row r="1660" spans="1:6" x14ac:dyDescent="0.35">
      <c r="A1660" t="s">
        <v>132</v>
      </c>
      <c r="B1660" t="s">
        <v>112</v>
      </c>
      <c r="C1660" s="14">
        <v>0</v>
      </c>
      <c r="D1660" s="14">
        <v>0</v>
      </c>
      <c r="E1660" s="14">
        <v>0</v>
      </c>
      <c r="F1660" s="14">
        <v>0</v>
      </c>
    </row>
    <row r="1661" spans="1:6" x14ac:dyDescent="0.35">
      <c r="A1661" t="s">
        <v>132</v>
      </c>
      <c r="B1661" t="s">
        <v>113</v>
      </c>
      <c r="C1661" s="14">
        <v>0</v>
      </c>
      <c r="D1661" s="14">
        <v>0</v>
      </c>
      <c r="E1661" s="14">
        <v>0</v>
      </c>
      <c r="F1661" s="14">
        <v>0</v>
      </c>
    </row>
    <row r="1662" spans="1:6" x14ac:dyDescent="0.35">
      <c r="A1662" t="s">
        <v>132</v>
      </c>
      <c r="B1662" t="s">
        <v>114</v>
      </c>
      <c r="C1662" s="14">
        <v>0</v>
      </c>
      <c r="D1662" s="14">
        <v>0</v>
      </c>
      <c r="E1662" s="14">
        <v>0</v>
      </c>
      <c r="F1662" s="14">
        <v>0</v>
      </c>
    </row>
    <row r="1663" spans="1:6" x14ac:dyDescent="0.35">
      <c r="A1663" t="s">
        <v>132</v>
      </c>
      <c r="B1663" t="s">
        <v>115</v>
      </c>
      <c r="C1663" s="14">
        <v>0</v>
      </c>
      <c r="D1663" s="14">
        <v>0</v>
      </c>
      <c r="E1663" s="14">
        <v>0</v>
      </c>
      <c r="F1663" s="14">
        <v>0</v>
      </c>
    </row>
    <row r="1664" spans="1:6" x14ac:dyDescent="0.35">
      <c r="A1664" t="s">
        <v>132</v>
      </c>
      <c r="B1664" t="s">
        <v>116</v>
      </c>
      <c r="C1664" s="14">
        <v>0</v>
      </c>
      <c r="D1664" s="14">
        <v>0</v>
      </c>
      <c r="E1664" s="14">
        <v>0</v>
      </c>
      <c r="F1664" s="14">
        <v>0</v>
      </c>
    </row>
    <row r="1665" spans="1:6" x14ac:dyDescent="0.35">
      <c r="A1665" t="s">
        <v>132</v>
      </c>
      <c r="B1665" t="s">
        <v>117</v>
      </c>
      <c r="C1665" s="14">
        <v>0</v>
      </c>
      <c r="D1665" s="14">
        <v>0</v>
      </c>
      <c r="E1665" s="14">
        <v>0</v>
      </c>
      <c r="F1665" s="14">
        <v>0</v>
      </c>
    </row>
    <row r="1666" spans="1:6" x14ac:dyDescent="0.35">
      <c r="A1666" t="s">
        <v>132</v>
      </c>
      <c r="B1666" t="s">
        <v>118</v>
      </c>
      <c r="C1666" s="14">
        <v>0</v>
      </c>
      <c r="D1666" s="14">
        <v>0</v>
      </c>
      <c r="E1666" s="14">
        <v>0</v>
      </c>
      <c r="F1666" s="14">
        <v>0</v>
      </c>
    </row>
    <row r="1667" spans="1:6" x14ac:dyDescent="0.35">
      <c r="A1667" t="s">
        <v>132</v>
      </c>
      <c r="B1667" t="s">
        <v>119</v>
      </c>
      <c r="C1667" s="14">
        <v>0</v>
      </c>
      <c r="D1667" s="14">
        <v>0</v>
      </c>
      <c r="E1667" s="14">
        <v>0</v>
      </c>
      <c r="F1667" s="14">
        <v>0</v>
      </c>
    </row>
    <row r="1668" spans="1:6" x14ac:dyDescent="0.35">
      <c r="A1668" t="s">
        <v>133</v>
      </c>
      <c r="B1668" t="s">
        <v>7</v>
      </c>
      <c r="C1668" s="14">
        <v>0</v>
      </c>
      <c r="D1668" s="14">
        <v>0</v>
      </c>
      <c r="E1668" s="14">
        <v>0</v>
      </c>
      <c r="F1668" s="14">
        <v>0</v>
      </c>
    </row>
    <row r="1669" spans="1:6" x14ac:dyDescent="0.35">
      <c r="A1669" t="s">
        <v>133</v>
      </c>
      <c r="B1669" t="s">
        <v>8</v>
      </c>
      <c r="C1669" s="14">
        <v>0</v>
      </c>
      <c r="D1669" s="14">
        <v>0</v>
      </c>
      <c r="E1669" s="14">
        <v>0</v>
      </c>
      <c r="F1669" s="14">
        <v>0</v>
      </c>
    </row>
    <row r="1670" spans="1:6" x14ac:dyDescent="0.35">
      <c r="A1670" t="s">
        <v>133</v>
      </c>
      <c r="B1670" t="s">
        <v>9</v>
      </c>
      <c r="C1670" s="14">
        <v>2214265000000</v>
      </c>
      <c r="D1670" s="14">
        <v>2553309000000</v>
      </c>
      <c r="E1670" s="14">
        <v>2426932000000</v>
      </c>
      <c r="F1670" s="14">
        <v>2338561000000</v>
      </c>
    </row>
    <row r="1671" spans="1:6" x14ac:dyDescent="0.35">
      <c r="A1671" t="s">
        <v>133</v>
      </c>
      <c r="B1671" t="s">
        <v>10</v>
      </c>
      <c r="C1671" s="14">
        <v>0</v>
      </c>
      <c r="D1671" s="14">
        <v>0</v>
      </c>
      <c r="E1671" s="14">
        <v>0</v>
      </c>
      <c r="F1671" s="14">
        <v>0</v>
      </c>
    </row>
    <row r="1672" spans="1:6" x14ac:dyDescent="0.35">
      <c r="A1672" t="s">
        <v>133</v>
      </c>
      <c r="B1672" t="s">
        <v>11</v>
      </c>
      <c r="C1672" s="14">
        <v>0</v>
      </c>
      <c r="D1672" s="14">
        <v>0</v>
      </c>
      <c r="E1672" s="14">
        <v>0</v>
      </c>
      <c r="F1672" s="14">
        <v>0</v>
      </c>
    </row>
    <row r="1673" spans="1:6" x14ac:dyDescent="0.35">
      <c r="A1673" t="s">
        <v>133</v>
      </c>
      <c r="B1673" t="s">
        <v>12</v>
      </c>
      <c r="C1673" s="14">
        <v>9108762000000</v>
      </c>
      <c r="D1673" s="14">
        <v>18039848000000</v>
      </c>
      <c r="E1673" s="14">
        <v>11988501000000</v>
      </c>
      <c r="F1673" s="14">
        <v>9213809000000</v>
      </c>
    </row>
    <row r="1674" spans="1:6" x14ac:dyDescent="0.35">
      <c r="A1674" t="s">
        <v>133</v>
      </c>
      <c r="B1674" t="s">
        <v>13</v>
      </c>
      <c r="C1674" s="14">
        <v>0</v>
      </c>
      <c r="D1674" s="14">
        <v>0</v>
      </c>
      <c r="E1674" s="14">
        <v>0</v>
      </c>
      <c r="F1674" s="14">
        <v>0</v>
      </c>
    </row>
    <row r="1675" spans="1:6" x14ac:dyDescent="0.35">
      <c r="A1675" t="s">
        <v>133</v>
      </c>
      <c r="B1675" t="s">
        <v>14</v>
      </c>
      <c r="C1675" s="14">
        <v>0</v>
      </c>
      <c r="D1675" s="14">
        <v>0</v>
      </c>
      <c r="E1675" s="14">
        <v>0</v>
      </c>
      <c r="F1675" s="14">
        <v>0</v>
      </c>
    </row>
    <row r="1676" spans="1:6" x14ac:dyDescent="0.35">
      <c r="A1676" t="s">
        <v>133</v>
      </c>
      <c r="B1676" t="s">
        <v>15</v>
      </c>
      <c r="C1676" s="14">
        <v>0</v>
      </c>
      <c r="D1676" s="14">
        <v>0</v>
      </c>
      <c r="E1676" s="14">
        <v>0</v>
      </c>
      <c r="F1676" s="14">
        <v>0</v>
      </c>
    </row>
    <row r="1677" spans="1:6" x14ac:dyDescent="0.35">
      <c r="A1677" t="s">
        <v>133</v>
      </c>
      <c r="B1677" t="s">
        <v>16</v>
      </c>
      <c r="C1677" s="14">
        <v>12698296000000</v>
      </c>
      <c r="D1677" s="14">
        <v>48752914000000</v>
      </c>
      <c r="E1677" s="14">
        <v>53364944000000</v>
      </c>
      <c r="F1677" s="14">
        <v>52353119000000</v>
      </c>
    </row>
    <row r="1678" spans="1:6" x14ac:dyDescent="0.35">
      <c r="A1678" t="s">
        <v>133</v>
      </c>
      <c r="B1678" t="s">
        <v>17</v>
      </c>
      <c r="C1678" s="14">
        <v>8685780000000</v>
      </c>
      <c r="D1678" s="14">
        <v>35868051000000</v>
      </c>
      <c r="E1678" s="14">
        <v>36886065000000</v>
      </c>
      <c r="F1678" s="14">
        <v>33889232000000</v>
      </c>
    </row>
    <row r="1679" spans="1:6" x14ac:dyDescent="0.35">
      <c r="A1679" t="s">
        <v>133</v>
      </c>
      <c r="B1679" t="s">
        <v>18</v>
      </c>
      <c r="C1679" s="14">
        <v>4012516000000</v>
      </c>
      <c r="D1679" s="14">
        <v>12884863000000</v>
      </c>
      <c r="E1679" s="14">
        <v>16478879000000</v>
      </c>
      <c r="F1679" s="14">
        <v>18463887000000</v>
      </c>
    </row>
    <row r="1680" spans="1:6" x14ac:dyDescent="0.35">
      <c r="A1680" t="s">
        <v>133</v>
      </c>
      <c r="B1680" t="s">
        <v>19</v>
      </c>
      <c r="C1680" s="14">
        <v>0</v>
      </c>
      <c r="D1680" s="14">
        <v>0</v>
      </c>
      <c r="E1680" s="14">
        <v>0</v>
      </c>
      <c r="F1680" s="14">
        <v>0</v>
      </c>
    </row>
    <row r="1681" spans="1:6" x14ac:dyDescent="0.35">
      <c r="A1681" t="s">
        <v>133</v>
      </c>
      <c r="B1681" t="s">
        <v>20</v>
      </c>
      <c r="C1681" s="14">
        <v>0</v>
      </c>
      <c r="D1681" s="14">
        <v>0</v>
      </c>
      <c r="E1681" s="14">
        <v>0</v>
      </c>
      <c r="F1681" s="14">
        <v>0</v>
      </c>
    </row>
    <row r="1682" spans="1:6" x14ac:dyDescent="0.35">
      <c r="A1682" t="s">
        <v>133</v>
      </c>
      <c r="B1682" t="s">
        <v>21</v>
      </c>
      <c r="C1682" s="14">
        <v>0</v>
      </c>
      <c r="D1682" s="14">
        <v>0</v>
      </c>
      <c r="E1682" s="14">
        <v>0</v>
      </c>
      <c r="F1682" s="14">
        <v>0</v>
      </c>
    </row>
    <row r="1683" spans="1:6" x14ac:dyDescent="0.35">
      <c r="A1683" t="s">
        <v>133</v>
      </c>
      <c r="B1683" t="s">
        <v>22</v>
      </c>
      <c r="C1683" s="14">
        <v>0</v>
      </c>
      <c r="D1683" s="14">
        <v>0</v>
      </c>
      <c r="E1683" s="14">
        <v>0</v>
      </c>
      <c r="F1683" s="14">
        <v>0</v>
      </c>
    </row>
    <row r="1684" spans="1:6" x14ac:dyDescent="0.35">
      <c r="A1684" t="s">
        <v>133</v>
      </c>
      <c r="B1684" t="s">
        <v>23</v>
      </c>
      <c r="C1684" s="14">
        <v>0</v>
      </c>
      <c r="D1684" s="14">
        <v>0</v>
      </c>
      <c r="E1684" s="14">
        <v>0</v>
      </c>
      <c r="F1684" s="14">
        <v>0</v>
      </c>
    </row>
    <row r="1685" spans="1:6" x14ac:dyDescent="0.35">
      <c r="A1685" t="s">
        <v>133</v>
      </c>
      <c r="B1685" t="s">
        <v>24</v>
      </c>
      <c r="C1685" s="14">
        <v>0</v>
      </c>
      <c r="D1685" s="14">
        <v>0</v>
      </c>
      <c r="E1685" s="14">
        <v>0</v>
      </c>
      <c r="F1685" s="14">
        <v>0</v>
      </c>
    </row>
    <row r="1686" spans="1:6" x14ac:dyDescent="0.35">
      <c r="A1686" t="s">
        <v>133</v>
      </c>
      <c r="B1686" t="s">
        <v>25</v>
      </c>
      <c r="C1686" s="14">
        <v>0</v>
      </c>
      <c r="D1686" s="14">
        <v>0</v>
      </c>
      <c r="E1686" s="14">
        <v>0</v>
      </c>
      <c r="F1686" s="14">
        <v>0</v>
      </c>
    </row>
    <row r="1687" spans="1:6" x14ac:dyDescent="0.35">
      <c r="A1687" t="s">
        <v>133</v>
      </c>
      <c r="B1687" t="s">
        <v>26</v>
      </c>
      <c r="C1687" s="14">
        <v>0</v>
      </c>
      <c r="D1687" s="14">
        <v>0</v>
      </c>
      <c r="E1687" s="14">
        <v>0</v>
      </c>
      <c r="F1687" s="14">
        <v>0</v>
      </c>
    </row>
    <row r="1688" spans="1:6" x14ac:dyDescent="0.35">
      <c r="A1688" t="s">
        <v>133</v>
      </c>
      <c r="B1688" t="s">
        <v>27</v>
      </c>
      <c r="C1688" s="14">
        <v>0</v>
      </c>
      <c r="D1688" s="14">
        <v>0</v>
      </c>
      <c r="E1688" s="14">
        <v>0</v>
      </c>
      <c r="F1688" s="14">
        <v>0</v>
      </c>
    </row>
    <row r="1689" spans="1:6" x14ac:dyDescent="0.35">
      <c r="A1689" t="s">
        <v>133</v>
      </c>
      <c r="B1689" t="s">
        <v>28</v>
      </c>
      <c r="C1689" s="14">
        <v>77344000000</v>
      </c>
      <c r="D1689" s="14">
        <v>0</v>
      </c>
      <c r="E1689" s="14">
        <v>203247000000</v>
      </c>
      <c r="F1689" s="14">
        <v>0</v>
      </c>
    </row>
    <row r="1690" spans="1:6" x14ac:dyDescent="0.35">
      <c r="A1690" t="s">
        <v>133</v>
      </c>
      <c r="B1690" t="s">
        <v>29</v>
      </c>
      <c r="C1690" s="14">
        <v>0</v>
      </c>
      <c r="D1690" s="14">
        <v>0</v>
      </c>
      <c r="E1690" s="14">
        <v>0</v>
      </c>
      <c r="F1690" s="14">
        <v>0</v>
      </c>
    </row>
    <row r="1691" spans="1:6" x14ac:dyDescent="0.35">
      <c r="A1691" t="s">
        <v>133</v>
      </c>
      <c r="B1691" t="s">
        <v>30</v>
      </c>
      <c r="C1691" s="14">
        <v>0</v>
      </c>
      <c r="D1691" s="14">
        <v>0</v>
      </c>
      <c r="E1691" s="14">
        <v>0</v>
      </c>
      <c r="F1691" s="14">
        <v>0</v>
      </c>
    </row>
    <row r="1692" spans="1:6" x14ac:dyDescent="0.35">
      <c r="A1692" t="s">
        <v>133</v>
      </c>
      <c r="B1692" t="s">
        <v>31</v>
      </c>
      <c r="C1692" s="14">
        <v>0</v>
      </c>
      <c r="D1692" s="14">
        <v>0</v>
      </c>
      <c r="E1692" s="14">
        <v>0</v>
      </c>
      <c r="F1692" s="14">
        <v>0</v>
      </c>
    </row>
    <row r="1693" spans="1:6" x14ac:dyDescent="0.35">
      <c r="A1693" t="s">
        <v>133</v>
      </c>
      <c r="B1693" t="s">
        <v>32</v>
      </c>
      <c r="C1693" s="14">
        <v>0</v>
      </c>
      <c r="D1693" s="14">
        <v>0</v>
      </c>
      <c r="E1693" s="14">
        <v>0</v>
      </c>
      <c r="F1693" s="14">
        <v>0</v>
      </c>
    </row>
    <row r="1694" spans="1:6" x14ac:dyDescent="0.35">
      <c r="A1694" t="s">
        <v>133</v>
      </c>
      <c r="B1694" t="s">
        <v>33</v>
      </c>
      <c r="C1694" s="14">
        <v>0</v>
      </c>
      <c r="D1694" s="14">
        <v>0</v>
      </c>
      <c r="E1694" s="14">
        <v>0</v>
      </c>
      <c r="F1694" s="14">
        <v>0</v>
      </c>
    </row>
    <row r="1695" spans="1:6" x14ac:dyDescent="0.35">
      <c r="A1695" t="s">
        <v>133</v>
      </c>
      <c r="B1695" t="s">
        <v>34</v>
      </c>
      <c r="C1695" s="14">
        <v>0</v>
      </c>
      <c r="D1695" s="14">
        <v>0</v>
      </c>
      <c r="E1695" s="14">
        <v>0</v>
      </c>
      <c r="F1695" s="14">
        <v>0</v>
      </c>
    </row>
    <row r="1696" spans="1:6" x14ac:dyDescent="0.35">
      <c r="A1696" t="s">
        <v>133</v>
      </c>
      <c r="B1696" t="s">
        <v>35</v>
      </c>
      <c r="C1696" s="14">
        <v>0</v>
      </c>
      <c r="D1696" s="14">
        <v>0</v>
      </c>
      <c r="E1696" s="14">
        <v>0</v>
      </c>
      <c r="F1696" s="14">
        <v>0</v>
      </c>
    </row>
    <row r="1697" spans="1:6" x14ac:dyDescent="0.35">
      <c r="A1697" t="s">
        <v>133</v>
      </c>
      <c r="B1697" t="s">
        <v>36</v>
      </c>
      <c r="C1697" s="14">
        <v>0</v>
      </c>
      <c r="D1697" s="14">
        <v>0</v>
      </c>
      <c r="E1697" s="14">
        <v>0</v>
      </c>
      <c r="F1697" s="14">
        <v>0</v>
      </c>
    </row>
    <row r="1698" spans="1:6" x14ac:dyDescent="0.35">
      <c r="A1698" t="s">
        <v>133</v>
      </c>
      <c r="B1698" t="s">
        <v>37</v>
      </c>
      <c r="C1698" s="14">
        <v>0</v>
      </c>
      <c r="D1698" s="14">
        <v>0</v>
      </c>
      <c r="E1698" s="14">
        <v>0</v>
      </c>
      <c r="F1698" s="14">
        <v>0</v>
      </c>
    </row>
    <row r="1699" spans="1:6" x14ac:dyDescent="0.35">
      <c r="A1699" t="s">
        <v>133</v>
      </c>
      <c r="B1699" t="s">
        <v>38</v>
      </c>
      <c r="C1699" s="14">
        <v>0</v>
      </c>
      <c r="D1699" s="14">
        <v>0</v>
      </c>
      <c r="E1699" s="14">
        <v>0</v>
      </c>
      <c r="F1699" s="14">
        <v>0</v>
      </c>
    </row>
    <row r="1700" spans="1:6" x14ac:dyDescent="0.35">
      <c r="A1700" t="s">
        <v>133</v>
      </c>
      <c r="B1700" t="s">
        <v>39</v>
      </c>
      <c r="C1700" s="14">
        <v>0</v>
      </c>
      <c r="D1700" s="14">
        <v>0</v>
      </c>
      <c r="E1700" s="14">
        <v>0</v>
      </c>
      <c r="F1700" s="14">
        <v>0</v>
      </c>
    </row>
    <row r="1701" spans="1:6" x14ac:dyDescent="0.35">
      <c r="A1701" t="s">
        <v>133</v>
      </c>
      <c r="B1701" t="s">
        <v>40</v>
      </c>
      <c r="C1701" s="14">
        <v>0</v>
      </c>
      <c r="D1701" s="14">
        <v>0</v>
      </c>
      <c r="E1701" s="14">
        <v>0</v>
      </c>
      <c r="F1701" s="14">
        <v>0</v>
      </c>
    </row>
    <row r="1702" spans="1:6" x14ac:dyDescent="0.35">
      <c r="A1702" t="s">
        <v>133</v>
      </c>
      <c r="B1702" t="s">
        <v>41</v>
      </c>
      <c r="C1702" s="14">
        <v>0</v>
      </c>
      <c r="D1702" s="14">
        <v>0</v>
      </c>
      <c r="E1702" s="14">
        <v>0</v>
      </c>
      <c r="F1702" s="14">
        <v>0</v>
      </c>
    </row>
    <row r="1703" spans="1:6" x14ac:dyDescent="0.35">
      <c r="A1703" t="s">
        <v>133</v>
      </c>
      <c r="B1703" t="s">
        <v>42</v>
      </c>
      <c r="C1703" s="14">
        <v>0</v>
      </c>
      <c r="D1703" s="14">
        <v>0</v>
      </c>
      <c r="E1703" s="14">
        <v>0</v>
      </c>
      <c r="F1703" s="14">
        <v>0</v>
      </c>
    </row>
    <row r="1704" spans="1:6" x14ac:dyDescent="0.35">
      <c r="A1704" t="s">
        <v>133</v>
      </c>
      <c r="B1704" t="s">
        <v>43</v>
      </c>
      <c r="C1704" s="14">
        <v>708842000000</v>
      </c>
      <c r="D1704" s="14">
        <v>788613000000</v>
      </c>
      <c r="E1704" s="14">
        <v>1205386000000</v>
      </c>
      <c r="F1704" s="14">
        <v>1058905000000</v>
      </c>
    </row>
    <row r="1705" spans="1:6" x14ac:dyDescent="0.35">
      <c r="A1705" t="s">
        <v>133</v>
      </c>
      <c r="B1705" t="s">
        <v>44</v>
      </c>
      <c r="C1705" s="14">
        <v>475619000000</v>
      </c>
      <c r="D1705" s="14">
        <v>512870000000</v>
      </c>
      <c r="E1705" s="14">
        <v>903413000000</v>
      </c>
      <c r="F1705" s="14">
        <v>729429000000</v>
      </c>
    </row>
    <row r="1706" spans="1:6" x14ac:dyDescent="0.35">
      <c r="A1706" t="s">
        <v>133</v>
      </c>
      <c r="B1706" t="s">
        <v>45</v>
      </c>
      <c r="C1706" s="14">
        <v>934334000000</v>
      </c>
      <c r="D1706" s="14">
        <v>1133034000000</v>
      </c>
      <c r="E1706" s="14">
        <v>1725795000000</v>
      </c>
      <c r="F1706" s="14">
        <v>1785660000000</v>
      </c>
    </row>
    <row r="1707" spans="1:6" x14ac:dyDescent="0.35">
      <c r="A1707" t="s">
        <v>133</v>
      </c>
      <c r="B1707" t="s">
        <v>46</v>
      </c>
      <c r="C1707" s="14">
        <v>-458715000000</v>
      </c>
      <c r="D1707" s="14">
        <v>-620164000000</v>
      </c>
      <c r="E1707" s="14">
        <v>-822382000000</v>
      </c>
      <c r="F1707" s="14">
        <v>-1056231000000</v>
      </c>
    </row>
    <row r="1708" spans="1:6" x14ac:dyDescent="0.35">
      <c r="A1708" t="s">
        <v>133</v>
      </c>
      <c r="B1708" t="s">
        <v>47</v>
      </c>
      <c r="C1708" s="14">
        <v>0</v>
      </c>
      <c r="D1708" s="14">
        <v>0</v>
      </c>
      <c r="E1708" s="14">
        <v>0</v>
      </c>
      <c r="F1708" s="14">
        <v>0</v>
      </c>
    </row>
    <row r="1709" spans="1:6" x14ac:dyDescent="0.35">
      <c r="A1709" t="s">
        <v>133</v>
      </c>
      <c r="B1709" t="s">
        <v>45</v>
      </c>
      <c r="C1709" s="14">
        <v>0</v>
      </c>
      <c r="D1709" s="14">
        <v>0</v>
      </c>
      <c r="E1709" s="14">
        <v>0</v>
      </c>
      <c r="F1709" s="14">
        <v>0</v>
      </c>
    </row>
    <row r="1710" spans="1:6" x14ac:dyDescent="0.35">
      <c r="A1710" t="s">
        <v>133</v>
      </c>
      <c r="B1710" t="s">
        <v>46</v>
      </c>
      <c r="C1710" s="14">
        <v>0</v>
      </c>
      <c r="D1710" s="14">
        <v>0</v>
      </c>
      <c r="E1710" s="14">
        <v>0</v>
      </c>
      <c r="F1710" s="14">
        <v>0</v>
      </c>
    </row>
    <row r="1711" spans="1:6" x14ac:dyDescent="0.35">
      <c r="A1711" t="s">
        <v>133</v>
      </c>
      <c r="B1711" t="s">
        <v>48</v>
      </c>
      <c r="C1711" s="14">
        <v>233223000000</v>
      </c>
      <c r="D1711" s="14">
        <v>275743000000</v>
      </c>
      <c r="E1711" s="14">
        <v>301973000000</v>
      </c>
      <c r="F1711" s="14">
        <v>329476000000</v>
      </c>
    </row>
    <row r="1712" spans="1:6" x14ac:dyDescent="0.35">
      <c r="A1712" t="s">
        <v>133</v>
      </c>
      <c r="B1712" t="s">
        <v>45</v>
      </c>
      <c r="C1712" s="14">
        <v>483915000000</v>
      </c>
      <c r="D1712" s="14">
        <v>620296000000</v>
      </c>
      <c r="E1712" s="14">
        <v>750811000000</v>
      </c>
      <c r="F1712" s="14">
        <v>886455000000</v>
      </c>
    </row>
    <row r="1713" spans="1:6" x14ac:dyDescent="0.35">
      <c r="A1713" t="s">
        <v>133</v>
      </c>
      <c r="B1713" t="s">
        <v>46</v>
      </c>
      <c r="C1713" s="14">
        <v>-250692000000</v>
      </c>
      <c r="D1713" s="14">
        <v>-344553000000</v>
      </c>
      <c r="E1713" s="14">
        <v>-448838000000</v>
      </c>
      <c r="F1713" s="14">
        <v>-556979000000</v>
      </c>
    </row>
    <row r="1714" spans="1:6" x14ac:dyDescent="0.35">
      <c r="A1714" t="s">
        <v>133</v>
      </c>
      <c r="B1714" t="s">
        <v>49</v>
      </c>
      <c r="C1714" s="14">
        <v>0</v>
      </c>
      <c r="D1714" s="14">
        <v>0</v>
      </c>
      <c r="E1714" s="14">
        <v>0</v>
      </c>
      <c r="F1714" s="14">
        <v>0</v>
      </c>
    </row>
    <row r="1715" spans="1:6" x14ac:dyDescent="0.35">
      <c r="A1715" t="s">
        <v>133</v>
      </c>
      <c r="B1715" t="s">
        <v>45</v>
      </c>
      <c r="C1715" s="14">
        <v>0</v>
      </c>
      <c r="D1715" s="14">
        <v>0</v>
      </c>
      <c r="E1715" s="14">
        <v>0</v>
      </c>
      <c r="F1715" s="14">
        <v>0</v>
      </c>
    </row>
    <row r="1716" spans="1:6" x14ac:dyDescent="0.35">
      <c r="A1716" t="s">
        <v>133</v>
      </c>
      <c r="B1716" t="s">
        <v>46</v>
      </c>
      <c r="C1716" s="14">
        <v>0</v>
      </c>
      <c r="D1716" s="14">
        <v>0</v>
      </c>
      <c r="E1716" s="14">
        <v>0</v>
      </c>
      <c r="F1716" s="14">
        <v>0</v>
      </c>
    </row>
    <row r="1717" spans="1:6" x14ac:dyDescent="0.35">
      <c r="A1717" t="s">
        <v>133</v>
      </c>
      <c r="B1717" t="s">
        <v>50</v>
      </c>
      <c r="C1717" s="14">
        <v>0</v>
      </c>
      <c r="D1717" s="14">
        <v>0</v>
      </c>
      <c r="E1717" s="14">
        <v>0</v>
      </c>
      <c r="F1717" s="14">
        <v>0</v>
      </c>
    </row>
    <row r="1718" spans="1:6" x14ac:dyDescent="0.35">
      <c r="A1718" t="s">
        <v>133</v>
      </c>
      <c r="B1718" t="s">
        <v>51</v>
      </c>
      <c r="C1718" s="14">
        <v>0</v>
      </c>
      <c r="D1718" s="14">
        <v>0</v>
      </c>
      <c r="E1718" s="14">
        <v>0</v>
      </c>
      <c r="F1718" s="14">
        <v>0</v>
      </c>
    </row>
    <row r="1719" spans="1:6" x14ac:dyDescent="0.35">
      <c r="A1719" t="s">
        <v>133</v>
      </c>
      <c r="B1719" t="s">
        <v>52</v>
      </c>
      <c r="C1719" s="14">
        <v>0</v>
      </c>
      <c r="D1719" s="14">
        <v>0</v>
      </c>
      <c r="E1719" s="14">
        <v>0</v>
      </c>
      <c r="F1719" s="14">
        <v>0</v>
      </c>
    </row>
    <row r="1720" spans="1:6" x14ac:dyDescent="0.35">
      <c r="A1720" t="s">
        <v>133</v>
      </c>
      <c r="B1720" t="s">
        <v>53</v>
      </c>
      <c r="C1720" s="14">
        <v>14284297000000</v>
      </c>
      <c r="D1720" s="14">
        <v>19864752000000</v>
      </c>
      <c r="E1720" s="14">
        <v>25727368000000</v>
      </c>
      <c r="F1720" s="14">
        <v>23655609000000</v>
      </c>
    </row>
    <row r="1721" spans="1:6" x14ac:dyDescent="0.35">
      <c r="A1721" t="s">
        <v>133</v>
      </c>
      <c r="B1721" t="s">
        <v>54</v>
      </c>
      <c r="C1721" s="14">
        <v>11084592000000</v>
      </c>
      <c r="D1721" s="14">
        <v>16282628000000</v>
      </c>
      <c r="E1721" s="14">
        <v>17545725000000</v>
      </c>
      <c r="F1721" s="14">
        <v>15196087000000</v>
      </c>
    </row>
    <row r="1722" spans="1:6" x14ac:dyDescent="0.35">
      <c r="A1722" t="s">
        <v>133</v>
      </c>
      <c r="B1722" t="s">
        <v>55</v>
      </c>
      <c r="C1722" s="14">
        <v>1677236000000</v>
      </c>
      <c r="D1722" s="14">
        <v>1935129000000</v>
      </c>
      <c r="E1722" s="14">
        <v>3140637000000</v>
      </c>
      <c r="F1722" s="14">
        <v>3867722000000</v>
      </c>
    </row>
    <row r="1723" spans="1:6" x14ac:dyDescent="0.35">
      <c r="A1723" t="s">
        <v>133</v>
      </c>
      <c r="B1723" t="s">
        <v>56</v>
      </c>
      <c r="C1723" s="14">
        <v>0</v>
      </c>
      <c r="D1723" s="14">
        <v>0</v>
      </c>
      <c r="E1723" s="14">
        <v>0</v>
      </c>
      <c r="F1723" s="14">
        <v>0</v>
      </c>
    </row>
    <row r="1724" spans="1:6" x14ac:dyDescent="0.35">
      <c r="A1724" t="s">
        <v>133</v>
      </c>
      <c r="B1724" t="s">
        <v>57</v>
      </c>
      <c r="C1724" s="14">
        <v>1576170000000</v>
      </c>
      <c r="D1724" s="14">
        <v>1650611000000</v>
      </c>
      <c r="E1724" s="14">
        <v>5046097000000</v>
      </c>
      <c r="F1724" s="14">
        <v>4681800000000</v>
      </c>
    </row>
    <row r="1725" spans="1:6" x14ac:dyDescent="0.35">
      <c r="A1725" t="s">
        <v>133</v>
      </c>
      <c r="B1725" t="s">
        <v>58</v>
      </c>
      <c r="C1725" s="14">
        <v>0</v>
      </c>
      <c r="D1725" s="14">
        <v>0</v>
      </c>
      <c r="E1725" s="14">
        <v>0</v>
      </c>
      <c r="F1725" s="14">
        <v>0</v>
      </c>
    </row>
    <row r="1726" spans="1:6" x14ac:dyDescent="0.35">
      <c r="A1726" t="s">
        <v>133</v>
      </c>
      <c r="B1726" t="s">
        <v>59</v>
      </c>
      <c r="C1726" s="14">
        <v>0</v>
      </c>
      <c r="D1726" s="14">
        <v>0</v>
      </c>
      <c r="E1726" s="14">
        <v>0</v>
      </c>
      <c r="F1726" s="14">
        <v>0</v>
      </c>
    </row>
    <row r="1727" spans="1:6" x14ac:dyDescent="0.35">
      <c r="A1727" t="s">
        <v>133</v>
      </c>
      <c r="B1727" t="s">
        <v>60</v>
      </c>
      <c r="C1727" s="14">
        <v>0</v>
      </c>
      <c r="D1727" s="14">
        <v>0</v>
      </c>
      <c r="E1727" s="14">
        <v>0</v>
      </c>
      <c r="F1727" s="14">
        <v>0</v>
      </c>
    </row>
    <row r="1728" spans="1:6" x14ac:dyDescent="0.35">
      <c r="A1728" t="s">
        <v>133</v>
      </c>
      <c r="B1728" t="s">
        <v>61</v>
      </c>
      <c r="C1728" s="14">
        <v>0</v>
      </c>
      <c r="D1728" s="14">
        <v>0</v>
      </c>
      <c r="E1728" s="14">
        <v>0</v>
      </c>
      <c r="F1728" s="14">
        <v>0</v>
      </c>
    </row>
    <row r="1729" spans="1:6" x14ac:dyDescent="0.35">
      <c r="A1729" t="s">
        <v>133</v>
      </c>
      <c r="B1729" t="s">
        <v>62</v>
      </c>
      <c r="C1729" s="14">
        <v>0</v>
      </c>
      <c r="D1729" s="14">
        <v>0</v>
      </c>
      <c r="E1729" s="14">
        <v>0</v>
      </c>
      <c r="F1729" s="14">
        <v>0</v>
      </c>
    </row>
    <row r="1730" spans="1:6" x14ac:dyDescent="0.35">
      <c r="A1730" t="s">
        <v>133</v>
      </c>
      <c r="B1730" t="s">
        <v>63</v>
      </c>
      <c r="C1730" s="14">
        <v>0</v>
      </c>
      <c r="D1730" s="14">
        <v>0</v>
      </c>
      <c r="E1730" s="14">
        <v>0</v>
      </c>
      <c r="F1730" s="14">
        <v>0</v>
      </c>
    </row>
    <row r="1731" spans="1:6" x14ac:dyDescent="0.35">
      <c r="A1731" t="s">
        <v>133</v>
      </c>
      <c r="B1731" t="s">
        <v>64</v>
      </c>
      <c r="C1731" s="14">
        <v>0</v>
      </c>
      <c r="D1731" s="14">
        <v>0</v>
      </c>
      <c r="E1731" s="14">
        <v>0</v>
      </c>
      <c r="F1731" s="14">
        <v>0</v>
      </c>
    </row>
    <row r="1732" spans="1:6" x14ac:dyDescent="0.35">
      <c r="A1732" t="s">
        <v>133</v>
      </c>
      <c r="B1732" t="s">
        <v>65</v>
      </c>
      <c r="C1732" s="14">
        <v>0</v>
      </c>
      <c r="D1732" s="14">
        <v>0</v>
      </c>
      <c r="E1732" s="14">
        <v>0</v>
      </c>
      <c r="F1732" s="14">
        <v>0</v>
      </c>
    </row>
    <row r="1733" spans="1:6" x14ac:dyDescent="0.35">
      <c r="A1733" t="s">
        <v>133</v>
      </c>
      <c r="B1733" t="s">
        <v>66</v>
      </c>
      <c r="C1733" s="14">
        <v>0</v>
      </c>
      <c r="D1733" s="14">
        <v>0</v>
      </c>
      <c r="E1733" s="14">
        <v>0</v>
      </c>
      <c r="F1733" s="14">
        <v>0</v>
      </c>
    </row>
    <row r="1734" spans="1:6" x14ac:dyDescent="0.35">
      <c r="A1734" t="s">
        <v>133</v>
      </c>
      <c r="B1734" t="s">
        <v>67</v>
      </c>
      <c r="C1734" s="14">
        <v>206314594000000</v>
      </c>
      <c r="D1734" s="14">
        <v>292827078000000</v>
      </c>
      <c r="E1734" s="14">
        <v>328634007000000</v>
      </c>
      <c r="F1734" s="14">
        <v>356633972000000</v>
      </c>
    </row>
    <row r="1735" spans="1:6" x14ac:dyDescent="0.35">
      <c r="A1735" t="s">
        <v>133</v>
      </c>
      <c r="B1735" t="s">
        <v>68</v>
      </c>
      <c r="C1735" s="14">
        <v>697937000000</v>
      </c>
      <c r="D1735" s="14">
        <v>564074000000</v>
      </c>
      <c r="E1735" s="14">
        <v>433439000000</v>
      </c>
      <c r="F1735" s="14">
        <v>338420000000</v>
      </c>
    </row>
    <row r="1736" spans="1:6" x14ac:dyDescent="0.35">
      <c r="A1736" t="s">
        <v>133</v>
      </c>
      <c r="B1736" t="s">
        <v>69</v>
      </c>
      <c r="C1736" s="14">
        <v>0</v>
      </c>
      <c r="D1736" s="14">
        <v>0</v>
      </c>
      <c r="E1736" s="14">
        <v>0</v>
      </c>
      <c r="F1736" s="14">
        <v>0</v>
      </c>
    </row>
    <row r="1737" spans="1:6" x14ac:dyDescent="0.35">
      <c r="A1737" t="s">
        <v>133</v>
      </c>
      <c r="B1737" t="s">
        <v>70</v>
      </c>
      <c r="C1737" s="14">
        <v>0</v>
      </c>
      <c r="D1737" s="14">
        <v>0</v>
      </c>
      <c r="E1737" s="14">
        <v>0</v>
      </c>
      <c r="F1737" s="14">
        <v>0</v>
      </c>
    </row>
    <row r="1738" spans="1:6" x14ac:dyDescent="0.35">
      <c r="A1738" t="s">
        <v>133</v>
      </c>
      <c r="B1738" t="s">
        <v>71</v>
      </c>
      <c r="C1738" s="14">
        <v>0</v>
      </c>
      <c r="D1738" s="14">
        <v>0</v>
      </c>
      <c r="E1738" s="14">
        <v>0</v>
      </c>
      <c r="F1738" s="14">
        <v>0</v>
      </c>
    </row>
    <row r="1739" spans="1:6" x14ac:dyDescent="0.35">
      <c r="A1739" t="s">
        <v>133</v>
      </c>
      <c r="B1739" t="s">
        <v>72</v>
      </c>
      <c r="C1739" s="14">
        <v>0</v>
      </c>
      <c r="D1739" s="14">
        <v>0</v>
      </c>
      <c r="E1739" s="14">
        <v>0</v>
      </c>
      <c r="F1739" s="14">
        <v>0</v>
      </c>
    </row>
    <row r="1740" spans="1:6" x14ac:dyDescent="0.35">
      <c r="A1740" t="s">
        <v>133</v>
      </c>
      <c r="B1740" t="s">
        <v>73</v>
      </c>
      <c r="C1740" s="14">
        <v>0</v>
      </c>
      <c r="D1740" s="14">
        <v>0</v>
      </c>
      <c r="E1740" s="14">
        <v>0</v>
      </c>
      <c r="F1740" s="14">
        <v>0</v>
      </c>
    </row>
    <row r="1741" spans="1:6" x14ac:dyDescent="0.35">
      <c r="A1741" t="s">
        <v>133</v>
      </c>
      <c r="B1741" t="s">
        <v>74</v>
      </c>
      <c r="C1741" s="14">
        <v>0</v>
      </c>
      <c r="D1741" s="14">
        <v>0</v>
      </c>
      <c r="E1741" s="14">
        <v>0</v>
      </c>
      <c r="F1741" s="14">
        <v>0</v>
      </c>
    </row>
    <row r="1742" spans="1:6" x14ac:dyDescent="0.35">
      <c r="A1742" t="s">
        <v>133</v>
      </c>
      <c r="B1742" t="s">
        <v>75</v>
      </c>
      <c r="C1742" s="14">
        <v>0</v>
      </c>
      <c r="D1742" s="14">
        <v>0</v>
      </c>
      <c r="E1742" s="14">
        <v>0</v>
      </c>
      <c r="F1742" s="14">
        <v>0</v>
      </c>
    </row>
    <row r="1743" spans="1:6" x14ac:dyDescent="0.35">
      <c r="A1743" t="s">
        <v>133</v>
      </c>
      <c r="B1743" t="s">
        <v>76</v>
      </c>
      <c r="C1743" s="14">
        <v>0</v>
      </c>
      <c r="D1743" s="14">
        <v>0</v>
      </c>
      <c r="E1743" s="14">
        <v>0</v>
      </c>
      <c r="F1743" s="14">
        <v>0</v>
      </c>
    </row>
    <row r="1744" spans="1:6" x14ac:dyDescent="0.35">
      <c r="A1744" t="s">
        <v>133</v>
      </c>
      <c r="B1744" t="s">
        <v>77</v>
      </c>
      <c r="C1744" s="14">
        <v>0</v>
      </c>
      <c r="D1744" s="14">
        <v>0</v>
      </c>
      <c r="E1744" s="14">
        <v>0</v>
      </c>
      <c r="F1744" s="14">
        <v>0</v>
      </c>
    </row>
    <row r="1745" spans="1:6" x14ac:dyDescent="0.35">
      <c r="A1745" t="s">
        <v>133</v>
      </c>
      <c r="B1745" t="s">
        <v>78</v>
      </c>
      <c r="C1745" s="14">
        <v>40879958000000</v>
      </c>
      <c r="D1745" s="14">
        <v>87015960000000</v>
      </c>
      <c r="E1745" s="14">
        <v>73496158000000</v>
      </c>
      <c r="F1745" s="14">
        <v>83965697000000</v>
      </c>
    </row>
    <row r="1746" spans="1:6" x14ac:dyDescent="0.35">
      <c r="A1746" t="s">
        <v>133</v>
      </c>
      <c r="B1746" t="s">
        <v>79</v>
      </c>
      <c r="C1746" s="14">
        <v>19401344000000</v>
      </c>
      <c r="D1746" s="14">
        <v>53315464000000</v>
      </c>
      <c r="E1746" s="14">
        <v>47265806000000</v>
      </c>
      <c r="F1746" s="14">
        <v>62399297000000</v>
      </c>
    </row>
    <row r="1747" spans="1:6" x14ac:dyDescent="0.35">
      <c r="A1747" t="s">
        <v>133</v>
      </c>
      <c r="B1747" t="s">
        <v>80</v>
      </c>
      <c r="C1747" s="14">
        <v>21478614000000</v>
      </c>
      <c r="D1747" s="14">
        <v>33700496000000</v>
      </c>
      <c r="E1747" s="14">
        <v>26230352000000</v>
      </c>
      <c r="F1747" s="14">
        <v>21566400000000</v>
      </c>
    </row>
    <row r="1748" spans="1:6" x14ac:dyDescent="0.35">
      <c r="A1748" t="s">
        <v>133</v>
      </c>
      <c r="B1748" t="s">
        <v>81</v>
      </c>
      <c r="C1748" s="14">
        <v>0</v>
      </c>
      <c r="D1748" s="14">
        <v>0</v>
      </c>
      <c r="E1748" s="14">
        <v>0</v>
      </c>
      <c r="F1748" s="14">
        <v>0</v>
      </c>
    </row>
    <row r="1749" spans="1:6" x14ac:dyDescent="0.35">
      <c r="A1749" t="s">
        <v>133</v>
      </c>
      <c r="B1749" t="s">
        <v>82</v>
      </c>
      <c r="C1749" s="14">
        <v>0</v>
      </c>
      <c r="D1749" s="14">
        <v>0</v>
      </c>
      <c r="E1749" s="14">
        <v>0</v>
      </c>
      <c r="F1749" s="14">
        <v>0</v>
      </c>
    </row>
    <row r="1750" spans="1:6" x14ac:dyDescent="0.35">
      <c r="A1750" t="s">
        <v>133</v>
      </c>
      <c r="B1750" t="s">
        <v>83</v>
      </c>
      <c r="C1750" s="14">
        <v>115903526000000</v>
      </c>
      <c r="D1750" s="14">
        <v>139562262000000</v>
      </c>
      <c r="E1750" s="14">
        <v>194959921000000</v>
      </c>
      <c r="F1750" s="14">
        <v>208261560000000</v>
      </c>
    </row>
    <row r="1751" spans="1:6" x14ac:dyDescent="0.35">
      <c r="A1751" t="s">
        <v>133</v>
      </c>
      <c r="B1751" t="s">
        <v>84</v>
      </c>
      <c r="C1751" s="14">
        <v>0</v>
      </c>
      <c r="D1751" s="14">
        <v>0</v>
      </c>
      <c r="E1751" s="14">
        <v>0</v>
      </c>
      <c r="F1751" s="14">
        <v>0</v>
      </c>
    </row>
    <row r="1752" spans="1:6" x14ac:dyDescent="0.35">
      <c r="A1752" t="s">
        <v>133</v>
      </c>
      <c r="B1752" t="s">
        <v>85</v>
      </c>
      <c r="C1752" s="14">
        <v>0</v>
      </c>
      <c r="D1752" s="14">
        <v>0</v>
      </c>
      <c r="E1752" s="14">
        <v>0</v>
      </c>
      <c r="F1752" s="14">
        <v>0</v>
      </c>
    </row>
    <row r="1753" spans="1:6" x14ac:dyDescent="0.35">
      <c r="A1753" t="s">
        <v>133</v>
      </c>
      <c r="B1753" t="s">
        <v>86</v>
      </c>
      <c r="C1753" s="14">
        <v>0</v>
      </c>
      <c r="D1753" s="14">
        <v>0</v>
      </c>
      <c r="E1753" s="14">
        <v>0</v>
      </c>
      <c r="F1753" s="14">
        <v>0</v>
      </c>
    </row>
    <row r="1754" spans="1:6" x14ac:dyDescent="0.35">
      <c r="A1754" t="s">
        <v>133</v>
      </c>
      <c r="B1754" t="s">
        <v>87</v>
      </c>
      <c r="C1754" s="14">
        <v>0</v>
      </c>
      <c r="D1754" s="14">
        <v>0</v>
      </c>
      <c r="E1754" s="14">
        <v>0</v>
      </c>
      <c r="F1754" s="14">
        <v>0</v>
      </c>
    </row>
    <row r="1755" spans="1:6" x14ac:dyDescent="0.35">
      <c r="A1755" t="s">
        <v>133</v>
      </c>
      <c r="B1755" t="s">
        <v>88</v>
      </c>
      <c r="C1755" s="14">
        <v>0</v>
      </c>
      <c r="D1755" s="14">
        <v>0</v>
      </c>
      <c r="E1755" s="14">
        <v>0</v>
      </c>
      <c r="F1755" s="14">
        <v>0</v>
      </c>
    </row>
    <row r="1756" spans="1:6" x14ac:dyDescent="0.35">
      <c r="A1756" t="s">
        <v>133</v>
      </c>
      <c r="B1756" t="s">
        <v>89</v>
      </c>
      <c r="C1756" s="14">
        <v>0</v>
      </c>
      <c r="D1756" s="14">
        <v>0</v>
      </c>
      <c r="E1756" s="14">
        <v>0</v>
      </c>
      <c r="F1756" s="14">
        <v>0</v>
      </c>
    </row>
    <row r="1757" spans="1:6" x14ac:dyDescent="0.35">
      <c r="A1757" t="s">
        <v>133</v>
      </c>
      <c r="B1757" t="s">
        <v>90</v>
      </c>
      <c r="C1757" s="14">
        <v>0</v>
      </c>
      <c r="D1757" s="14">
        <v>0</v>
      </c>
      <c r="E1757" s="14">
        <v>0</v>
      </c>
      <c r="F1757" s="14">
        <v>0</v>
      </c>
    </row>
    <row r="1758" spans="1:6" x14ac:dyDescent="0.35">
      <c r="A1758" t="s">
        <v>133</v>
      </c>
      <c r="B1758" t="s">
        <v>91</v>
      </c>
      <c r="C1758" s="14">
        <v>0</v>
      </c>
      <c r="D1758" s="14">
        <v>0</v>
      </c>
      <c r="E1758" s="14">
        <v>0</v>
      </c>
      <c r="F1758" s="14">
        <v>0</v>
      </c>
    </row>
    <row r="1759" spans="1:6" x14ac:dyDescent="0.35">
      <c r="A1759" t="s">
        <v>133</v>
      </c>
      <c r="B1759" t="s">
        <v>92</v>
      </c>
      <c r="C1759" s="14">
        <v>0</v>
      </c>
      <c r="D1759" s="14">
        <v>0</v>
      </c>
      <c r="E1759" s="14">
        <v>0</v>
      </c>
      <c r="F1759" s="14">
        <v>0</v>
      </c>
    </row>
    <row r="1760" spans="1:6" x14ac:dyDescent="0.35">
      <c r="A1760" t="s">
        <v>133</v>
      </c>
      <c r="B1760" t="s">
        <v>93</v>
      </c>
      <c r="C1760" s="14">
        <v>0</v>
      </c>
      <c r="D1760" s="14">
        <v>77705000000</v>
      </c>
      <c r="E1760" s="14">
        <v>0</v>
      </c>
      <c r="F1760" s="14">
        <v>66150000000</v>
      </c>
    </row>
    <row r="1761" spans="1:6" x14ac:dyDescent="0.35">
      <c r="A1761" t="s">
        <v>133</v>
      </c>
      <c r="B1761" t="s">
        <v>94</v>
      </c>
      <c r="C1761" s="14">
        <v>0</v>
      </c>
      <c r="D1761" s="14">
        <v>0</v>
      </c>
      <c r="E1761" s="14">
        <v>0</v>
      </c>
      <c r="F1761" s="14">
        <v>0</v>
      </c>
    </row>
    <row r="1762" spans="1:6" x14ac:dyDescent="0.35">
      <c r="A1762" t="s">
        <v>133</v>
      </c>
      <c r="B1762" t="s">
        <v>95</v>
      </c>
      <c r="C1762" s="14">
        <v>0</v>
      </c>
      <c r="D1762" s="14">
        <v>0</v>
      </c>
      <c r="E1762" s="14">
        <v>0</v>
      </c>
      <c r="F1762" s="14">
        <v>0</v>
      </c>
    </row>
    <row r="1763" spans="1:6" x14ac:dyDescent="0.35">
      <c r="A1763" t="s">
        <v>133</v>
      </c>
      <c r="B1763" t="s">
        <v>96</v>
      </c>
      <c r="C1763" s="14">
        <v>0</v>
      </c>
      <c r="D1763" s="14">
        <v>0</v>
      </c>
      <c r="E1763" s="14">
        <v>0</v>
      </c>
      <c r="F1763" s="14">
        <v>0</v>
      </c>
    </row>
    <row r="1764" spans="1:6" x14ac:dyDescent="0.35">
      <c r="A1764" t="s">
        <v>133</v>
      </c>
      <c r="B1764" t="s">
        <v>97</v>
      </c>
      <c r="C1764" s="14">
        <v>189570196000000</v>
      </c>
      <c r="D1764" s="14">
        <v>266840008000000</v>
      </c>
      <c r="E1764" s="14">
        <v>296395026000000</v>
      </c>
      <c r="F1764" s="14">
        <v>323891055000000</v>
      </c>
    </row>
    <row r="1765" spans="1:6" x14ac:dyDescent="0.35">
      <c r="A1765" t="s">
        <v>133</v>
      </c>
      <c r="B1765" t="s">
        <v>98</v>
      </c>
      <c r="C1765" s="14">
        <v>0</v>
      </c>
      <c r="D1765" s="14">
        <v>0</v>
      </c>
      <c r="E1765" s="14">
        <v>0</v>
      </c>
      <c r="F1765" s="14">
        <v>22016350000000</v>
      </c>
    </row>
    <row r="1766" spans="1:6" x14ac:dyDescent="0.35">
      <c r="A1766" t="s">
        <v>133</v>
      </c>
      <c r="B1766" t="s">
        <v>99</v>
      </c>
      <c r="C1766" s="14">
        <v>10716717000000</v>
      </c>
      <c r="D1766" s="14">
        <v>15817555000000</v>
      </c>
      <c r="E1766" s="14">
        <v>15817555000000</v>
      </c>
      <c r="F1766" s="14">
        <v>22016350000000</v>
      </c>
    </row>
    <row r="1767" spans="1:6" x14ac:dyDescent="0.35">
      <c r="A1767" t="s">
        <v>133</v>
      </c>
      <c r="B1767" t="s">
        <v>100</v>
      </c>
      <c r="C1767" s="14">
        <v>0</v>
      </c>
      <c r="D1767" s="14">
        <v>0</v>
      </c>
      <c r="E1767" s="14">
        <v>0</v>
      </c>
      <c r="F1767" s="14">
        <v>0</v>
      </c>
    </row>
    <row r="1768" spans="1:6" x14ac:dyDescent="0.35">
      <c r="A1768" t="s">
        <v>133</v>
      </c>
      <c r="B1768" t="s">
        <v>101</v>
      </c>
      <c r="C1768" s="14">
        <v>0</v>
      </c>
      <c r="D1768" s="14">
        <v>0</v>
      </c>
      <c r="E1768" s="14">
        <v>0</v>
      </c>
      <c r="F1768" s="14">
        <v>0</v>
      </c>
    </row>
    <row r="1769" spans="1:6" x14ac:dyDescent="0.35">
      <c r="A1769" t="s">
        <v>133</v>
      </c>
      <c r="B1769" t="s">
        <v>102</v>
      </c>
      <c r="C1769" s="14">
        <v>0</v>
      </c>
      <c r="D1769" s="14">
        <v>0</v>
      </c>
      <c r="E1769" s="14">
        <v>0</v>
      </c>
      <c r="F1769" s="14">
        <v>0</v>
      </c>
    </row>
    <row r="1770" spans="1:6" x14ac:dyDescent="0.35">
      <c r="A1770" t="s">
        <v>133</v>
      </c>
      <c r="B1770" t="s">
        <v>103</v>
      </c>
      <c r="C1770" s="14">
        <v>51071000000</v>
      </c>
      <c r="D1770" s="14">
        <v>2560965000000</v>
      </c>
      <c r="E1770" s="14">
        <v>2560965000000</v>
      </c>
      <c r="F1770" s="14">
        <v>0</v>
      </c>
    </row>
    <row r="1771" spans="1:6" x14ac:dyDescent="0.35">
      <c r="A1771" t="s">
        <v>133</v>
      </c>
      <c r="B1771" t="s">
        <v>104</v>
      </c>
      <c r="C1771" s="14">
        <v>-908599000000</v>
      </c>
      <c r="D1771" s="14">
        <v>0</v>
      </c>
      <c r="E1771" s="14">
        <v>0</v>
      </c>
      <c r="F1771" s="14">
        <v>0</v>
      </c>
    </row>
    <row r="1772" spans="1:6" x14ac:dyDescent="0.35">
      <c r="A1772" t="s">
        <v>133</v>
      </c>
      <c r="B1772" t="s">
        <v>105</v>
      </c>
      <c r="C1772" s="14">
        <v>0</v>
      </c>
      <c r="D1772" s="14">
        <v>0</v>
      </c>
      <c r="E1772" s="14">
        <v>0</v>
      </c>
      <c r="F1772" s="14">
        <v>0</v>
      </c>
    </row>
    <row r="1773" spans="1:6" x14ac:dyDescent="0.35">
      <c r="A1773" t="s">
        <v>133</v>
      </c>
      <c r="B1773" t="s">
        <v>106</v>
      </c>
      <c r="C1773" s="14">
        <v>0</v>
      </c>
      <c r="D1773" s="14">
        <v>0</v>
      </c>
      <c r="E1773" s="14">
        <v>0</v>
      </c>
      <c r="F1773" s="14">
        <v>0</v>
      </c>
    </row>
    <row r="1774" spans="1:6" x14ac:dyDescent="0.35">
      <c r="A1774" t="s">
        <v>133</v>
      </c>
      <c r="B1774" t="s">
        <v>107</v>
      </c>
      <c r="C1774" s="14">
        <v>0</v>
      </c>
      <c r="D1774" s="14">
        <v>0</v>
      </c>
      <c r="E1774" s="14">
        <v>0</v>
      </c>
      <c r="F1774" s="14">
        <v>0</v>
      </c>
    </row>
    <row r="1775" spans="1:6" x14ac:dyDescent="0.35">
      <c r="A1775" t="s">
        <v>133</v>
      </c>
      <c r="B1775" t="s">
        <v>108</v>
      </c>
      <c r="C1775" s="14">
        <v>0</v>
      </c>
      <c r="D1775" s="14">
        <v>0</v>
      </c>
      <c r="E1775" s="14">
        <v>0</v>
      </c>
      <c r="F1775" s="14">
        <v>0</v>
      </c>
    </row>
    <row r="1776" spans="1:6" x14ac:dyDescent="0.35">
      <c r="A1776" t="s">
        <v>133</v>
      </c>
      <c r="B1776" t="s">
        <v>109</v>
      </c>
      <c r="C1776" s="14">
        <v>0</v>
      </c>
      <c r="D1776" s="14">
        <v>0</v>
      </c>
      <c r="E1776" s="14">
        <v>0</v>
      </c>
      <c r="F1776" s="14">
        <v>0</v>
      </c>
    </row>
    <row r="1777" spans="1:6" x14ac:dyDescent="0.35">
      <c r="A1777" t="s">
        <v>133</v>
      </c>
      <c r="B1777" t="s">
        <v>110</v>
      </c>
      <c r="C1777" s="14">
        <v>862350000000</v>
      </c>
      <c r="D1777" s="14">
        <v>1388879000000</v>
      </c>
      <c r="E1777" s="14">
        <v>2113255000000</v>
      </c>
      <c r="F1777" s="14">
        <v>3052367000000</v>
      </c>
    </row>
    <row r="1778" spans="1:6" x14ac:dyDescent="0.35">
      <c r="A1778" t="s">
        <v>133</v>
      </c>
      <c r="B1778" t="s">
        <v>111</v>
      </c>
      <c r="C1778" s="14">
        <v>0</v>
      </c>
      <c r="D1778" s="14">
        <v>0</v>
      </c>
      <c r="E1778" s="14">
        <v>0</v>
      </c>
      <c r="F1778" s="14">
        <v>0</v>
      </c>
    </row>
    <row r="1779" spans="1:6" x14ac:dyDescent="0.35">
      <c r="A1779" t="s">
        <v>133</v>
      </c>
      <c r="B1779" t="s">
        <v>112</v>
      </c>
      <c r="C1779" s="14">
        <v>0</v>
      </c>
      <c r="D1779" s="14">
        <v>0</v>
      </c>
      <c r="E1779" s="14">
        <v>0</v>
      </c>
      <c r="F1779" s="14">
        <v>0</v>
      </c>
    </row>
    <row r="1780" spans="1:6" x14ac:dyDescent="0.35">
      <c r="A1780" t="s">
        <v>133</v>
      </c>
      <c r="B1780" t="s">
        <v>113</v>
      </c>
      <c r="C1780" s="14">
        <v>0</v>
      </c>
      <c r="D1780" s="14">
        <v>0</v>
      </c>
      <c r="E1780" s="14">
        <v>0</v>
      </c>
      <c r="F1780" s="14">
        <v>0</v>
      </c>
    </row>
    <row r="1781" spans="1:6" x14ac:dyDescent="0.35">
      <c r="A1781" t="s">
        <v>133</v>
      </c>
      <c r="B1781" t="s">
        <v>114</v>
      </c>
      <c r="C1781" s="14">
        <v>0</v>
      </c>
      <c r="D1781" s="14">
        <v>0</v>
      </c>
      <c r="E1781" s="14">
        <v>0</v>
      </c>
      <c r="F1781" s="14">
        <v>0</v>
      </c>
    </row>
    <row r="1782" spans="1:6" x14ac:dyDescent="0.35">
      <c r="A1782" t="s">
        <v>133</v>
      </c>
      <c r="B1782" t="s">
        <v>115</v>
      </c>
      <c r="C1782" s="14">
        <v>0</v>
      </c>
      <c r="D1782" s="14">
        <v>0</v>
      </c>
      <c r="E1782" s="14">
        <v>0</v>
      </c>
      <c r="F1782" s="14">
        <v>0</v>
      </c>
    </row>
    <row r="1783" spans="1:6" x14ac:dyDescent="0.35">
      <c r="A1783" t="s">
        <v>133</v>
      </c>
      <c r="B1783" t="s">
        <v>116</v>
      </c>
      <c r="C1783" s="14">
        <v>0</v>
      </c>
      <c r="D1783" s="14">
        <v>0</v>
      </c>
      <c r="E1783" s="14">
        <v>0</v>
      </c>
      <c r="F1783" s="14">
        <v>0</v>
      </c>
    </row>
    <row r="1784" spans="1:6" x14ac:dyDescent="0.35">
      <c r="A1784" t="s">
        <v>133</v>
      </c>
      <c r="B1784" t="s">
        <v>117</v>
      </c>
      <c r="C1784" s="14">
        <v>0</v>
      </c>
      <c r="D1784" s="14">
        <v>0</v>
      </c>
      <c r="E1784" s="14">
        <v>0</v>
      </c>
      <c r="F1784" s="14">
        <v>0</v>
      </c>
    </row>
    <row r="1785" spans="1:6" x14ac:dyDescent="0.35">
      <c r="A1785" t="s">
        <v>133</v>
      </c>
      <c r="B1785" t="s">
        <v>118</v>
      </c>
      <c r="C1785" s="14">
        <v>0</v>
      </c>
      <c r="D1785" s="14">
        <v>0</v>
      </c>
      <c r="E1785" s="14">
        <v>0</v>
      </c>
      <c r="F1785" s="14">
        <v>0</v>
      </c>
    </row>
    <row r="1786" spans="1:6" x14ac:dyDescent="0.35">
      <c r="A1786" t="s">
        <v>133</v>
      </c>
      <c r="B1786" t="s">
        <v>119</v>
      </c>
      <c r="C1786" s="14">
        <v>0</v>
      </c>
      <c r="D1786" s="14">
        <v>0</v>
      </c>
      <c r="E1786" s="14">
        <v>0</v>
      </c>
      <c r="F1786" s="14">
        <v>0</v>
      </c>
    </row>
    <row r="1787" spans="1:6" x14ac:dyDescent="0.35">
      <c r="A1787" t="s">
        <v>134</v>
      </c>
      <c r="B1787" t="s">
        <v>7</v>
      </c>
      <c r="C1787" s="14">
        <v>0</v>
      </c>
      <c r="D1787" s="14">
        <v>0</v>
      </c>
      <c r="E1787" s="14">
        <v>0</v>
      </c>
      <c r="F1787" s="14">
        <v>0</v>
      </c>
    </row>
    <row r="1788" spans="1:6" x14ac:dyDescent="0.35">
      <c r="A1788" t="s">
        <v>134</v>
      </c>
      <c r="B1788" t="s">
        <v>8</v>
      </c>
      <c r="C1788" s="14">
        <v>0</v>
      </c>
      <c r="D1788" s="14">
        <v>0</v>
      </c>
      <c r="E1788" s="14">
        <v>0</v>
      </c>
      <c r="F1788" s="14">
        <v>0</v>
      </c>
    </row>
    <row r="1789" spans="1:6" x14ac:dyDescent="0.35">
      <c r="A1789" t="s">
        <v>134</v>
      </c>
      <c r="B1789" t="s">
        <v>9</v>
      </c>
      <c r="C1789" s="14">
        <v>15095394000000</v>
      </c>
      <c r="D1789" s="14">
        <v>18011766000000</v>
      </c>
      <c r="E1789" s="14">
        <v>18348534000000</v>
      </c>
      <c r="F1789" s="14">
        <v>14504849000000</v>
      </c>
    </row>
    <row r="1790" spans="1:6" x14ac:dyDescent="0.35">
      <c r="A1790" t="s">
        <v>134</v>
      </c>
      <c r="B1790" t="s">
        <v>10</v>
      </c>
      <c r="C1790" s="14">
        <v>0</v>
      </c>
      <c r="D1790" s="14">
        <v>0</v>
      </c>
      <c r="E1790" s="14">
        <v>0</v>
      </c>
      <c r="F1790" s="14">
        <v>0</v>
      </c>
    </row>
    <row r="1791" spans="1:6" x14ac:dyDescent="0.35">
      <c r="A1791" t="s">
        <v>134</v>
      </c>
      <c r="B1791" t="s">
        <v>11</v>
      </c>
      <c r="C1791" s="14">
        <v>0</v>
      </c>
      <c r="D1791" s="14">
        <v>0</v>
      </c>
      <c r="E1791" s="14">
        <v>0</v>
      </c>
      <c r="F1791" s="14">
        <v>0</v>
      </c>
    </row>
    <row r="1792" spans="1:6" x14ac:dyDescent="0.35">
      <c r="A1792" t="s">
        <v>134</v>
      </c>
      <c r="B1792" t="s">
        <v>12</v>
      </c>
      <c r="C1792" s="14">
        <v>33139373000000</v>
      </c>
      <c r="D1792" s="14">
        <v>22506711000000</v>
      </c>
      <c r="E1792" s="14">
        <v>92557809000000</v>
      </c>
      <c r="F1792" s="14">
        <v>58104503000000</v>
      </c>
    </row>
    <row r="1793" spans="1:6" x14ac:dyDescent="0.35">
      <c r="A1793" t="s">
        <v>134</v>
      </c>
      <c r="B1793" t="s">
        <v>13</v>
      </c>
      <c r="C1793" s="14">
        <v>0</v>
      </c>
      <c r="D1793" s="14">
        <v>0</v>
      </c>
      <c r="E1793" s="14">
        <v>0</v>
      </c>
      <c r="F1793" s="14">
        <v>0</v>
      </c>
    </row>
    <row r="1794" spans="1:6" x14ac:dyDescent="0.35">
      <c r="A1794" t="s">
        <v>134</v>
      </c>
      <c r="B1794" t="s">
        <v>14</v>
      </c>
      <c r="C1794" s="14">
        <v>0</v>
      </c>
      <c r="D1794" s="14">
        <v>0</v>
      </c>
      <c r="E1794" s="14">
        <v>0</v>
      </c>
      <c r="F1794" s="14">
        <v>0</v>
      </c>
    </row>
    <row r="1795" spans="1:6" x14ac:dyDescent="0.35">
      <c r="A1795" t="s">
        <v>134</v>
      </c>
      <c r="B1795" t="s">
        <v>15</v>
      </c>
      <c r="C1795" s="14">
        <v>0</v>
      </c>
      <c r="D1795" s="14">
        <v>0</v>
      </c>
      <c r="E1795" s="14">
        <v>0</v>
      </c>
      <c r="F1795" s="14">
        <v>0</v>
      </c>
    </row>
    <row r="1796" spans="1:6" x14ac:dyDescent="0.35">
      <c r="A1796" t="s">
        <v>134</v>
      </c>
      <c r="B1796" t="s">
        <v>16</v>
      </c>
      <c r="C1796" s="14">
        <v>267969645000000</v>
      </c>
      <c r="D1796" s="14">
        <v>225764546000000</v>
      </c>
      <c r="E1796" s="14">
        <v>313637444000000</v>
      </c>
      <c r="F1796" s="14">
        <v>336468607000000</v>
      </c>
    </row>
    <row r="1797" spans="1:6" x14ac:dyDescent="0.35">
      <c r="A1797" t="s">
        <v>134</v>
      </c>
      <c r="B1797" t="s">
        <v>17</v>
      </c>
      <c r="C1797" s="14">
        <v>204713783000000</v>
      </c>
      <c r="D1797" s="14">
        <v>181036981000000</v>
      </c>
      <c r="E1797" s="14">
        <v>283727719000000</v>
      </c>
      <c r="F1797" s="14">
        <v>312001875000000</v>
      </c>
    </row>
    <row r="1798" spans="1:6" x14ac:dyDescent="0.35">
      <c r="A1798" t="s">
        <v>134</v>
      </c>
      <c r="B1798" t="s">
        <v>18</v>
      </c>
      <c r="C1798" s="14">
        <v>64255862000000</v>
      </c>
      <c r="D1798" s="14">
        <v>48727565000000</v>
      </c>
      <c r="E1798" s="14">
        <v>40749725000000</v>
      </c>
      <c r="F1798" s="14">
        <v>30175707000000</v>
      </c>
    </row>
    <row r="1799" spans="1:6" x14ac:dyDescent="0.35">
      <c r="A1799" t="s">
        <v>134</v>
      </c>
      <c r="B1799" t="s">
        <v>19</v>
      </c>
      <c r="C1799" s="14">
        <v>0</v>
      </c>
      <c r="D1799" s="14">
        <v>0</v>
      </c>
      <c r="E1799" s="14">
        <v>0</v>
      </c>
      <c r="F1799" s="14">
        <v>0</v>
      </c>
    </row>
    <row r="1800" spans="1:6" x14ac:dyDescent="0.35">
      <c r="A1800" t="s">
        <v>134</v>
      </c>
      <c r="B1800" t="s">
        <v>20</v>
      </c>
      <c r="C1800" s="14">
        <v>0</v>
      </c>
      <c r="D1800" s="14">
        <v>0</v>
      </c>
      <c r="E1800" s="14">
        <v>0</v>
      </c>
      <c r="F1800" s="14">
        <v>0</v>
      </c>
    </row>
    <row r="1801" spans="1:6" x14ac:dyDescent="0.35">
      <c r="A1801" t="s">
        <v>134</v>
      </c>
      <c r="B1801" t="s">
        <v>21</v>
      </c>
      <c r="C1801" s="14">
        <v>0</v>
      </c>
      <c r="D1801" s="14">
        <v>0</v>
      </c>
      <c r="E1801" s="14">
        <v>0</v>
      </c>
      <c r="F1801" s="14">
        <v>0</v>
      </c>
    </row>
    <row r="1802" spans="1:6" x14ac:dyDescent="0.35">
      <c r="A1802" t="s">
        <v>134</v>
      </c>
      <c r="B1802" t="s">
        <v>22</v>
      </c>
      <c r="C1802" s="14">
        <v>0</v>
      </c>
      <c r="D1802" s="14">
        <v>0</v>
      </c>
      <c r="E1802" s="14">
        <v>0</v>
      </c>
      <c r="F1802" s="14">
        <v>0</v>
      </c>
    </row>
    <row r="1803" spans="1:6" x14ac:dyDescent="0.35">
      <c r="A1803" t="s">
        <v>134</v>
      </c>
      <c r="B1803" t="s">
        <v>23</v>
      </c>
      <c r="C1803" s="14">
        <v>0</v>
      </c>
      <c r="D1803" s="14">
        <v>0</v>
      </c>
      <c r="E1803" s="14">
        <v>0</v>
      </c>
      <c r="F1803" s="14">
        <v>0</v>
      </c>
    </row>
    <row r="1804" spans="1:6" x14ac:dyDescent="0.35">
      <c r="A1804" t="s">
        <v>134</v>
      </c>
      <c r="B1804" t="s">
        <v>24</v>
      </c>
      <c r="C1804" s="14">
        <v>-1000000000000</v>
      </c>
      <c r="D1804" s="14">
        <v>-4000000000000</v>
      </c>
      <c r="E1804" s="14">
        <v>-10840000000000</v>
      </c>
      <c r="F1804" s="14">
        <v>-5708975000000</v>
      </c>
    </row>
    <row r="1805" spans="1:6" x14ac:dyDescent="0.35">
      <c r="A1805" t="s">
        <v>134</v>
      </c>
      <c r="B1805" t="s">
        <v>25</v>
      </c>
      <c r="C1805" s="14">
        <v>1954061000000</v>
      </c>
      <c r="D1805" s="14">
        <v>2766098000000</v>
      </c>
      <c r="E1805" s="14">
        <v>1499687000000</v>
      </c>
      <c r="F1805" s="14">
        <v>2495408000000</v>
      </c>
    </row>
    <row r="1806" spans="1:6" x14ac:dyDescent="0.35">
      <c r="A1806" t="s">
        <v>134</v>
      </c>
      <c r="B1806" t="s">
        <v>26</v>
      </c>
      <c r="C1806" s="14">
        <v>1991861000000</v>
      </c>
      <c r="D1806" s="14">
        <v>2822531000000</v>
      </c>
      <c r="E1806" s="14">
        <v>1543575000000</v>
      </c>
      <c r="F1806" s="14">
        <v>2511395000000</v>
      </c>
    </row>
    <row r="1807" spans="1:6" x14ac:dyDescent="0.35">
      <c r="A1807" t="s">
        <v>134</v>
      </c>
      <c r="B1807" t="s">
        <v>27</v>
      </c>
      <c r="C1807" s="14">
        <v>-37800000000</v>
      </c>
      <c r="D1807" s="14">
        <v>-56433000000</v>
      </c>
      <c r="E1807" s="14">
        <v>-43888000000</v>
      </c>
      <c r="F1807" s="14">
        <v>-15987000000</v>
      </c>
    </row>
    <row r="1808" spans="1:6" x14ac:dyDescent="0.35">
      <c r="A1808" t="s">
        <v>134</v>
      </c>
      <c r="B1808" t="s">
        <v>28</v>
      </c>
      <c r="C1808" s="14">
        <v>0</v>
      </c>
      <c r="D1808" s="14">
        <v>303202000000</v>
      </c>
      <c r="E1808" s="14">
        <v>156515000000</v>
      </c>
      <c r="F1808" s="14">
        <v>0</v>
      </c>
    </row>
    <row r="1809" spans="1:6" x14ac:dyDescent="0.35">
      <c r="A1809" t="s">
        <v>134</v>
      </c>
      <c r="B1809" t="s">
        <v>29</v>
      </c>
      <c r="C1809" s="14">
        <v>0</v>
      </c>
      <c r="D1809" s="14">
        <v>0</v>
      </c>
      <c r="E1809" s="14">
        <v>0</v>
      </c>
      <c r="F1809" s="14">
        <v>0</v>
      </c>
    </row>
    <row r="1810" spans="1:6" x14ac:dyDescent="0.35">
      <c r="A1810" t="s">
        <v>134</v>
      </c>
      <c r="B1810" t="s">
        <v>30</v>
      </c>
      <c r="C1810" s="14">
        <v>0</v>
      </c>
      <c r="D1810" s="14">
        <v>0</v>
      </c>
      <c r="E1810" s="14">
        <v>0</v>
      </c>
      <c r="F1810" s="14">
        <v>0</v>
      </c>
    </row>
    <row r="1811" spans="1:6" x14ac:dyDescent="0.35">
      <c r="A1811" t="s">
        <v>134</v>
      </c>
      <c r="B1811" t="s">
        <v>31</v>
      </c>
      <c r="C1811" s="14">
        <v>0</v>
      </c>
      <c r="D1811" s="14">
        <v>0</v>
      </c>
      <c r="E1811" s="14">
        <v>0</v>
      </c>
      <c r="F1811" s="14">
        <v>0</v>
      </c>
    </row>
    <row r="1812" spans="1:6" x14ac:dyDescent="0.35">
      <c r="A1812" t="s">
        <v>134</v>
      </c>
      <c r="B1812" t="s">
        <v>32</v>
      </c>
      <c r="C1812" s="14">
        <v>0</v>
      </c>
      <c r="D1812" s="14">
        <v>0</v>
      </c>
      <c r="E1812" s="14">
        <v>0</v>
      </c>
      <c r="F1812" s="14">
        <v>0</v>
      </c>
    </row>
    <row r="1813" spans="1:6" x14ac:dyDescent="0.35">
      <c r="A1813" t="s">
        <v>134</v>
      </c>
      <c r="B1813" t="s">
        <v>33</v>
      </c>
      <c r="C1813" s="14">
        <v>0</v>
      </c>
      <c r="D1813" s="14">
        <v>0</v>
      </c>
      <c r="E1813" s="14">
        <v>0</v>
      </c>
      <c r="F1813" s="14">
        <v>0</v>
      </c>
    </row>
    <row r="1814" spans="1:6" x14ac:dyDescent="0.35">
      <c r="A1814" t="s">
        <v>134</v>
      </c>
      <c r="B1814" t="s">
        <v>34</v>
      </c>
      <c r="C1814" s="14">
        <v>0</v>
      </c>
      <c r="D1814" s="14">
        <v>0</v>
      </c>
      <c r="E1814" s="14">
        <v>0</v>
      </c>
      <c r="F1814" s="14">
        <v>0</v>
      </c>
    </row>
    <row r="1815" spans="1:6" x14ac:dyDescent="0.35">
      <c r="A1815" t="s">
        <v>134</v>
      </c>
      <c r="B1815" t="s">
        <v>35</v>
      </c>
      <c r="C1815" s="14">
        <v>2239006000000</v>
      </c>
      <c r="D1815" s="14">
        <v>2346176000000</v>
      </c>
      <c r="E1815" s="14">
        <v>2193535000000</v>
      </c>
      <c r="F1815" s="14">
        <v>2224945000000</v>
      </c>
    </row>
    <row r="1816" spans="1:6" x14ac:dyDescent="0.35">
      <c r="A1816" t="s">
        <v>134</v>
      </c>
      <c r="B1816" t="s">
        <v>36</v>
      </c>
      <c r="C1816" s="14">
        <v>0</v>
      </c>
      <c r="D1816" s="14">
        <v>0</v>
      </c>
      <c r="E1816" s="14">
        <v>0</v>
      </c>
      <c r="F1816" s="14">
        <v>0</v>
      </c>
    </row>
    <row r="1817" spans="1:6" x14ac:dyDescent="0.35">
      <c r="A1817" t="s">
        <v>134</v>
      </c>
      <c r="B1817" t="s">
        <v>37</v>
      </c>
      <c r="C1817" s="14">
        <v>714935000000</v>
      </c>
      <c r="D1817" s="14">
        <v>748895000000</v>
      </c>
      <c r="E1817" s="14">
        <v>771075000000</v>
      </c>
      <c r="F1817" s="14">
        <v>826152000000</v>
      </c>
    </row>
    <row r="1818" spans="1:6" x14ac:dyDescent="0.35">
      <c r="A1818" t="s">
        <v>134</v>
      </c>
      <c r="B1818" t="s">
        <v>38</v>
      </c>
      <c r="C1818" s="14">
        <v>11248000000</v>
      </c>
      <c r="D1818" s="14">
        <v>10820000000</v>
      </c>
      <c r="E1818" s="14">
        <v>11314000000</v>
      </c>
      <c r="F1818" s="14">
        <v>12073000000</v>
      </c>
    </row>
    <row r="1819" spans="1:6" x14ac:dyDescent="0.35">
      <c r="A1819" t="s">
        <v>134</v>
      </c>
      <c r="B1819" t="s">
        <v>39</v>
      </c>
      <c r="C1819" s="14">
        <v>1587823000000</v>
      </c>
      <c r="D1819" s="14">
        <v>1661461000000</v>
      </c>
      <c r="E1819" s="14">
        <v>1529145000000</v>
      </c>
      <c r="F1819" s="14">
        <v>1529145000000</v>
      </c>
    </row>
    <row r="1820" spans="1:6" x14ac:dyDescent="0.35">
      <c r="A1820" t="s">
        <v>134</v>
      </c>
      <c r="B1820" t="s">
        <v>40</v>
      </c>
      <c r="C1820" s="14">
        <v>0</v>
      </c>
      <c r="D1820" s="14">
        <v>0</v>
      </c>
      <c r="E1820" s="14">
        <v>0</v>
      </c>
      <c r="F1820" s="14">
        <v>0</v>
      </c>
    </row>
    <row r="1821" spans="1:6" x14ac:dyDescent="0.35">
      <c r="A1821" t="s">
        <v>134</v>
      </c>
      <c r="B1821" t="s">
        <v>41</v>
      </c>
      <c r="C1821" s="14">
        <v>0</v>
      </c>
      <c r="D1821" s="14">
        <v>0</v>
      </c>
      <c r="E1821" s="14">
        <v>0</v>
      </c>
      <c r="F1821" s="14">
        <v>0</v>
      </c>
    </row>
    <row r="1822" spans="1:6" x14ac:dyDescent="0.35">
      <c r="A1822" t="s">
        <v>134</v>
      </c>
      <c r="B1822" t="s">
        <v>42</v>
      </c>
      <c r="C1822" s="14">
        <v>-75000000000</v>
      </c>
      <c r="D1822" s="14">
        <v>-75000000000</v>
      </c>
      <c r="E1822" s="14">
        <v>-117999000000</v>
      </c>
      <c r="F1822" s="14">
        <v>-142425000000</v>
      </c>
    </row>
    <row r="1823" spans="1:6" x14ac:dyDescent="0.35">
      <c r="A1823" t="s">
        <v>134</v>
      </c>
      <c r="B1823" t="s">
        <v>43</v>
      </c>
      <c r="C1823" s="14">
        <v>8539362000000</v>
      </c>
      <c r="D1823" s="14">
        <v>8626043000000</v>
      </c>
      <c r="E1823" s="14">
        <v>7985400000000</v>
      </c>
      <c r="F1823" s="14">
        <v>7708181000000</v>
      </c>
    </row>
    <row r="1824" spans="1:6" x14ac:dyDescent="0.35">
      <c r="A1824" t="s">
        <v>134</v>
      </c>
      <c r="B1824" t="s">
        <v>44</v>
      </c>
      <c r="C1824" s="14">
        <v>5411139000000</v>
      </c>
      <c r="D1824" s="14">
        <v>5552624000000</v>
      </c>
      <c r="E1824" s="14">
        <v>5170083000000</v>
      </c>
      <c r="F1824" s="14">
        <v>5115612000000</v>
      </c>
    </row>
    <row r="1825" spans="1:6" x14ac:dyDescent="0.35">
      <c r="A1825" t="s">
        <v>134</v>
      </c>
      <c r="B1825" t="s">
        <v>45</v>
      </c>
      <c r="C1825" s="14">
        <v>12866189000000</v>
      </c>
      <c r="D1825" s="14">
        <v>13725160000000</v>
      </c>
      <c r="E1825" s="14">
        <v>13950174000000</v>
      </c>
      <c r="F1825" s="14">
        <v>14714588000000</v>
      </c>
    </row>
    <row r="1826" spans="1:6" x14ac:dyDescent="0.35">
      <c r="A1826" t="s">
        <v>134</v>
      </c>
      <c r="B1826" t="s">
        <v>46</v>
      </c>
      <c r="C1826" s="14">
        <v>-7455050000000</v>
      </c>
      <c r="D1826" s="14">
        <v>-8172536000000</v>
      </c>
      <c r="E1826" s="14">
        <v>-8780091000000</v>
      </c>
      <c r="F1826" s="14">
        <v>-9598976000000</v>
      </c>
    </row>
    <row r="1827" spans="1:6" x14ac:dyDescent="0.35">
      <c r="A1827" t="s">
        <v>134</v>
      </c>
      <c r="B1827" t="s">
        <v>47</v>
      </c>
      <c r="C1827" s="14">
        <v>0</v>
      </c>
      <c r="D1827" s="14">
        <v>0</v>
      </c>
      <c r="E1827" s="14">
        <v>0</v>
      </c>
      <c r="F1827" s="14">
        <v>0</v>
      </c>
    </row>
    <row r="1828" spans="1:6" x14ac:dyDescent="0.35">
      <c r="A1828" t="s">
        <v>134</v>
      </c>
      <c r="B1828" t="s">
        <v>45</v>
      </c>
      <c r="C1828" s="14">
        <v>0</v>
      </c>
      <c r="D1828" s="14">
        <v>0</v>
      </c>
      <c r="E1828" s="14">
        <v>0</v>
      </c>
      <c r="F1828" s="14">
        <v>0</v>
      </c>
    </row>
    <row r="1829" spans="1:6" x14ac:dyDescent="0.35">
      <c r="A1829" t="s">
        <v>134</v>
      </c>
      <c r="B1829" t="s">
        <v>46</v>
      </c>
      <c r="C1829" s="14">
        <v>0</v>
      </c>
      <c r="D1829" s="14">
        <v>0</v>
      </c>
      <c r="E1829" s="14">
        <v>0</v>
      </c>
      <c r="F1829" s="14">
        <v>0</v>
      </c>
    </row>
    <row r="1830" spans="1:6" x14ac:dyDescent="0.35">
      <c r="A1830" t="s">
        <v>134</v>
      </c>
      <c r="B1830" t="s">
        <v>48</v>
      </c>
      <c r="C1830" s="14">
        <v>3128223000000</v>
      </c>
      <c r="D1830" s="14">
        <v>3073419000000</v>
      </c>
      <c r="E1830" s="14">
        <v>2815317000000</v>
      </c>
      <c r="F1830" s="14">
        <v>2592569000000</v>
      </c>
    </row>
    <row r="1831" spans="1:6" x14ac:dyDescent="0.35">
      <c r="A1831" t="s">
        <v>134</v>
      </c>
      <c r="B1831" t="s">
        <v>45</v>
      </c>
      <c r="C1831" s="14">
        <v>4211880000000</v>
      </c>
      <c r="D1831" s="14">
        <v>4622229000000</v>
      </c>
      <c r="E1831" s="14">
        <v>4789089000000</v>
      </c>
      <c r="F1831" s="14">
        <v>4906881000000</v>
      </c>
    </row>
    <row r="1832" spans="1:6" x14ac:dyDescent="0.35">
      <c r="A1832" t="s">
        <v>134</v>
      </c>
      <c r="B1832" t="s">
        <v>46</v>
      </c>
      <c r="C1832" s="14">
        <v>-1083657000000</v>
      </c>
      <c r="D1832" s="14">
        <v>-1548810000000</v>
      </c>
      <c r="E1832" s="14">
        <v>-1973772000000</v>
      </c>
      <c r="F1832" s="14">
        <v>-2314312000000</v>
      </c>
    </row>
    <row r="1833" spans="1:6" x14ac:dyDescent="0.35">
      <c r="A1833" t="s">
        <v>134</v>
      </c>
      <c r="B1833" t="s">
        <v>49</v>
      </c>
      <c r="C1833" s="14">
        <v>0</v>
      </c>
      <c r="D1833" s="14">
        <v>0</v>
      </c>
      <c r="E1833" s="14">
        <v>0</v>
      </c>
      <c r="F1833" s="14">
        <v>0</v>
      </c>
    </row>
    <row r="1834" spans="1:6" x14ac:dyDescent="0.35">
      <c r="A1834" t="s">
        <v>134</v>
      </c>
      <c r="B1834" t="s">
        <v>45</v>
      </c>
      <c r="C1834" s="14">
        <v>0</v>
      </c>
      <c r="D1834" s="14">
        <v>0</v>
      </c>
      <c r="E1834" s="14">
        <v>0</v>
      </c>
      <c r="F1834" s="14">
        <v>0</v>
      </c>
    </row>
    <row r="1835" spans="1:6" x14ac:dyDescent="0.35">
      <c r="A1835" t="s">
        <v>134</v>
      </c>
      <c r="B1835" t="s">
        <v>46</v>
      </c>
      <c r="C1835" s="14">
        <v>0</v>
      </c>
      <c r="D1835" s="14">
        <v>0</v>
      </c>
      <c r="E1835" s="14">
        <v>0</v>
      </c>
      <c r="F1835" s="14">
        <v>0</v>
      </c>
    </row>
    <row r="1836" spans="1:6" x14ac:dyDescent="0.35">
      <c r="A1836" t="s">
        <v>134</v>
      </c>
      <c r="B1836" t="s">
        <v>50</v>
      </c>
      <c r="C1836" s="14">
        <v>0</v>
      </c>
      <c r="D1836" s="14">
        <v>0</v>
      </c>
      <c r="E1836" s="14">
        <v>0</v>
      </c>
      <c r="F1836" s="14">
        <v>0</v>
      </c>
    </row>
    <row r="1837" spans="1:6" x14ac:dyDescent="0.35">
      <c r="A1837" t="s">
        <v>134</v>
      </c>
      <c r="B1837" t="s">
        <v>51</v>
      </c>
      <c r="C1837" s="14">
        <v>0</v>
      </c>
      <c r="D1837" s="14">
        <v>0</v>
      </c>
      <c r="E1837" s="14">
        <v>0</v>
      </c>
      <c r="F1837" s="14">
        <v>0</v>
      </c>
    </row>
    <row r="1838" spans="1:6" x14ac:dyDescent="0.35">
      <c r="A1838" t="s">
        <v>134</v>
      </c>
      <c r="B1838" t="s">
        <v>52</v>
      </c>
      <c r="C1838" s="14">
        <v>0</v>
      </c>
      <c r="D1838" s="14">
        <v>0</v>
      </c>
      <c r="E1838" s="14">
        <v>0</v>
      </c>
      <c r="F1838" s="14">
        <v>0</v>
      </c>
    </row>
    <row r="1839" spans="1:6" x14ac:dyDescent="0.35">
      <c r="A1839" t="s">
        <v>134</v>
      </c>
      <c r="B1839" t="s">
        <v>53</v>
      </c>
      <c r="C1839" s="14">
        <v>19816687000000</v>
      </c>
      <c r="D1839" s="14">
        <v>28969058000000</v>
      </c>
      <c r="E1839" s="14">
        <v>60978201000000</v>
      </c>
      <c r="F1839" s="14">
        <v>30651305000000</v>
      </c>
    </row>
    <row r="1840" spans="1:6" x14ac:dyDescent="0.35">
      <c r="A1840" t="s">
        <v>134</v>
      </c>
      <c r="B1840" t="s">
        <v>54</v>
      </c>
      <c r="C1840" s="14">
        <v>6668595000000</v>
      </c>
      <c r="D1840" s="14">
        <v>15796141000000</v>
      </c>
      <c r="E1840" s="14">
        <v>24483406000000</v>
      </c>
      <c r="F1840" s="14">
        <v>11790173000000</v>
      </c>
    </row>
    <row r="1841" spans="1:6" x14ac:dyDescent="0.35">
      <c r="A1841" t="s">
        <v>134</v>
      </c>
      <c r="B1841" t="s">
        <v>55</v>
      </c>
      <c r="C1841" s="14">
        <v>7206125000000</v>
      </c>
      <c r="D1841" s="14">
        <v>7149313000000</v>
      </c>
      <c r="E1841" s="14">
        <v>9209121000000</v>
      </c>
      <c r="F1841" s="14">
        <v>9200022000000</v>
      </c>
    </row>
    <row r="1842" spans="1:6" x14ac:dyDescent="0.35">
      <c r="A1842" t="s">
        <v>134</v>
      </c>
      <c r="B1842" t="s">
        <v>56</v>
      </c>
      <c r="C1842" s="14">
        <v>909263000000</v>
      </c>
      <c r="D1842" s="14">
        <v>7137000000</v>
      </c>
      <c r="E1842" s="14">
        <v>958065000000</v>
      </c>
      <c r="F1842" s="14">
        <v>848268000000</v>
      </c>
    </row>
    <row r="1843" spans="1:6" x14ac:dyDescent="0.35">
      <c r="A1843" t="s">
        <v>134</v>
      </c>
      <c r="B1843" t="s">
        <v>57</v>
      </c>
      <c r="C1843" s="14">
        <v>5036638000000</v>
      </c>
      <c r="D1843" s="14">
        <v>6020487000000</v>
      </c>
      <c r="E1843" s="14">
        <v>26339829000000</v>
      </c>
      <c r="F1843" s="14">
        <v>8828305000000</v>
      </c>
    </row>
    <row r="1844" spans="1:6" x14ac:dyDescent="0.35">
      <c r="A1844" t="s">
        <v>134</v>
      </c>
      <c r="B1844" t="s">
        <v>58</v>
      </c>
      <c r="C1844" s="14">
        <v>0</v>
      </c>
      <c r="D1844" s="14">
        <v>0</v>
      </c>
      <c r="E1844" s="14">
        <v>0</v>
      </c>
      <c r="F1844" s="14">
        <v>0</v>
      </c>
    </row>
    <row r="1845" spans="1:6" x14ac:dyDescent="0.35">
      <c r="A1845" t="s">
        <v>134</v>
      </c>
      <c r="B1845" t="s">
        <v>59</v>
      </c>
      <c r="C1845" s="14">
        <v>0</v>
      </c>
      <c r="D1845" s="14">
        <v>0</v>
      </c>
      <c r="E1845" s="14">
        <v>0</v>
      </c>
      <c r="F1845" s="14">
        <v>0</v>
      </c>
    </row>
    <row r="1846" spans="1:6" x14ac:dyDescent="0.35">
      <c r="A1846" t="s">
        <v>134</v>
      </c>
      <c r="B1846" t="s">
        <v>60</v>
      </c>
      <c r="C1846" s="14">
        <v>0</v>
      </c>
      <c r="D1846" s="14">
        <v>0</v>
      </c>
      <c r="E1846" s="14">
        <v>0</v>
      </c>
      <c r="F1846" s="14">
        <v>0</v>
      </c>
    </row>
    <row r="1847" spans="1:6" x14ac:dyDescent="0.35">
      <c r="A1847" t="s">
        <v>134</v>
      </c>
      <c r="B1847" t="s">
        <v>61</v>
      </c>
      <c r="C1847" s="14">
        <v>0</v>
      </c>
      <c r="D1847" s="14">
        <v>0</v>
      </c>
      <c r="E1847" s="14">
        <v>0</v>
      </c>
      <c r="F1847" s="14">
        <v>0</v>
      </c>
    </row>
    <row r="1848" spans="1:6" x14ac:dyDescent="0.35">
      <c r="A1848" t="s">
        <v>134</v>
      </c>
      <c r="B1848" t="s">
        <v>62</v>
      </c>
      <c r="C1848" s="14">
        <v>0</v>
      </c>
      <c r="D1848" s="14">
        <v>0</v>
      </c>
      <c r="E1848" s="14">
        <v>0</v>
      </c>
      <c r="F1848" s="14">
        <v>0</v>
      </c>
    </row>
    <row r="1849" spans="1:6" x14ac:dyDescent="0.35">
      <c r="A1849" t="s">
        <v>134</v>
      </c>
      <c r="B1849" t="s">
        <v>63</v>
      </c>
      <c r="C1849" s="14">
        <v>0</v>
      </c>
      <c r="D1849" s="14">
        <v>0</v>
      </c>
      <c r="E1849" s="14">
        <v>0</v>
      </c>
      <c r="F1849" s="14">
        <v>0</v>
      </c>
    </row>
    <row r="1850" spans="1:6" x14ac:dyDescent="0.35">
      <c r="A1850" t="s">
        <v>134</v>
      </c>
      <c r="B1850" t="s">
        <v>64</v>
      </c>
      <c r="C1850" s="14">
        <v>0</v>
      </c>
      <c r="D1850" s="14">
        <v>0</v>
      </c>
      <c r="E1850" s="14">
        <v>0</v>
      </c>
      <c r="F1850" s="14">
        <v>0</v>
      </c>
    </row>
    <row r="1851" spans="1:6" x14ac:dyDescent="0.35">
      <c r="A1851" t="s">
        <v>134</v>
      </c>
      <c r="B1851" t="s">
        <v>65</v>
      </c>
      <c r="C1851" s="14">
        <v>0</v>
      </c>
      <c r="D1851" s="14">
        <v>0</v>
      </c>
      <c r="E1851" s="14">
        <v>0</v>
      </c>
      <c r="F1851" s="14">
        <v>0</v>
      </c>
    </row>
    <row r="1852" spans="1:6" x14ac:dyDescent="0.35">
      <c r="A1852" t="s">
        <v>134</v>
      </c>
      <c r="B1852" t="s">
        <v>66</v>
      </c>
      <c r="C1852" s="14">
        <v>0</v>
      </c>
      <c r="D1852" s="14">
        <v>0</v>
      </c>
      <c r="E1852" s="14">
        <v>0</v>
      </c>
      <c r="F1852" s="14">
        <v>0</v>
      </c>
    </row>
    <row r="1853" spans="1:6" x14ac:dyDescent="0.35">
      <c r="A1853" t="s">
        <v>134</v>
      </c>
      <c r="B1853" t="s">
        <v>67</v>
      </c>
      <c r="C1853" s="14">
        <v>1326230092000000</v>
      </c>
      <c r="D1853" s="14">
        <v>1414672587000000</v>
      </c>
      <c r="E1853" s="14">
        <v>1813815170000000</v>
      </c>
      <c r="F1853" s="14">
        <v>1839613198000000</v>
      </c>
    </row>
    <row r="1854" spans="1:6" x14ac:dyDescent="0.35">
      <c r="A1854" t="s">
        <v>134</v>
      </c>
      <c r="B1854" t="s">
        <v>68</v>
      </c>
      <c r="C1854" s="14">
        <v>41176995000000</v>
      </c>
      <c r="D1854" s="14">
        <v>9468116000000</v>
      </c>
      <c r="E1854" s="14">
        <v>67314816000000</v>
      </c>
      <c r="F1854" s="14">
        <v>1670837000000</v>
      </c>
    </row>
    <row r="1855" spans="1:6" x14ac:dyDescent="0.35">
      <c r="A1855" t="s">
        <v>134</v>
      </c>
      <c r="B1855" t="s">
        <v>69</v>
      </c>
      <c r="C1855" s="14">
        <v>0</v>
      </c>
      <c r="D1855" s="14">
        <v>0</v>
      </c>
      <c r="E1855" s="14">
        <v>0</v>
      </c>
      <c r="F1855" s="14">
        <v>0</v>
      </c>
    </row>
    <row r="1856" spans="1:6" x14ac:dyDescent="0.35">
      <c r="A1856" t="s">
        <v>134</v>
      </c>
      <c r="B1856" t="s">
        <v>70</v>
      </c>
      <c r="C1856" s="14">
        <v>0</v>
      </c>
      <c r="D1856" s="14">
        <v>0</v>
      </c>
      <c r="E1856" s="14">
        <v>0</v>
      </c>
      <c r="F1856" s="14">
        <v>0</v>
      </c>
    </row>
    <row r="1857" spans="1:6" x14ac:dyDescent="0.35">
      <c r="A1857" t="s">
        <v>134</v>
      </c>
      <c r="B1857" t="s">
        <v>71</v>
      </c>
      <c r="C1857" s="14">
        <v>0</v>
      </c>
      <c r="D1857" s="14">
        <v>0</v>
      </c>
      <c r="E1857" s="14">
        <v>0</v>
      </c>
      <c r="F1857" s="14">
        <v>0</v>
      </c>
    </row>
    <row r="1858" spans="1:6" x14ac:dyDescent="0.35">
      <c r="A1858" t="s">
        <v>134</v>
      </c>
      <c r="B1858" t="s">
        <v>72</v>
      </c>
      <c r="C1858" s="14">
        <v>0</v>
      </c>
      <c r="D1858" s="14">
        <v>0</v>
      </c>
      <c r="E1858" s="14">
        <v>0</v>
      </c>
      <c r="F1858" s="14">
        <v>0</v>
      </c>
    </row>
    <row r="1859" spans="1:6" x14ac:dyDescent="0.35">
      <c r="A1859" t="s">
        <v>134</v>
      </c>
      <c r="B1859" t="s">
        <v>73</v>
      </c>
      <c r="C1859" s="14">
        <v>0</v>
      </c>
      <c r="D1859" s="14">
        <v>0</v>
      </c>
      <c r="E1859" s="14">
        <v>0</v>
      </c>
      <c r="F1859" s="14">
        <v>0</v>
      </c>
    </row>
    <row r="1860" spans="1:6" x14ac:dyDescent="0.35">
      <c r="A1860" t="s">
        <v>134</v>
      </c>
      <c r="B1860" t="s">
        <v>74</v>
      </c>
      <c r="C1860" s="14">
        <v>0</v>
      </c>
      <c r="D1860" s="14">
        <v>0</v>
      </c>
      <c r="E1860" s="14">
        <v>0</v>
      </c>
      <c r="F1860" s="14">
        <v>0</v>
      </c>
    </row>
    <row r="1861" spans="1:6" x14ac:dyDescent="0.35">
      <c r="A1861" t="s">
        <v>134</v>
      </c>
      <c r="B1861" t="s">
        <v>75</v>
      </c>
      <c r="C1861" s="14">
        <v>0</v>
      </c>
      <c r="D1861" s="14">
        <v>0</v>
      </c>
      <c r="E1861" s="14">
        <v>0</v>
      </c>
      <c r="F1861" s="14">
        <v>0</v>
      </c>
    </row>
    <row r="1862" spans="1:6" x14ac:dyDescent="0.35">
      <c r="A1862" t="s">
        <v>134</v>
      </c>
      <c r="B1862" t="s">
        <v>76</v>
      </c>
      <c r="C1862" s="14">
        <v>0</v>
      </c>
      <c r="D1862" s="14">
        <v>0</v>
      </c>
      <c r="E1862" s="14">
        <v>0</v>
      </c>
      <c r="F1862" s="14">
        <v>0</v>
      </c>
    </row>
    <row r="1863" spans="1:6" x14ac:dyDescent="0.35">
      <c r="A1863" t="s">
        <v>134</v>
      </c>
      <c r="B1863" t="s">
        <v>77</v>
      </c>
      <c r="C1863" s="14">
        <v>0</v>
      </c>
      <c r="D1863" s="14">
        <v>0</v>
      </c>
      <c r="E1863" s="14">
        <v>0</v>
      </c>
      <c r="F1863" s="14">
        <v>0</v>
      </c>
    </row>
    <row r="1864" spans="1:6" x14ac:dyDescent="0.35">
      <c r="A1864" t="s">
        <v>134</v>
      </c>
      <c r="B1864" t="s">
        <v>78</v>
      </c>
      <c r="C1864" s="14">
        <v>103583833000000</v>
      </c>
      <c r="D1864" s="14">
        <v>109575777000000</v>
      </c>
      <c r="E1864" s="14">
        <v>232510850000000</v>
      </c>
      <c r="F1864" s="14">
        <v>213838980000000</v>
      </c>
    </row>
    <row r="1865" spans="1:6" x14ac:dyDescent="0.35">
      <c r="A1865" t="s">
        <v>134</v>
      </c>
      <c r="B1865" t="s">
        <v>79</v>
      </c>
      <c r="C1865" s="14">
        <v>100916433000000</v>
      </c>
      <c r="D1865" s="14">
        <v>104043817000000</v>
      </c>
      <c r="E1865" s="14">
        <v>222040585000000</v>
      </c>
      <c r="F1865" s="14">
        <v>193963218000000</v>
      </c>
    </row>
    <row r="1866" spans="1:6" x14ac:dyDescent="0.35">
      <c r="A1866" t="s">
        <v>134</v>
      </c>
      <c r="B1866" t="s">
        <v>80</v>
      </c>
      <c r="C1866" s="14">
        <v>2667400000000</v>
      </c>
      <c r="D1866" s="14">
        <v>5173960000000</v>
      </c>
      <c r="E1866" s="14">
        <v>10470265000000</v>
      </c>
      <c r="F1866" s="14">
        <v>19875762000000</v>
      </c>
    </row>
    <row r="1867" spans="1:6" x14ac:dyDescent="0.35">
      <c r="A1867" t="s">
        <v>134</v>
      </c>
      <c r="B1867" t="s">
        <v>81</v>
      </c>
      <c r="C1867" s="14">
        <v>0</v>
      </c>
      <c r="D1867" s="14">
        <v>0</v>
      </c>
      <c r="E1867" s="14">
        <v>0</v>
      </c>
      <c r="F1867" s="14">
        <v>0</v>
      </c>
    </row>
    <row r="1868" spans="1:6" x14ac:dyDescent="0.35">
      <c r="A1868" t="s">
        <v>134</v>
      </c>
      <c r="B1868" t="s">
        <v>82</v>
      </c>
      <c r="C1868" s="14">
        <v>0</v>
      </c>
      <c r="D1868" s="14">
        <v>0</v>
      </c>
      <c r="E1868" s="14">
        <v>0</v>
      </c>
      <c r="F1868" s="14">
        <v>0</v>
      </c>
    </row>
    <row r="1869" spans="1:6" x14ac:dyDescent="0.35">
      <c r="A1869" t="s">
        <v>134</v>
      </c>
      <c r="B1869" t="s">
        <v>83</v>
      </c>
      <c r="C1869" s="14">
        <v>1032113567000000</v>
      </c>
      <c r="D1869" s="14">
        <v>1135323913000000</v>
      </c>
      <c r="E1869" s="14">
        <v>1243468471000000</v>
      </c>
      <c r="F1869" s="14">
        <v>1395697611000000</v>
      </c>
    </row>
    <row r="1870" spans="1:6" x14ac:dyDescent="0.35">
      <c r="A1870" t="s">
        <v>134</v>
      </c>
      <c r="B1870" t="s">
        <v>84</v>
      </c>
      <c r="C1870" s="14">
        <v>0</v>
      </c>
      <c r="D1870" s="14">
        <v>0</v>
      </c>
      <c r="E1870" s="14">
        <v>0</v>
      </c>
      <c r="F1870" s="14">
        <v>0</v>
      </c>
    </row>
    <row r="1871" spans="1:6" x14ac:dyDescent="0.35">
      <c r="A1871" t="s">
        <v>134</v>
      </c>
      <c r="B1871" t="s">
        <v>85</v>
      </c>
      <c r="C1871" s="14">
        <v>0</v>
      </c>
      <c r="D1871" s="14">
        <v>0</v>
      </c>
      <c r="E1871" s="14">
        <v>0</v>
      </c>
      <c r="F1871" s="14">
        <v>0</v>
      </c>
    </row>
    <row r="1872" spans="1:6" x14ac:dyDescent="0.35">
      <c r="A1872" t="s">
        <v>134</v>
      </c>
      <c r="B1872" t="s">
        <v>86</v>
      </c>
      <c r="C1872" s="14">
        <v>0</v>
      </c>
      <c r="D1872" s="14">
        <v>0</v>
      </c>
      <c r="E1872" s="14">
        <v>0</v>
      </c>
      <c r="F1872" s="14">
        <v>0</v>
      </c>
    </row>
    <row r="1873" spans="1:6" x14ac:dyDescent="0.35">
      <c r="A1873" t="s">
        <v>134</v>
      </c>
      <c r="B1873" t="s">
        <v>87</v>
      </c>
      <c r="C1873" s="14">
        <v>0</v>
      </c>
      <c r="D1873" s="14">
        <v>0</v>
      </c>
      <c r="E1873" s="14">
        <v>0</v>
      </c>
      <c r="F1873" s="14">
        <v>0</v>
      </c>
    </row>
    <row r="1874" spans="1:6" x14ac:dyDescent="0.35">
      <c r="A1874" t="s">
        <v>134</v>
      </c>
      <c r="B1874" t="s">
        <v>88</v>
      </c>
      <c r="C1874" s="14">
        <v>0</v>
      </c>
      <c r="D1874" s="14">
        <v>0</v>
      </c>
      <c r="E1874" s="14">
        <v>0</v>
      </c>
      <c r="F1874" s="14">
        <v>0</v>
      </c>
    </row>
    <row r="1875" spans="1:6" x14ac:dyDescent="0.35">
      <c r="A1875" t="s">
        <v>134</v>
      </c>
      <c r="B1875" t="s">
        <v>89</v>
      </c>
      <c r="C1875" s="14">
        <v>0</v>
      </c>
      <c r="D1875" s="14">
        <v>0</v>
      </c>
      <c r="E1875" s="14">
        <v>0</v>
      </c>
      <c r="F1875" s="14">
        <v>0</v>
      </c>
    </row>
    <row r="1876" spans="1:6" x14ac:dyDescent="0.35">
      <c r="A1876" t="s">
        <v>134</v>
      </c>
      <c r="B1876" t="s">
        <v>90</v>
      </c>
      <c r="C1876" s="14">
        <v>0</v>
      </c>
      <c r="D1876" s="14">
        <v>0</v>
      </c>
      <c r="E1876" s="14">
        <v>0</v>
      </c>
      <c r="F1876" s="14">
        <v>0</v>
      </c>
    </row>
    <row r="1877" spans="1:6" x14ac:dyDescent="0.35">
      <c r="A1877" t="s">
        <v>134</v>
      </c>
      <c r="B1877" t="s">
        <v>91</v>
      </c>
      <c r="C1877" s="14">
        <v>0</v>
      </c>
      <c r="D1877" s="14">
        <v>0</v>
      </c>
      <c r="E1877" s="14">
        <v>0</v>
      </c>
      <c r="F1877" s="14">
        <v>0</v>
      </c>
    </row>
    <row r="1878" spans="1:6" x14ac:dyDescent="0.35">
      <c r="A1878" t="s">
        <v>134</v>
      </c>
      <c r="B1878" t="s">
        <v>92</v>
      </c>
      <c r="C1878" s="14">
        <v>0</v>
      </c>
      <c r="D1878" s="14">
        <v>0</v>
      </c>
      <c r="E1878" s="14">
        <v>0</v>
      </c>
      <c r="F1878" s="14">
        <v>0</v>
      </c>
    </row>
    <row r="1879" spans="1:6" x14ac:dyDescent="0.35">
      <c r="A1879" t="s">
        <v>134</v>
      </c>
      <c r="B1879" t="s">
        <v>93</v>
      </c>
      <c r="C1879" s="14">
        <v>52031000000</v>
      </c>
      <c r="D1879" s="14">
        <v>0</v>
      </c>
      <c r="E1879" s="14">
        <v>0</v>
      </c>
      <c r="F1879" s="14">
        <v>117752000000</v>
      </c>
    </row>
    <row r="1880" spans="1:6" x14ac:dyDescent="0.35">
      <c r="A1880" t="s">
        <v>134</v>
      </c>
      <c r="B1880" t="s">
        <v>94</v>
      </c>
      <c r="C1880" s="14">
        <v>0</v>
      </c>
      <c r="D1880" s="14">
        <v>0</v>
      </c>
      <c r="E1880" s="14">
        <v>0</v>
      </c>
      <c r="F1880" s="14">
        <v>0</v>
      </c>
    </row>
    <row r="1881" spans="1:6" x14ac:dyDescent="0.35">
      <c r="A1881" t="s">
        <v>134</v>
      </c>
      <c r="B1881" t="s">
        <v>95</v>
      </c>
      <c r="C1881" s="14">
        <v>0</v>
      </c>
      <c r="D1881" s="14">
        <v>0</v>
      </c>
      <c r="E1881" s="14">
        <v>0</v>
      </c>
      <c r="F1881" s="14">
        <v>0</v>
      </c>
    </row>
    <row r="1882" spans="1:6" x14ac:dyDescent="0.35">
      <c r="A1882" t="s">
        <v>134</v>
      </c>
      <c r="B1882" t="s">
        <v>96</v>
      </c>
      <c r="C1882" s="14">
        <v>0</v>
      </c>
      <c r="D1882" s="14">
        <v>0</v>
      </c>
      <c r="E1882" s="14">
        <v>0</v>
      </c>
      <c r="F1882" s="14">
        <v>0</v>
      </c>
    </row>
    <row r="1883" spans="1:6" x14ac:dyDescent="0.35">
      <c r="A1883" t="s">
        <v>134</v>
      </c>
      <c r="B1883" t="s">
        <v>97</v>
      </c>
      <c r="C1883" s="14">
        <v>1232135113000000</v>
      </c>
      <c r="D1883" s="14">
        <v>1305555194000000</v>
      </c>
      <c r="E1883" s="14">
        <v>1678169085000000</v>
      </c>
      <c r="F1883" s="14">
        <v>1674600532000000</v>
      </c>
    </row>
    <row r="1884" spans="1:6" x14ac:dyDescent="0.35">
      <c r="A1884" t="s">
        <v>134</v>
      </c>
      <c r="B1884" t="s">
        <v>98</v>
      </c>
      <c r="C1884" s="14">
        <v>0</v>
      </c>
      <c r="D1884" s="14">
        <v>0</v>
      </c>
      <c r="E1884" s="14">
        <v>0</v>
      </c>
      <c r="F1884" s="14">
        <v>61696139000000</v>
      </c>
    </row>
    <row r="1885" spans="1:6" x14ac:dyDescent="0.35">
      <c r="A1885" t="s">
        <v>134</v>
      </c>
      <c r="B1885" t="s">
        <v>99</v>
      </c>
      <c r="C1885" s="14">
        <v>37088774000000</v>
      </c>
      <c r="D1885" s="14">
        <v>37088774000000</v>
      </c>
      <c r="E1885" s="14">
        <v>47325166000000</v>
      </c>
      <c r="F1885" s="14">
        <v>55890913000000</v>
      </c>
    </row>
    <row r="1886" spans="1:6" x14ac:dyDescent="0.35">
      <c r="A1886" t="s">
        <v>134</v>
      </c>
      <c r="B1886" t="s">
        <v>100</v>
      </c>
      <c r="C1886" s="14">
        <v>0</v>
      </c>
      <c r="D1886" s="14">
        <v>0</v>
      </c>
      <c r="E1886" s="14">
        <v>0</v>
      </c>
      <c r="F1886" s="14">
        <v>0</v>
      </c>
    </row>
    <row r="1887" spans="1:6" x14ac:dyDescent="0.35">
      <c r="A1887" t="s">
        <v>134</v>
      </c>
      <c r="B1887" t="s">
        <v>101</v>
      </c>
      <c r="C1887" s="14">
        <v>0</v>
      </c>
      <c r="D1887" s="14">
        <v>0</v>
      </c>
      <c r="E1887" s="14">
        <v>0</v>
      </c>
      <c r="F1887" s="14">
        <v>0</v>
      </c>
    </row>
    <row r="1888" spans="1:6" x14ac:dyDescent="0.35">
      <c r="A1888" t="s">
        <v>134</v>
      </c>
      <c r="B1888" t="s">
        <v>102</v>
      </c>
      <c r="C1888" s="14">
        <v>0</v>
      </c>
      <c r="D1888" s="14">
        <v>0</v>
      </c>
      <c r="E1888" s="14">
        <v>0</v>
      </c>
      <c r="F1888" s="14">
        <v>0</v>
      </c>
    </row>
    <row r="1889" spans="1:6" x14ac:dyDescent="0.35">
      <c r="A1889" t="s">
        <v>134</v>
      </c>
      <c r="B1889" t="s">
        <v>103</v>
      </c>
      <c r="C1889" s="14">
        <v>4995389000000</v>
      </c>
      <c r="D1889" s="14">
        <v>4995389000000</v>
      </c>
      <c r="E1889" s="14">
        <v>4995389000000</v>
      </c>
      <c r="F1889" s="14">
        <v>4995389000000</v>
      </c>
    </row>
    <row r="1890" spans="1:6" x14ac:dyDescent="0.35">
      <c r="A1890" t="s">
        <v>134</v>
      </c>
      <c r="B1890" t="s">
        <v>104</v>
      </c>
      <c r="C1890" s="14">
        <v>0</v>
      </c>
      <c r="D1890" s="14">
        <v>0</v>
      </c>
      <c r="E1890" s="14">
        <v>0</v>
      </c>
      <c r="F1890" s="14">
        <v>0</v>
      </c>
    </row>
    <row r="1891" spans="1:6" x14ac:dyDescent="0.35">
      <c r="A1891" t="s">
        <v>134</v>
      </c>
      <c r="B1891" t="s">
        <v>105</v>
      </c>
      <c r="C1891" s="14">
        <v>0</v>
      </c>
      <c r="D1891" s="14">
        <v>0</v>
      </c>
      <c r="E1891" s="14">
        <v>0</v>
      </c>
      <c r="F1891" s="14">
        <v>0</v>
      </c>
    </row>
    <row r="1892" spans="1:6" x14ac:dyDescent="0.35">
      <c r="A1892" t="s">
        <v>134</v>
      </c>
      <c r="B1892" t="s">
        <v>106</v>
      </c>
      <c r="C1892" s="14">
        <v>344658000000</v>
      </c>
      <c r="D1892" s="14">
        <v>344658000000</v>
      </c>
      <c r="E1892" s="14">
        <v>809837000000</v>
      </c>
      <c r="F1892" s="14">
        <v>809837000000</v>
      </c>
    </row>
    <row r="1893" spans="1:6" x14ac:dyDescent="0.35">
      <c r="A1893" t="s">
        <v>134</v>
      </c>
      <c r="B1893" t="s">
        <v>107</v>
      </c>
      <c r="C1893" s="14">
        <v>0</v>
      </c>
      <c r="D1893" s="14">
        <v>0</v>
      </c>
      <c r="E1893" s="14">
        <v>0</v>
      </c>
      <c r="F1893" s="14">
        <v>0</v>
      </c>
    </row>
    <row r="1894" spans="1:6" x14ac:dyDescent="0.35">
      <c r="A1894" t="s">
        <v>134</v>
      </c>
      <c r="B1894" t="s">
        <v>108</v>
      </c>
      <c r="C1894" s="14">
        <v>0</v>
      </c>
      <c r="D1894" s="14">
        <v>0</v>
      </c>
      <c r="E1894" s="14">
        <v>0</v>
      </c>
      <c r="F1894" s="14">
        <v>0</v>
      </c>
    </row>
    <row r="1895" spans="1:6" x14ac:dyDescent="0.35">
      <c r="A1895" t="s">
        <v>134</v>
      </c>
      <c r="B1895" t="s">
        <v>109</v>
      </c>
      <c r="C1895" s="14">
        <v>0</v>
      </c>
      <c r="D1895" s="14">
        <v>0</v>
      </c>
      <c r="E1895" s="14">
        <v>0</v>
      </c>
      <c r="F1895" s="14">
        <v>0</v>
      </c>
    </row>
    <row r="1896" spans="1:6" x14ac:dyDescent="0.35">
      <c r="A1896" t="s">
        <v>134</v>
      </c>
      <c r="B1896" t="s">
        <v>110</v>
      </c>
      <c r="C1896" s="14">
        <v>14925803000000</v>
      </c>
      <c r="D1896" s="14">
        <v>18173068000000</v>
      </c>
      <c r="E1896" s="14">
        <v>22556958000000</v>
      </c>
      <c r="F1896" s="14">
        <v>27447116000000</v>
      </c>
    </row>
    <row r="1897" spans="1:6" x14ac:dyDescent="0.35">
      <c r="A1897" t="s">
        <v>134</v>
      </c>
      <c r="B1897" t="s">
        <v>111</v>
      </c>
      <c r="C1897" s="14">
        <v>0</v>
      </c>
      <c r="D1897" s="14">
        <v>0</v>
      </c>
      <c r="E1897" s="14">
        <v>0</v>
      </c>
      <c r="F1897" s="14">
        <v>0</v>
      </c>
    </row>
    <row r="1898" spans="1:6" x14ac:dyDescent="0.35">
      <c r="A1898" t="s">
        <v>134</v>
      </c>
      <c r="B1898" t="s">
        <v>112</v>
      </c>
      <c r="C1898" s="14">
        <v>0</v>
      </c>
      <c r="D1898" s="14">
        <v>0</v>
      </c>
      <c r="E1898" s="14">
        <v>0</v>
      </c>
      <c r="F1898" s="14">
        <v>0</v>
      </c>
    </row>
    <row r="1899" spans="1:6" x14ac:dyDescent="0.35">
      <c r="A1899" t="s">
        <v>134</v>
      </c>
      <c r="B1899" t="s">
        <v>113</v>
      </c>
      <c r="C1899" s="14">
        <v>0</v>
      </c>
      <c r="D1899" s="14">
        <v>0</v>
      </c>
      <c r="E1899" s="14">
        <v>0</v>
      </c>
      <c r="F1899" s="14">
        <v>0</v>
      </c>
    </row>
    <row r="1900" spans="1:6" x14ac:dyDescent="0.35">
      <c r="A1900" t="s">
        <v>134</v>
      </c>
      <c r="B1900" t="s">
        <v>114</v>
      </c>
      <c r="C1900" s="14">
        <v>0</v>
      </c>
      <c r="D1900" s="14">
        <v>0</v>
      </c>
      <c r="E1900" s="14">
        <v>0</v>
      </c>
      <c r="F1900" s="14">
        <v>0</v>
      </c>
    </row>
    <row r="1901" spans="1:6" x14ac:dyDescent="0.35">
      <c r="A1901" t="s">
        <v>134</v>
      </c>
      <c r="B1901" t="s">
        <v>115</v>
      </c>
      <c r="C1901" s="14">
        <v>0</v>
      </c>
      <c r="D1901" s="14">
        <v>0</v>
      </c>
      <c r="E1901" s="14">
        <v>0</v>
      </c>
      <c r="F1901" s="14">
        <v>0</v>
      </c>
    </row>
    <row r="1902" spans="1:6" x14ac:dyDescent="0.35">
      <c r="A1902" t="s">
        <v>134</v>
      </c>
      <c r="B1902" t="s">
        <v>116</v>
      </c>
      <c r="C1902" s="14">
        <v>5103000000</v>
      </c>
      <c r="D1902" s="14">
        <v>-5109000000</v>
      </c>
      <c r="E1902" s="14">
        <v>-863071000000</v>
      </c>
      <c r="F1902" s="14">
        <v>-983237000000</v>
      </c>
    </row>
    <row r="1903" spans="1:6" x14ac:dyDescent="0.35">
      <c r="A1903" t="s">
        <v>134</v>
      </c>
      <c r="B1903" t="s">
        <v>117</v>
      </c>
      <c r="C1903" s="14">
        <v>0</v>
      </c>
      <c r="D1903" s="14">
        <v>0</v>
      </c>
      <c r="E1903" s="14">
        <v>0</v>
      </c>
      <c r="F1903" s="14">
        <v>0</v>
      </c>
    </row>
    <row r="1904" spans="1:6" x14ac:dyDescent="0.35">
      <c r="A1904" t="s">
        <v>134</v>
      </c>
      <c r="B1904" t="s">
        <v>118</v>
      </c>
      <c r="C1904" s="14">
        <v>0</v>
      </c>
      <c r="D1904" s="14">
        <v>0</v>
      </c>
      <c r="E1904" s="14">
        <v>0</v>
      </c>
      <c r="F1904" s="14">
        <v>0</v>
      </c>
    </row>
    <row r="1905" spans="1:6" x14ac:dyDescent="0.35">
      <c r="A1905" t="s">
        <v>134</v>
      </c>
      <c r="B1905" t="s">
        <v>119</v>
      </c>
      <c r="C1905" s="14">
        <v>0</v>
      </c>
      <c r="D1905" s="14">
        <v>0</v>
      </c>
      <c r="E1905" s="14">
        <v>0</v>
      </c>
      <c r="F1905" s="14">
        <v>0</v>
      </c>
    </row>
    <row r="1906" spans="1:6" x14ac:dyDescent="0.35">
      <c r="A1906" t="s">
        <v>135</v>
      </c>
      <c r="B1906" t="s">
        <v>7</v>
      </c>
      <c r="C1906" s="14">
        <v>0</v>
      </c>
      <c r="D1906" s="14">
        <v>0</v>
      </c>
      <c r="E1906" s="14">
        <v>0</v>
      </c>
      <c r="F1906" s="14">
        <v>0</v>
      </c>
    </row>
    <row r="1907" spans="1:6" x14ac:dyDescent="0.35">
      <c r="A1907" t="s">
        <v>135</v>
      </c>
      <c r="B1907" t="s">
        <v>8</v>
      </c>
      <c r="C1907" s="14">
        <v>0</v>
      </c>
      <c r="D1907" s="14">
        <v>0</v>
      </c>
      <c r="E1907" s="14">
        <v>0</v>
      </c>
      <c r="F1907" s="14">
        <v>0</v>
      </c>
    </row>
    <row r="1908" spans="1:6" x14ac:dyDescent="0.35">
      <c r="A1908" t="s">
        <v>135</v>
      </c>
      <c r="B1908" t="s">
        <v>9</v>
      </c>
      <c r="C1908" s="14">
        <v>1421993000000</v>
      </c>
      <c r="D1908" s="14">
        <v>1521580000000</v>
      </c>
      <c r="E1908" s="14">
        <v>1617931000000</v>
      </c>
      <c r="F1908" s="14">
        <v>1681071000000</v>
      </c>
    </row>
    <row r="1909" spans="1:6" x14ac:dyDescent="0.35">
      <c r="A1909" t="s">
        <v>135</v>
      </c>
      <c r="B1909" t="s">
        <v>10</v>
      </c>
      <c r="C1909" s="14">
        <v>0</v>
      </c>
      <c r="D1909" s="14">
        <v>0</v>
      </c>
      <c r="E1909" s="14">
        <v>0</v>
      </c>
      <c r="F1909" s="14">
        <v>0</v>
      </c>
    </row>
    <row r="1910" spans="1:6" x14ac:dyDescent="0.35">
      <c r="A1910" t="s">
        <v>135</v>
      </c>
      <c r="B1910" t="s">
        <v>11</v>
      </c>
      <c r="C1910" s="14">
        <v>0</v>
      </c>
      <c r="D1910" s="14">
        <v>0</v>
      </c>
      <c r="E1910" s="14">
        <v>0</v>
      </c>
      <c r="F1910" s="14">
        <v>0</v>
      </c>
    </row>
    <row r="1911" spans="1:6" x14ac:dyDescent="0.35">
      <c r="A1911" t="s">
        <v>135</v>
      </c>
      <c r="B1911" t="s">
        <v>12</v>
      </c>
      <c r="C1911" s="14">
        <v>24591537000000</v>
      </c>
      <c r="D1911" s="14">
        <v>24890710000000</v>
      </c>
      <c r="E1911" s="14">
        <v>10062633000000</v>
      </c>
      <c r="F1911" s="14">
        <v>8217767000000</v>
      </c>
    </row>
    <row r="1912" spans="1:6" x14ac:dyDescent="0.35">
      <c r="A1912" t="s">
        <v>135</v>
      </c>
      <c r="B1912" t="s">
        <v>13</v>
      </c>
      <c r="C1912" s="14">
        <v>0</v>
      </c>
      <c r="D1912" s="14">
        <v>0</v>
      </c>
      <c r="E1912" s="14">
        <v>0</v>
      </c>
      <c r="F1912" s="14">
        <v>0</v>
      </c>
    </row>
    <row r="1913" spans="1:6" x14ac:dyDescent="0.35">
      <c r="A1913" t="s">
        <v>135</v>
      </c>
      <c r="B1913" t="s">
        <v>14</v>
      </c>
      <c r="C1913" s="14">
        <v>0</v>
      </c>
      <c r="D1913" s="14">
        <v>0</v>
      </c>
      <c r="E1913" s="14">
        <v>0</v>
      </c>
      <c r="F1913" s="14">
        <v>0</v>
      </c>
    </row>
    <row r="1914" spans="1:6" x14ac:dyDescent="0.35">
      <c r="A1914" t="s">
        <v>135</v>
      </c>
      <c r="B1914" t="s">
        <v>15</v>
      </c>
      <c r="C1914" s="14">
        <v>0</v>
      </c>
      <c r="D1914" s="14">
        <v>0</v>
      </c>
      <c r="E1914" s="14">
        <v>0</v>
      </c>
      <c r="F1914" s="14">
        <v>0</v>
      </c>
    </row>
    <row r="1915" spans="1:6" x14ac:dyDescent="0.35">
      <c r="A1915" t="s">
        <v>135</v>
      </c>
      <c r="B1915" t="s">
        <v>16</v>
      </c>
      <c r="C1915" s="14">
        <v>4368977000000</v>
      </c>
      <c r="D1915" s="14">
        <v>27985117000000</v>
      </c>
      <c r="E1915" s="14">
        <v>51899808000000</v>
      </c>
      <c r="F1915" s="14">
        <v>68197574000000</v>
      </c>
    </row>
    <row r="1916" spans="1:6" x14ac:dyDescent="0.35">
      <c r="A1916" t="s">
        <v>135</v>
      </c>
      <c r="B1916" t="s">
        <v>17</v>
      </c>
      <c r="C1916" s="14">
        <v>2832959000000</v>
      </c>
      <c r="D1916" s="14">
        <v>11747285000000</v>
      </c>
      <c r="E1916" s="14">
        <v>27161023000000</v>
      </c>
      <c r="F1916" s="14">
        <v>56382159000000</v>
      </c>
    </row>
    <row r="1917" spans="1:6" x14ac:dyDescent="0.35">
      <c r="A1917" t="s">
        <v>135</v>
      </c>
      <c r="B1917" t="s">
        <v>18</v>
      </c>
      <c r="C1917" s="14">
        <v>1536018000000</v>
      </c>
      <c r="D1917" s="14">
        <v>16237832000000</v>
      </c>
      <c r="E1917" s="14">
        <v>24738785000000</v>
      </c>
      <c r="F1917" s="14">
        <v>11815415000000</v>
      </c>
    </row>
    <row r="1918" spans="1:6" x14ac:dyDescent="0.35">
      <c r="A1918" t="s">
        <v>135</v>
      </c>
      <c r="B1918" t="s">
        <v>19</v>
      </c>
      <c r="C1918" s="14">
        <v>0</v>
      </c>
      <c r="D1918" s="14">
        <v>0</v>
      </c>
      <c r="E1918" s="14">
        <v>0</v>
      </c>
      <c r="F1918" s="14">
        <v>0</v>
      </c>
    </row>
    <row r="1919" spans="1:6" x14ac:dyDescent="0.35">
      <c r="A1919" t="s">
        <v>135</v>
      </c>
      <c r="B1919" t="s">
        <v>20</v>
      </c>
      <c r="C1919" s="14">
        <v>0</v>
      </c>
      <c r="D1919" s="14">
        <v>0</v>
      </c>
      <c r="E1919" s="14">
        <v>0</v>
      </c>
      <c r="F1919" s="14">
        <v>0</v>
      </c>
    </row>
    <row r="1920" spans="1:6" x14ac:dyDescent="0.35">
      <c r="A1920" t="s">
        <v>135</v>
      </c>
      <c r="B1920" t="s">
        <v>21</v>
      </c>
      <c r="C1920" s="14">
        <v>0</v>
      </c>
      <c r="D1920" s="14">
        <v>0</v>
      </c>
      <c r="E1920" s="14">
        <v>0</v>
      </c>
      <c r="F1920" s="14">
        <v>0</v>
      </c>
    </row>
    <row r="1921" spans="1:6" x14ac:dyDescent="0.35">
      <c r="A1921" t="s">
        <v>135</v>
      </c>
      <c r="B1921" t="s">
        <v>22</v>
      </c>
      <c r="C1921" s="14">
        <v>0</v>
      </c>
      <c r="D1921" s="14">
        <v>0</v>
      </c>
      <c r="E1921" s="14">
        <v>0</v>
      </c>
      <c r="F1921" s="14">
        <v>0</v>
      </c>
    </row>
    <row r="1922" spans="1:6" x14ac:dyDescent="0.35">
      <c r="A1922" t="s">
        <v>135</v>
      </c>
      <c r="B1922" t="s">
        <v>23</v>
      </c>
      <c r="C1922" s="14">
        <v>0</v>
      </c>
      <c r="D1922" s="14">
        <v>0</v>
      </c>
      <c r="E1922" s="14">
        <v>0</v>
      </c>
      <c r="F1922" s="14">
        <v>0</v>
      </c>
    </row>
    <row r="1923" spans="1:6" x14ac:dyDescent="0.35">
      <c r="A1923" t="s">
        <v>135</v>
      </c>
      <c r="B1923" t="s">
        <v>24</v>
      </c>
      <c r="C1923" s="14">
        <v>0</v>
      </c>
      <c r="D1923" s="14">
        <v>0</v>
      </c>
      <c r="E1923" s="14">
        <v>0</v>
      </c>
      <c r="F1923" s="14">
        <v>0</v>
      </c>
    </row>
    <row r="1924" spans="1:6" x14ac:dyDescent="0.35">
      <c r="A1924" t="s">
        <v>135</v>
      </c>
      <c r="B1924" t="s">
        <v>25</v>
      </c>
      <c r="C1924" s="14">
        <v>0</v>
      </c>
      <c r="D1924" s="14">
        <v>0</v>
      </c>
      <c r="E1924" s="14">
        <v>0</v>
      </c>
      <c r="F1924" s="14">
        <v>0</v>
      </c>
    </row>
    <row r="1925" spans="1:6" x14ac:dyDescent="0.35">
      <c r="A1925" t="s">
        <v>135</v>
      </c>
      <c r="B1925" t="s">
        <v>26</v>
      </c>
      <c r="C1925" s="14">
        <v>0</v>
      </c>
      <c r="D1925" s="14">
        <v>0</v>
      </c>
      <c r="E1925" s="14">
        <v>0</v>
      </c>
      <c r="F1925" s="14">
        <v>0</v>
      </c>
    </row>
    <row r="1926" spans="1:6" x14ac:dyDescent="0.35">
      <c r="A1926" t="s">
        <v>135</v>
      </c>
      <c r="B1926" t="s">
        <v>27</v>
      </c>
      <c r="C1926" s="14">
        <v>0</v>
      </c>
      <c r="D1926" s="14">
        <v>0</v>
      </c>
      <c r="E1926" s="14">
        <v>0</v>
      </c>
      <c r="F1926" s="14">
        <v>0</v>
      </c>
    </row>
    <row r="1927" spans="1:6" x14ac:dyDescent="0.35">
      <c r="A1927" t="s">
        <v>135</v>
      </c>
      <c r="B1927" t="s">
        <v>28</v>
      </c>
      <c r="C1927" s="14">
        <v>23753000000</v>
      </c>
      <c r="D1927" s="14">
        <v>0</v>
      </c>
      <c r="E1927" s="14">
        <v>20958000000</v>
      </c>
      <c r="F1927" s="14">
        <v>156721000000</v>
      </c>
    </row>
    <row r="1928" spans="1:6" x14ac:dyDescent="0.35">
      <c r="A1928" t="s">
        <v>135</v>
      </c>
      <c r="B1928" t="s">
        <v>29</v>
      </c>
      <c r="C1928" s="14">
        <v>0</v>
      </c>
      <c r="D1928" s="14">
        <v>0</v>
      </c>
      <c r="E1928" s="14">
        <v>0</v>
      </c>
      <c r="F1928" s="14">
        <v>0</v>
      </c>
    </row>
    <row r="1929" spans="1:6" x14ac:dyDescent="0.35">
      <c r="A1929" t="s">
        <v>135</v>
      </c>
      <c r="B1929" t="s">
        <v>30</v>
      </c>
      <c r="C1929" s="14">
        <v>0</v>
      </c>
      <c r="D1929" s="14">
        <v>0</v>
      </c>
      <c r="E1929" s="14">
        <v>0</v>
      </c>
      <c r="F1929" s="14">
        <v>0</v>
      </c>
    </row>
    <row r="1930" spans="1:6" x14ac:dyDescent="0.35">
      <c r="A1930" t="s">
        <v>135</v>
      </c>
      <c r="B1930" t="s">
        <v>31</v>
      </c>
      <c r="C1930" s="14">
        <v>0</v>
      </c>
      <c r="D1930" s="14">
        <v>0</v>
      </c>
      <c r="E1930" s="14">
        <v>0</v>
      </c>
      <c r="F1930" s="14">
        <v>0</v>
      </c>
    </row>
    <row r="1931" spans="1:6" x14ac:dyDescent="0.35">
      <c r="A1931" t="s">
        <v>135</v>
      </c>
      <c r="B1931" t="s">
        <v>32</v>
      </c>
      <c r="C1931" s="14">
        <v>0</v>
      </c>
      <c r="D1931" s="14">
        <v>0</v>
      </c>
      <c r="E1931" s="14">
        <v>0</v>
      </c>
      <c r="F1931" s="14">
        <v>0</v>
      </c>
    </row>
    <row r="1932" spans="1:6" x14ac:dyDescent="0.35">
      <c r="A1932" t="s">
        <v>135</v>
      </c>
      <c r="B1932" t="s">
        <v>33</v>
      </c>
      <c r="C1932" s="14">
        <v>0</v>
      </c>
      <c r="D1932" s="14">
        <v>0</v>
      </c>
      <c r="E1932" s="14">
        <v>0</v>
      </c>
      <c r="F1932" s="14">
        <v>0</v>
      </c>
    </row>
    <row r="1933" spans="1:6" x14ac:dyDescent="0.35">
      <c r="A1933" t="s">
        <v>135</v>
      </c>
      <c r="B1933" t="s">
        <v>34</v>
      </c>
      <c r="C1933" s="14">
        <v>0</v>
      </c>
      <c r="D1933" s="14">
        <v>0</v>
      </c>
      <c r="E1933" s="14">
        <v>0</v>
      </c>
      <c r="F1933" s="14">
        <v>0</v>
      </c>
    </row>
    <row r="1934" spans="1:6" x14ac:dyDescent="0.35">
      <c r="A1934" t="s">
        <v>135</v>
      </c>
      <c r="B1934" t="s">
        <v>35</v>
      </c>
      <c r="C1934" s="14">
        <v>73628000000</v>
      </c>
      <c r="D1934" s="14">
        <v>69544000000</v>
      </c>
      <c r="E1934" s="14">
        <v>69457000000</v>
      </c>
      <c r="F1934" s="14">
        <v>69457000000</v>
      </c>
    </row>
    <row r="1935" spans="1:6" x14ac:dyDescent="0.35">
      <c r="A1935" t="s">
        <v>135</v>
      </c>
      <c r="B1935" t="s">
        <v>36</v>
      </c>
      <c r="C1935" s="14">
        <v>0</v>
      </c>
      <c r="D1935" s="14">
        <v>0</v>
      </c>
      <c r="E1935" s="14">
        <v>0</v>
      </c>
      <c r="F1935" s="14">
        <v>0</v>
      </c>
    </row>
    <row r="1936" spans="1:6" x14ac:dyDescent="0.35">
      <c r="A1936" t="s">
        <v>135</v>
      </c>
      <c r="B1936" t="s">
        <v>37</v>
      </c>
      <c r="C1936" s="14">
        <v>0</v>
      </c>
      <c r="D1936" s="14">
        <v>0</v>
      </c>
      <c r="E1936" s="14">
        <v>0</v>
      </c>
      <c r="F1936" s="14">
        <v>0</v>
      </c>
    </row>
    <row r="1937" spans="1:6" x14ac:dyDescent="0.35">
      <c r="A1937" t="s">
        <v>135</v>
      </c>
      <c r="B1937" t="s">
        <v>38</v>
      </c>
      <c r="C1937" s="14">
        <v>0</v>
      </c>
      <c r="D1937" s="14">
        <v>0</v>
      </c>
      <c r="E1937" s="14">
        <v>0</v>
      </c>
      <c r="F1937" s="14">
        <v>0</v>
      </c>
    </row>
    <row r="1938" spans="1:6" x14ac:dyDescent="0.35">
      <c r="A1938" t="s">
        <v>135</v>
      </c>
      <c r="B1938" t="s">
        <v>39</v>
      </c>
      <c r="C1938" s="14">
        <v>137272000000</v>
      </c>
      <c r="D1938" s="14">
        <v>69719000000</v>
      </c>
      <c r="E1938" s="14">
        <v>69667000000</v>
      </c>
      <c r="F1938" s="14">
        <v>69667000000</v>
      </c>
    </row>
    <row r="1939" spans="1:6" x14ac:dyDescent="0.35">
      <c r="A1939" t="s">
        <v>135</v>
      </c>
      <c r="B1939" t="s">
        <v>40</v>
      </c>
      <c r="C1939" s="14">
        <v>0</v>
      </c>
      <c r="D1939" s="14">
        <v>0</v>
      </c>
      <c r="E1939" s="14">
        <v>0</v>
      </c>
      <c r="F1939" s="14">
        <v>0</v>
      </c>
    </row>
    <row r="1940" spans="1:6" x14ac:dyDescent="0.35">
      <c r="A1940" t="s">
        <v>135</v>
      </c>
      <c r="B1940" t="s">
        <v>41</v>
      </c>
      <c r="C1940" s="14">
        <v>0</v>
      </c>
      <c r="D1940" s="14">
        <v>0</v>
      </c>
      <c r="E1940" s="14">
        <v>0</v>
      </c>
      <c r="F1940" s="14">
        <v>0</v>
      </c>
    </row>
    <row r="1941" spans="1:6" x14ac:dyDescent="0.35">
      <c r="A1941" t="s">
        <v>135</v>
      </c>
      <c r="B1941" t="s">
        <v>42</v>
      </c>
      <c r="C1941" s="14">
        <v>-63644000000</v>
      </c>
      <c r="D1941" s="14">
        <v>-175000000</v>
      </c>
      <c r="E1941" s="14">
        <v>-210000000</v>
      </c>
      <c r="F1941" s="14">
        <v>-210000000</v>
      </c>
    </row>
    <row r="1942" spans="1:6" x14ac:dyDescent="0.35">
      <c r="A1942" t="s">
        <v>135</v>
      </c>
      <c r="B1942" t="s">
        <v>43</v>
      </c>
      <c r="C1942" s="14">
        <v>406873000000</v>
      </c>
      <c r="D1942" s="14">
        <v>604158000000</v>
      </c>
      <c r="E1942" s="14">
        <v>699685000000</v>
      </c>
      <c r="F1942" s="14">
        <v>756167000000</v>
      </c>
    </row>
    <row r="1943" spans="1:6" x14ac:dyDescent="0.35">
      <c r="A1943" t="s">
        <v>135</v>
      </c>
      <c r="B1943" t="s">
        <v>44</v>
      </c>
      <c r="C1943" s="14">
        <v>263082000000</v>
      </c>
      <c r="D1943" s="14">
        <v>302045000000</v>
      </c>
      <c r="E1943" s="14">
        <v>407765000000</v>
      </c>
      <c r="F1943" s="14">
        <v>466709000000</v>
      </c>
    </row>
    <row r="1944" spans="1:6" x14ac:dyDescent="0.35">
      <c r="A1944" t="s">
        <v>135</v>
      </c>
      <c r="B1944" t="s">
        <v>45</v>
      </c>
      <c r="C1944" s="14">
        <v>742694000000</v>
      </c>
      <c r="D1944" s="14">
        <v>838439000000</v>
      </c>
      <c r="E1944" s="14">
        <v>993287000000</v>
      </c>
      <c r="F1944" s="14">
        <v>1119671000000</v>
      </c>
    </row>
    <row r="1945" spans="1:6" x14ac:dyDescent="0.35">
      <c r="A1945" t="s">
        <v>135</v>
      </c>
      <c r="B1945" t="s">
        <v>46</v>
      </c>
      <c r="C1945" s="14">
        <v>-479612000000</v>
      </c>
      <c r="D1945" s="14">
        <v>-536394000000</v>
      </c>
      <c r="E1945" s="14">
        <v>-585522000000</v>
      </c>
      <c r="F1945" s="14">
        <v>-652962000000</v>
      </c>
    </row>
    <row r="1946" spans="1:6" x14ac:dyDescent="0.35">
      <c r="A1946" t="s">
        <v>135</v>
      </c>
      <c r="B1946" t="s">
        <v>47</v>
      </c>
      <c r="C1946" s="14">
        <v>0</v>
      </c>
      <c r="D1946" s="14">
        <v>0</v>
      </c>
      <c r="E1946" s="14">
        <v>0</v>
      </c>
      <c r="F1946" s="14">
        <v>0</v>
      </c>
    </row>
    <row r="1947" spans="1:6" x14ac:dyDescent="0.35">
      <c r="A1947" t="s">
        <v>135</v>
      </c>
      <c r="B1947" t="s">
        <v>45</v>
      </c>
      <c r="C1947" s="14">
        <v>0</v>
      </c>
      <c r="D1947" s="14">
        <v>0</v>
      </c>
      <c r="E1947" s="14">
        <v>0</v>
      </c>
      <c r="F1947" s="14">
        <v>0</v>
      </c>
    </row>
    <row r="1948" spans="1:6" x14ac:dyDescent="0.35">
      <c r="A1948" t="s">
        <v>135</v>
      </c>
      <c r="B1948" t="s">
        <v>46</v>
      </c>
      <c r="C1948" s="14">
        <v>0</v>
      </c>
      <c r="D1948" s="14">
        <v>0</v>
      </c>
      <c r="E1948" s="14">
        <v>0</v>
      </c>
      <c r="F1948" s="14">
        <v>0</v>
      </c>
    </row>
    <row r="1949" spans="1:6" x14ac:dyDescent="0.35">
      <c r="A1949" t="s">
        <v>135</v>
      </c>
      <c r="B1949" t="s">
        <v>48</v>
      </c>
      <c r="C1949" s="14">
        <v>143791000000</v>
      </c>
      <c r="D1949" s="14">
        <v>302113000000</v>
      </c>
      <c r="E1949" s="14">
        <v>291920000000</v>
      </c>
      <c r="F1949" s="14">
        <v>289458000000</v>
      </c>
    </row>
    <row r="1950" spans="1:6" x14ac:dyDescent="0.35">
      <c r="A1950" t="s">
        <v>135</v>
      </c>
      <c r="B1950" t="s">
        <v>45</v>
      </c>
      <c r="C1950" s="14">
        <v>378606000000</v>
      </c>
      <c r="D1950" s="14">
        <v>583271000000</v>
      </c>
      <c r="E1950" s="14">
        <v>633324000000</v>
      </c>
      <c r="F1950" s="14">
        <v>694855000000</v>
      </c>
    </row>
    <row r="1951" spans="1:6" x14ac:dyDescent="0.35">
      <c r="A1951" t="s">
        <v>135</v>
      </c>
      <c r="B1951" t="s">
        <v>46</v>
      </c>
      <c r="C1951" s="14">
        <v>-234815000000</v>
      </c>
      <c r="D1951" s="14">
        <v>-281158000000</v>
      </c>
      <c r="E1951" s="14">
        <v>-341404000000</v>
      </c>
      <c r="F1951" s="14">
        <v>-405397000000</v>
      </c>
    </row>
    <row r="1952" spans="1:6" x14ac:dyDescent="0.35">
      <c r="A1952" t="s">
        <v>135</v>
      </c>
      <c r="B1952" t="s">
        <v>49</v>
      </c>
      <c r="C1952" s="14">
        <v>0</v>
      </c>
      <c r="D1952" s="14">
        <v>0</v>
      </c>
      <c r="E1952" s="14">
        <v>0</v>
      </c>
      <c r="F1952" s="14">
        <v>0</v>
      </c>
    </row>
    <row r="1953" spans="1:6" x14ac:dyDescent="0.35">
      <c r="A1953" t="s">
        <v>135</v>
      </c>
      <c r="B1953" t="s">
        <v>45</v>
      </c>
      <c r="C1953" s="14">
        <v>0</v>
      </c>
      <c r="D1953" s="14">
        <v>0</v>
      </c>
      <c r="E1953" s="14">
        <v>0</v>
      </c>
      <c r="F1953" s="14">
        <v>0</v>
      </c>
    </row>
    <row r="1954" spans="1:6" x14ac:dyDescent="0.35">
      <c r="A1954" t="s">
        <v>135</v>
      </c>
      <c r="B1954" t="s">
        <v>46</v>
      </c>
      <c r="C1954" s="14">
        <v>0</v>
      </c>
      <c r="D1954" s="14">
        <v>0</v>
      </c>
      <c r="E1954" s="14">
        <v>0</v>
      </c>
      <c r="F1954" s="14">
        <v>0</v>
      </c>
    </row>
    <row r="1955" spans="1:6" x14ac:dyDescent="0.35">
      <c r="A1955" t="s">
        <v>135</v>
      </c>
      <c r="B1955" t="s">
        <v>50</v>
      </c>
      <c r="C1955" s="14">
        <v>0</v>
      </c>
      <c r="D1955" s="14">
        <v>2847000000</v>
      </c>
      <c r="E1955" s="14">
        <v>2642000000</v>
      </c>
      <c r="F1955" s="14">
        <v>2501000000</v>
      </c>
    </row>
    <row r="1956" spans="1:6" x14ac:dyDescent="0.35">
      <c r="A1956" t="s">
        <v>135</v>
      </c>
      <c r="B1956" t="s">
        <v>51</v>
      </c>
      <c r="C1956" s="14">
        <v>0</v>
      </c>
      <c r="D1956" s="14">
        <v>3604000000</v>
      </c>
      <c r="E1956" s="14">
        <v>3542000000</v>
      </c>
      <c r="F1956" s="14">
        <v>3542000000</v>
      </c>
    </row>
    <row r="1957" spans="1:6" x14ac:dyDescent="0.35">
      <c r="A1957" t="s">
        <v>135</v>
      </c>
      <c r="B1957" t="s">
        <v>52</v>
      </c>
      <c r="C1957" s="14">
        <v>0</v>
      </c>
      <c r="D1957" s="14">
        <v>-757000000</v>
      </c>
      <c r="E1957" s="14">
        <v>-900000000</v>
      </c>
      <c r="F1957" s="14">
        <v>-1041000000</v>
      </c>
    </row>
    <row r="1958" spans="1:6" x14ac:dyDescent="0.35">
      <c r="A1958" t="s">
        <v>135</v>
      </c>
      <c r="B1958" t="s">
        <v>53</v>
      </c>
      <c r="C1958" s="14">
        <v>4396495000000</v>
      </c>
      <c r="D1958" s="14">
        <v>10430709000000</v>
      </c>
      <c r="E1958" s="14">
        <v>9164688000000</v>
      </c>
      <c r="F1958" s="14">
        <v>7720366000000</v>
      </c>
    </row>
    <row r="1959" spans="1:6" x14ac:dyDescent="0.35">
      <c r="A1959" t="s">
        <v>135</v>
      </c>
      <c r="B1959" t="s">
        <v>54</v>
      </c>
      <c r="C1959" s="14">
        <v>1829744000000</v>
      </c>
      <c r="D1959" s="14">
        <v>7627526000000</v>
      </c>
      <c r="E1959" s="14">
        <v>5523384000000</v>
      </c>
      <c r="F1959" s="14">
        <v>3003801000000</v>
      </c>
    </row>
    <row r="1960" spans="1:6" x14ac:dyDescent="0.35">
      <c r="A1960" t="s">
        <v>135</v>
      </c>
      <c r="B1960" t="s">
        <v>55</v>
      </c>
      <c r="C1960" s="14">
        <v>1798326000000</v>
      </c>
      <c r="D1960" s="14">
        <v>1856781000000</v>
      </c>
      <c r="E1960" s="14">
        <v>2432288000000</v>
      </c>
      <c r="F1960" s="14">
        <v>3663279000000</v>
      </c>
    </row>
    <row r="1961" spans="1:6" x14ac:dyDescent="0.35">
      <c r="A1961" t="s">
        <v>135</v>
      </c>
      <c r="B1961" t="s">
        <v>56</v>
      </c>
      <c r="C1961" s="14">
        <v>0</v>
      </c>
      <c r="D1961" s="14">
        <v>0</v>
      </c>
      <c r="E1961" s="14">
        <v>0</v>
      </c>
      <c r="F1961" s="14">
        <v>0</v>
      </c>
    </row>
    <row r="1962" spans="1:6" x14ac:dyDescent="0.35">
      <c r="A1962" t="s">
        <v>135</v>
      </c>
      <c r="B1962" t="s">
        <v>57</v>
      </c>
      <c r="C1962" s="14">
        <v>768425000000</v>
      </c>
      <c r="D1962" s="14">
        <v>995496000000</v>
      </c>
      <c r="E1962" s="14">
        <v>1240828000000</v>
      </c>
      <c r="F1962" s="14">
        <v>1064350000000</v>
      </c>
    </row>
    <row r="1963" spans="1:6" x14ac:dyDescent="0.35">
      <c r="A1963" t="s">
        <v>135</v>
      </c>
      <c r="B1963" t="s">
        <v>58</v>
      </c>
      <c r="C1963" s="14">
        <v>0</v>
      </c>
      <c r="D1963" s="14">
        <v>0</v>
      </c>
      <c r="E1963" s="14">
        <v>0</v>
      </c>
      <c r="F1963" s="14">
        <v>0</v>
      </c>
    </row>
    <row r="1964" spans="1:6" x14ac:dyDescent="0.35">
      <c r="A1964" t="s">
        <v>135</v>
      </c>
      <c r="B1964" t="s">
        <v>59</v>
      </c>
      <c r="C1964" s="14">
        <v>0</v>
      </c>
      <c r="D1964" s="14">
        <v>0</v>
      </c>
      <c r="E1964" s="14">
        <v>0</v>
      </c>
      <c r="F1964" s="14">
        <v>0</v>
      </c>
    </row>
    <row r="1965" spans="1:6" x14ac:dyDescent="0.35">
      <c r="A1965" t="s">
        <v>135</v>
      </c>
      <c r="B1965" t="s">
        <v>60</v>
      </c>
      <c r="C1965" s="14">
        <v>0</v>
      </c>
      <c r="D1965" s="14">
        <v>0</v>
      </c>
      <c r="E1965" s="14">
        <v>0</v>
      </c>
      <c r="F1965" s="14">
        <v>0</v>
      </c>
    </row>
    <row r="1966" spans="1:6" x14ac:dyDescent="0.35">
      <c r="A1966" t="s">
        <v>135</v>
      </c>
      <c r="B1966" t="s">
        <v>61</v>
      </c>
      <c r="C1966" s="14">
        <v>0</v>
      </c>
      <c r="D1966" s="14">
        <v>0</v>
      </c>
      <c r="E1966" s="14">
        <v>0</v>
      </c>
      <c r="F1966" s="14">
        <v>0</v>
      </c>
    </row>
    <row r="1967" spans="1:6" x14ac:dyDescent="0.35">
      <c r="A1967" t="s">
        <v>135</v>
      </c>
      <c r="B1967" t="s">
        <v>62</v>
      </c>
      <c r="C1967" s="14">
        <v>0</v>
      </c>
      <c r="D1967" s="14">
        <v>0</v>
      </c>
      <c r="E1967" s="14">
        <v>0</v>
      </c>
      <c r="F1967" s="14">
        <v>0</v>
      </c>
    </row>
    <row r="1968" spans="1:6" x14ac:dyDescent="0.35">
      <c r="A1968" t="s">
        <v>135</v>
      </c>
      <c r="B1968" t="s">
        <v>63</v>
      </c>
      <c r="C1968" s="14">
        <v>0</v>
      </c>
      <c r="D1968" s="14">
        <v>0</v>
      </c>
      <c r="E1968" s="14">
        <v>0</v>
      </c>
      <c r="F1968" s="14">
        <v>0</v>
      </c>
    </row>
    <row r="1969" spans="1:6" x14ac:dyDescent="0.35">
      <c r="A1969" t="s">
        <v>135</v>
      </c>
      <c r="B1969" t="s">
        <v>64</v>
      </c>
      <c r="C1969" s="14">
        <v>0</v>
      </c>
      <c r="D1969" s="14">
        <v>0</v>
      </c>
      <c r="E1969" s="14">
        <v>0</v>
      </c>
      <c r="F1969" s="14">
        <v>0</v>
      </c>
    </row>
    <row r="1970" spans="1:6" x14ac:dyDescent="0.35">
      <c r="A1970" t="s">
        <v>135</v>
      </c>
      <c r="B1970" t="s">
        <v>65</v>
      </c>
      <c r="C1970" s="14">
        <v>0</v>
      </c>
      <c r="D1970" s="14">
        <v>0</v>
      </c>
      <c r="E1970" s="14">
        <v>0</v>
      </c>
      <c r="F1970" s="14">
        <v>0</v>
      </c>
    </row>
    <row r="1971" spans="1:6" x14ac:dyDescent="0.35">
      <c r="A1971" t="s">
        <v>135</v>
      </c>
      <c r="B1971" t="s">
        <v>66</v>
      </c>
      <c r="C1971" s="14">
        <v>0</v>
      </c>
      <c r="D1971" s="14">
        <v>0</v>
      </c>
      <c r="E1971" s="14">
        <v>0</v>
      </c>
      <c r="F1971" s="14">
        <v>0</v>
      </c>
    </row>
    <row r="1972" spans="1:6" x14ac:dyDescent="0.35">
      <c r="A1972" t="s">
        <v>135</v>
      </c>
      <c r="B1972" t="s">
        <v>67</v>
      </c>
      <c r="C1972" s="14">
        <v>244675677000000</v>
      </c>
      <c r="D1972" s="14">
        <v>309517129000000</v>
      </c>
      <c r="E1972" s="14">
        <v>342798925000000</v>
      </c>
      <c r="F1972" s="14">
        <v>409881373000000</v>
      </c>
    </row>
    <row r="1973" spans="1:6" x14ac:dyDescent="0.35">
      <c r="A1973" t="s">
        <v>135</v>
      </c>
      <c r="B1973" t="s">
        <v>68</v>
      </c>
      <c r="C1973" s="14">
        <v>0</v>
      </c>
      <c r="D1973" s="14">
        <v>0</v>
      </c>
      <c r="E1973" s="14">
        <v>0</v>
      </c>
      <c r="F1973" s="14">
        <v>0</v>
      </c>
    </row>
    <row r="1974" spans="1:6" x14ac:dyDescent="0.35">
      <c r="A1974" t="s">
        <v>135</v>
      </c>
      <c r="B1974" t="s">
        <v>69</v>
      </c>
      <c r="C1974" s="14">
        <v>0</v>
      </c>
      <c r="D1974" s="14">
        <v>0</v>
      </c>
      <c r="E1974" s="14">
        <v>0</v>
      </c>
      <c r="F1974" s="14">
        <v>0</v>
      </c>
    </row>
    <row r="1975" spans="1:6" x14ac:dyDescent="0.35">
      <c r="A1975" t="s">
        <v>135</v>
      </c>
      <c r="B1975" t="s">
        <v>70</v>
      </c>
      <c r="C1975" s="14">
        <v>0</v>
      </c>
      <c r="D1975" s="14">
        <v>0</v>
      </c>
      <c r="E1975" s="14">
        <v>0</v>
      </c>
      <c r="F1975" s="14">
        <v>0</v>
      </c>
    </row>
    <row r="1976" spans="1:6" x14ac:dyDescent="0.35">
      <c r="A1976" t="s">
        <v>135</v>
      </c>
      <c r="B1976" t="s">
        <v>71</v>
      </c>
      <c r="C1976" s="14">
        <v>0</v>
      </c>
      <c r="D1976" s="14">
        <v>0</v>
      </c>
      <c r="E1976" s="14">
        <v>0</v>
      </c>
      <c r="F1976" s="14">
        <v>0</v>
      </c>
    </row>
    <row r="1977" spans="1:6" x14ac:dyDescent="0.35">
      <c r="A1977" t="s">
        <v>135</v>
      </c>
      <c r="B1977" t="s">
        <v>72</v>
      </c>
      <c r="C1977" s="14">
        <v>0</v>
      </c>
      <c r="D1977" s="14">
        <v>0</v>
      </c>
      <c r="E1977" s="14">
        <v>0</v>
      </c>
      <c r="F1977" s="14">
        <v>0</v>
      </c>
    </row>
    <row r="1978" spans="1:6" x14ac:dyDescent="0.35">
      <c r="A1978" t="s">
        <v>135</v>
      </c>
      <c r="B1978" t="s">
        <v>73</v>
      </c>
      <c r="C1978" s="14">
        <v>0</v>
      </c>
      <c r="D1978" s="14">
        <v>0</v>
      </c>
      <c r="E1978" s="14">
        <v>0</v>
      </c>
      <c r="F1978" s="14">
        <v>0</v>
      </c>
    </row>
    <row r="1979" spans="1:6" x14ac:dyDescent="0.35">
      <c r="A1979" t="s">
        <v>135</v>
      </c>
      <c r="B1979" t="s">
        <v>74</v>
      </c>
      <c r="C1979" s="14">
        <v>0</v>
      </c>
      <c r="D1979" s="14">
        <v>0</v>
      </c>
      <c r="E1979" s="14">
        <v>0</v>
      </c>
      <c r="F1979" s="14">
        <v>0</v>
      </c>
    </row>
    <row r="1980" spans="1:6" x14ac:dyDescent="0.35">
      <c r="A1980" t="s">
        <v>135</v>
      </c>
      <c r="B1980" t="s">
        <v>75</v>
      </c>
      <c r="C1980" s="14">
        <v>0</v>
      </c>
      <c r="D1980" s="14">
        <v>0</v>
      </c>
      <c r="E1980" s="14">
        <v>0</v>
      </c>
      <c r="F1980" s="14">
        <v>0</v>
      </c>
    </row>
    <row r="1981" spans="1:6" x14ac:dyDescent="0.35">
      <c r="A1981" t="s">
        <v>135</v>
      </c>
      <c r="B1981" t="s">
        <v>76</v>
      </c>
      <c r="C1981" s="14">
        <v>0</v>
      </c>
      <c r="D1981" s="14">
        <v>0</v>
      </c>
      <c r="E1981" s="14">
        <v>0</v>
      </c>
      <c r="F1981" s="14">
        <v>0</v>
      </c>
    </row>
    <row r="1982" spans="1:6" x14ac:dyDescent="0.35">
      <c r="A1982" t="s">
        <v>135</v>
      </c>
      <c r="B1982" t="s">
        <v>77</v>
      </c>
      <c r="C1982" s="14">
        <v>0</v>
      </c>
      <c r="D1982" s="14">
        <v>0</v>
      </c>
      <c r="E1982" s="14">
        <v>0</v>
      </c>
      <c r="F1982" s="14">
        <v>0</v>
      </c>
    </row>
    <row r="1983" spans="1:6" x14ac:dyDescent="0.35">
      <c r="A1983" t="s">
        <v>135</v>
      </c>
      <c r="B1983" t="s">
        <v>78</v>
      </c>
      <c r="C1983" s="14">
        <v>42487522000000</v>
      </c>
      <c r="D1983" s="14">
        <v>64456470000000</v>
      </c>
      <c r="E1983" s="14">
        <v>71166441000000</v>
      </c>
      <c r="F1983" s="14">
        <v>98639721000000</v>
      </c>
    </row>
    <row r="1984" spans="1:6" x14ac:dyDescent="0.35">
      <c r="A1984" t="s">
        <v>135</v>
      </c>
      <c r="B1984" t="s">
        <v>79</v>
      </c>
      <c r="C1984" s="14">
        <v>26886323000000</v>
      </c>
      <c r="D1984" s="14">
        <v>38019670000000</v>
      </c>
      <c r="E1984" s="14">
        <v>45957711000000</v>
      </c>
      <c r="F1984" s="14">
        <v>74755571000000</v>
      </c>
    </row>
    <row r="1985" spans="1:6" x14ac:dyDescent="0.35">
      <c r="A1985" t="s">
        <v>135</v>
      </c>
      <c r="B1985" t="s">
        <v>80</v>
      </c>
      <c r="C1985" s="14">
        <v>15601199000000</v>
      </c>
      <c r="D1985" s="14">
        <v>26436800000000</v>
      </c>
      <c r="E1985" s="14">
        <v>25208730000000</v>
      </c>
      <c r="F1985" s="14">
        <v>23884150000000</v>
      </c>
    </row>
    <row r="1986" spans="1:6" x14ac:dyDescent="0.35">
      <c r="A1986" t="s">
        <v>135</v>
      </c>
      <c r="B1986" t="s">
        <v>81</v>
      </c>
      <c r="C1986" s="14">
        <v>0</v>
      </c>
      <c r="D1986" s="14">
        <v>0</v>
      </c>
      <c r="E1986" s="14">
        <v>0</v>
      </c>
      <c r="F1986" s="14">
        <v>0</v>
      </c>
    </row>
    <row r="1987" spans="1:6" x14ac:dyDescent="0.35">
      <c r="A1987" t="s">
        <v>135</v>
      </c>
      <c r="B1987" t="s">
        <v>82</v>
      </c>
      <c r="C1987" s="14">
        <v>0</v>
      </c>
      <c r="D1987" s="14">
        <v>0</v>
      </c>
      <c r="E1987" s="14">
        <v>0</v>
      </c>
      <c r="F1987" s="14">
        <v>0</v>
      </c>
    </row>
    <row r="1988" spans="1:6" x14ac:dyDescent="0.35">
      <c r="A1988" t="s">
        <v>135</v>
      </c>
      <c r="B1988" t="s">
        <v>83</v>
      </c>
      <c r="C1988" s="14">
        <v>150349095000000</v>
      </c>
      <c r="D1988" s="14">
        <v>173564890000000</v>
      </c>
      <c r="E1988" s="14">
        <v>200123940000000</v>
      </c>
      <c r="F1988" s="14">
        <v>236577266000000</v>
      </c>
    </row>
    <row r="1989" spans="1:6" x14ac:dyDescent="0.35">
      <c r="A1989" t="s">
        <v>135</v>
      </c>
      <c r="B1989" t="s">
        <v>84</v>
      </c>
      <c r="C1989" s="14">
        <v>0</v>
      </c>
      <c r="D1989" s="14">
        <v>0</v>
      </c>
      <c r="E1989" s="14">
        <v>0</v>
      </c>
      <c r="F1989" s="14">
        <v>0</v>
      </c>
    </row>
    <row r="1990" spans="1:6" x14ac:dyDescent="0.35">
      <c r="A1990" t="s">
        <v>135</v>
      </c>
      <c r="B1990" t="s">
        <v>85</v>
      </c>
      <c r="C1990" s="14">
        <v>0</v>
      </c>
      <c r="D1990" s="14">
        <v>0</v>
      </c>
      <c r="E1990" s="14">
        <v>0</v>
      </c>
      <c r="F1990" s="14">
        <v>0</v>
      </c>
    </row>
    <row r="1991" spans="1:6" x14ac:dyDescent="0.35">
      <c r="A1991" t="s">
        <v>135</v>
      </c>
      <c r="B1991" t="s">
        <v>86</v>
      </c>
      <c r="C1991" s="14">
        <v>0</v>
      </c>
      <c r="D1991" s="14">
        <v>0</v>
      </c>
      <c r="E1991" s="14">
        <v>0</v>
      </c>
      <c r="F1991" s="14">
        <v>0</v>
      </c>
    </row>
    <row r="1992" spans="1:6" x14ac:dyDescent="0.35">
      <c r="A1992" t="s">
        <v>135</v>
      </c>
      <c r="B1992" t="s">
        <v>87</v>
      </c>
      <c r="C1992" s="14">
        <v>0</v>
      </c>
      <c r="D1992" s="14">
        <v>0</v>
      </c>
      <c r="E1992" s="14">
        <v>0</v>
      </c>
      <c r="F1992" s="14">
        <v>0</v>
      </c>
    </row>
    <row r="1993" spans="1:6" x14ac:dyDescent="0.35">
      <c r="A1993" t="s">
        <v>135</v>
      </c>
      <c r="B1993" t="s">
        <v>88</v>
      </c>
      <c r="C1993" s="14">
        <v>0</v>
      </c>
      <c r="D1993" s="14">
        <v>0</v>
      </c>
      <c r="E1993" s="14">
        <v>0</v>
      </c>
      <c r="F1993" s="14">
        <v>0</v>
      </c>
    </row>
    <row r="1994" spans="1:6" x14ac:dyDescent="0.35">
      <c r="A1994" t="s">
        <v>135</v>
      </c>
      <c r="B1994" t="s">
        <v>89</v>
      </c>
      <c r="C1994" s="14">
        <v>0</v>
      </c>
      <c r="D1994" s="14">
        <v>0</v>
      </c>
      <c r="E1994" s="14">
        <v>0</v>
      </c>
      <c r="F1994" s="14">
        <v>0</v>
      </c>
    </row>
    <row r="1995" spans="1:6" x14ac:dyDescent="0.35">
      <c r="A1995" t="s">
        <v>135</v>
      </c>
      <c r="B1995" t="s">
        <v>90</v>
      </c>
      <c r="C1995" s="14">
        <v>0</v>
      </c>
      <c r="D1995" s="14">
        <v>0</v>
      </c>
      <c r="E1995" s="14">
        <v>0</v>
      </c>
      <c r="F1995" s="14">
        <v>0</v>
      </c>
    </row>
    <row r="1996" spans="1:6" x14ac:dyDescent="0.35">
      <c r="A1996" t="s">
        <v>135</v>
      </c>
      <c r="B1996" t="s">
        <v>91</v>
      </c>
      <c r="C1996" s="14">
        <v>0</v>
      </c>
      <c r="D1996" s="14">
        <v>0</v>
      </c>
      <c r="E1996" s="14">
        <v>0</v>
      </c>
      <c r="F1996" s="14">
        <v>0</v>
      </c>
    </row>
    <row r="1997" spans="1:6" x14ac:dyDescent="0.35">
      <c r="A1997" t="s">
        <v>135</v>
      </c>
      <c r="B1997" t="s">
        <v>92</v>
      </c>
      <c r="C1997" s="14">
        <v>0</v>
      </c>
      <c r="D1997" s="14">
        <v>0</v>
      </c>
      <c r="E1997" s="14">
        <v>0</v>
      </c>
      <c r="F1997" s="14">
        <v>0</v>
      </c>
    </row>
    <row r="1998" spans="1:6" x14ac:dyDescent="0.35">
      <c r="A1998" t="s">
        <v>135</v>
      </c>
      <c r="B1998" t="s">
        <v>93</v>
      </c>
      <c r="C1998" s="14">
        <v>0</v>
      </c>
      <c r="D1998" s="14">
        <v>63933000000</v>
      </c>
      <c r="E1998" s="14">
        <v>0</v>
      </c>
      <c r="F1998" s="14">
        <v>0</v>
      </c>
    </row>
    <row r="1999" spans="1:6" x14ac:dyDescent="0.35">
      <c r="A1999" t="s">
        <v>135</v>
      </c>
      <c r="B1999" t="s">
        <v>94</v>
      </c>
      <c r="C1999" s="14">
        <v>0</v>
      </c>
      <c r="D1999" s="14">
        <v>0</v>
      </c>
      <c r="E1999" s="14">
        <v>0</v>
      </c>
      <c r="F1999" s="14">
        <v>0</v>
      </c>
    </row>
    <row r="2000" spans="1:6" x14ac:dyDescent="0.35">
      <c r="A2000" t="s">
        <v>135</v>
      </c>
      <c r="B2000" t="s">
        <v>95</v>
      </c>
      <c r="C2000" s="14">
        <v>0</v>
      </c>
      <c r="D2000" s="14">
        <v>0</v>
      </c>
      <c r="E2000" s="14">
        <v>0</v>
      </c>
      <c r="F2000" s="14">
        <v>0</v>
      </c>
    </row>
    <row r="2001" spans="1:6" x14ac:dyDescent="0.35">
      <c r="A2001" t="s">
        <v>135</v>
      </c>
      <c r="B2001" t="s">
        <v>96</v>
      </c>
      <c r="C2001" s="14">
        <v>0</v>
      </c>
      <c r="D2001" s="14">
        <v>0</v>
      </c>
      <c r="E2001" s="14">
        <v>0</v>
      </c>
      <c r="F2001" s="14">
        <v>0</v>
      </c>
    </row>
    <row r="2002" spans="1:6" x14ac:dyDescent="0.35">
      <c r="A2002" t="s">
        <v>135</v>
      </c>
      <c r="B2002" t="s">
        <v>97</v>
      </c>
      <c r="C2002" s="14">
        <v>226701863000000</v>
      </c>
      <c r="D2002" s="14">
        <v>285226389000000</v>
      </c>
      <c r="E2002" s="14">
        <v>310147883000000</v>
      </c>
      <c r="F2002" s="14">
        <v>371941786000000</v>
      </c>
    </row>
    <row r="2003" spans="1:6" x14ac:dyDescent="0.35">
      <c r="A2003" t="s">
        <v>135</v>
      </c>
      <c r="B2003" t="s">
        <v>98</v>
      </c>
      <c r="C2003" s="14">
        <v>0</v>
      </c>
      <c r="D2003" s="14">
        <v>0</v>
      </c>
      <c r="E2003" s="14">
        <v>0</v>
      </c>
      <c r="F2003" s="14">
        <v>25369708000000</v>
      </c>
    </row>
    <row r="2004" spans="1:6" x14ac:dyDescent="0.35">
      <c r="A2004" t="s">
        <v>135</v>
      </c>
      <c r="B2004" t="s">
        <v>99</v>
      </c>
      <c r="C2004" s="14">
        <v>11093879000000</v>
      </c>
      <c r="D2004" s="14">
        <v>15531430000000</v>
      </c>
      <c r="E2004" s="14">
        <v>21076730000000</v>
      </c>
      <c r="F2004" s="14">
        <v>25368075000000</v>
      </c>
    </row>
    <row r="2005" spans="1:6" x14ac:dyDescent="0.35">
      <c r="A2005" t="s">
        <v>135</v>
      </c>
      <c r="B2005" t="s">
        <v>100</v>
      </c>
      <c r="C2005" s="14">
        <v>0</v>
      </c>
      <c r="D2005" s="14">
        <v>0</v>
      </c>
      <c r="E2005" s="14">
        <v>0</v>
      </c>
      <c r="F2005" s="14">
        <v>0</v>
      </c>
    </row>
    <row r="2006" spans="1:6" x14ac:dyDescent="0.35">
      <c r="A2006" t="s">
        <v>135</v>
      </c>
      <c r="B2006" t="s">
        <v>101</v>
      </c>
      <c r="C2006" s="14">
        <v>0</v>
      </c>
      <c r="D2006" s="14">
        <v>0</v>
      </c>
      <c r="E2006" s="14">
        <v>0</v>
      </c>
      <c r="F2006" s="14">
        <v>0</v>
      </c>
    </row>
    <row r="2007" spans="1:6" x14ac:dyDescent="0.35">
      <c r="A2007" t="s">
        <v>135</v>
      </c>
      <c r="B2007" t="s">
        <v>102</v>
      </c>
      <c r="C2007" s="14">
        <v>0</v>
      </c>
      <c r="D2007" s="14">
        <v>0</v>
      </c>
      <c r="E2007" s="14">
        <v>0</v>
      </c>
      <c r="F2007" s="14">
        <v>0</v>
      </c>
    </row>
    <row r="2008" spans="1:6" x14ac:dyDescent="0.35">
      <c r="A2008" t="s">
        <v>135</v>
      </c>
      <c r="B2008" t="s">
        <v>103</v>
      </c>
      <c r="C2008" s="14">
        <v>1350000000</v>
      </c>
      <c r="D2008" s="14">
        <v>1480000000</v>
      </c>
      <c r="E2008" s="14">
        <v>1540000000</v>
      </c>
      <c r="F2008" s="14">
        <v>1633000000</v>
      </c>
    </row>
    <row r="2009" spans="1:6" x14ac:dyDescent="0.35">
      <c r="A2009" t="s">
        <v>135</v>
      </c>
      <c r="B2009" t="s">
        <v>104</v>
      </c>
      <c r="C2009" s="14">
        <v>0</v>
      </c>
      <c r="D2009" s="14">
        <v>0</v>
      </c>
      <c r="E2009" s="14">
        <v>0</v>
      </c>
      <c r="F2009" s="14">
        <v>0</v>
      </c>
    </row>
    <row r="2010" spans="1:6" x14ac:dyDescent="0.35">
      <c r="A2010" t="s">
        <v>135</v>
      </c>
      <c r="B2010" t="s">
        <v>105</v>
      </c>
      <c r="C2010" s="14">
        <v>0</v>
      </c>
      <c r="D2010" s="14">
        <v>0</v>
      </c>
      <c r="E2010" s="14">
        <v>0</v>
      </c>
      <c r="F2010" s="14">
        <v>0</v>
      </c>
    </row>
    <row r="2011" spans="1:6" x14ac:dyDescent="0.35">
      <c r="A2011" t="s">
        <v>135</v>
      </c>
      <c r="B2011" t="s">
        <v>106</v>
      </c>
      <c r="C2011" s="14">
        <v>0</v>
      </c>
      <c r="D2011" s="14">
        <v>0</v>
      </c>
      <c r="E2011" s="14">
        <v>0</v>
      </c>
      <c r="F2011" s="14">
        <v>0</v>
      </c>
    </row>
    <row r="2012" spans="1:6" x14ac:dyDescent="0.35">
      <c r="A2012" t="s">
        <v>135</v>
      </c>
      <c r="B2012" t="s">
        <v>107</v>
      </c>
      <c r="C2012" s="14">
        <v>0</v>
      </c>
      <c r="D2012" s="14">
        <v>0</v>
      </c>
      <c r="E2012" s="14">
        <v>0</v>
      </c>
      <c r="F2012" s="14">
        <v>0</v>
      </c>
    </row>
    <row r="2013" spans="1:6" x14ac:dyDescent="0.35">
      <c r="A2013" t="s">
        <v>135</v>
      </c>
      <c r="B2013" t="s">
        <v>108</v>
      </c>
      <c r="C2013" s="14">
        <v>0</v>
      </c>
      <c r="D2013" s="14">
        <v>0</v>
      </c>
      <c r="E2013" s="14">
        <v>0</v>
      </c>
      <c r="F2013" s="14">
        <v>0</v>
      </c>
    </row>
    <row r="2014" spans="1:6" x14ac:dyDescent="0.35">
      <c r="A2014" t="s">
        <v>135</v>
      </c>
      <c r="B2014" t="s">
        <v>109</v>
      </c>
      <c r="C2014" s="14">
        <v>0</v>
      </c>
      <c r="D2014" s="14">
        <v>0</v>
      </c>
      <c r="E2014" s="14">
        <v>0</v>
      </c>
      <c r="F2014" s="14">
        <v>0</v>
      </c>
    </row>
    <row r="2015" spans="1:6" x14ac:dyDescent="0.35">
      <c r="A2015" t="s">
        <v>135</v>
      </c>
      <c r="B2015" t="s">
        <v>110</v>
      </c>
      <c r="C2015" s="14">
        <v>1252899000000</v>
      </c>
      <c r="D2015" s="14">
        <v>1786751000000</v>
      </c>
      <c r="E2015" s="14">
        <v>2517553000000</v>
      </c>
      <c r="F2015" s="14">
        <v>3470408000000</v>
      </c>
    </row>
    <row r="2016" spans="1:6" x14ac:dyDescent="0.35">
      <c r="A2016" t="s">
        <v>135</v>
      </c>
      <c r="B2016" t="s">
        <v>111</v>
      </c>
      <c r="C2016" s="14">
        <v>0</v>
      </c>
      <c r="D2016" s="14">
        <v>0</v>
      </c>
      <c r="E2016" s="14">
        <v>0</v>
      </c>
      <c r="F2016" s="14">
        <v>0</v>
      </c>
    </row>
    <row r="2017" spans="1:6" x14ac:dyDescent="0.35">
      <c r="A2017" t="s">
        <v>135</v>
      </c>
      <c r="B2017" t="s">
        <v>112</v>
      </c>
      <c r="C2017" s="14">
        <v>0</v>
      </c>
      <c r="D2017" s="14">
        <v>0</v>
      </c>
      <c r="E2017" s="14">
        <v>0</v>
      </c>
      <c r="F2017" s="14">
        <v>0</v>
      </c>
    </row>
    <row r="2018" spans="1:6" x14ac:dyDescent="0.35">
      <c r="A2018" t="s">
        <v>135</v>
      </c>
      <c r="B2018" t="s">
        <v>113</v>
      </c>
      <c r="C2018" s="14">
        <v>0</v>
      </c>
      <c r="D2018" s="14">
        <v>0</v>
      </c>
      <c r="E2018" s="14">
        <v>0</v>
      </c>
      <c r="F2018" s="14">
        <v>0</v>
      </c>
    </row>
    <row r="2019" spans="1:6" x14ac:dyDescent="0.35">
      <c r="A2019" t="s">
        <v>135</v>
      </c>
      <c r="B2019" t="s">
        <v>114</v>
      </c>
      <c r="C2019" s="14">
        <v>0</v>
      </c>
      <c r="D2019" s="14">
        <v>0</v>
      </c>
      <c r="E2019" s="14">
        <v>0</v>
      </c>
      <c r="F2019" s="14">
        <v>0</v>
      </c>
    </row>
    <row r="2020" spans="1:6" x14ac:dyDescent="0.35">
      <c r="A2020" t="s">
        <v>135</v>
      </c>
      <c r="B2020" t="s">
        <v>115</v>
      </c>
      <c r="C2020" s="14">
        <v>0</v>
      </c>
      <c r="D2020" s="14">
        <v>0</v>
      </c>
      <c r="E2020" s="14">
        <v>0</v>
      </c>
      <c r="F2020" s="14">
        <v>0</v>
      </c>
    </row>
    <row r="2021" spans="1:6" x14ac:dyDescent="0.35">
      <c r="A2021" t="s">
        <v>135</v>
      </c>
      <c r="B2021" t="s">
        <v>116</v>
      </c>
      <c r="C2021" s="14">
        <v>0</v>
      </c>
      <c r="D2021" s="14">
        <v>0</v>
      </c>
      <c r="E2021" s="14">
        <v>0</v>
      </c>
      <c r="F2021" s="14">
        <v>0</v>
      </c>
    </row>
    <row r="2022" spans="1:6" x14ac:dyDescent="0.35">
      <c r="A2022" t="s">
        <v>135</v>
      </c>
      <c r="B2022" t="s">
        <v>117</v>
      </c>
      <c r="C2022" s="14">
        <v>0</v>
      </c>
      <c r="D2022" s="14">
        <v>0</v>
      </c>
      <c r="E2022" s="14">
        <v>0</v>
      </c>
      <c r="F2022" s="14">
        <v>0</v>
      </c>
    </row>
    <row r="2023" spans="1:6" x14ac:dyDescent="0.35">
      <c r="A2023" t="s">
        <v>135</v>
      </c>
      <c r="B2023" t="s">
        <v>118</v>
      </c>
      <c r="C2023" s="14">
        <v>0</v>
      </c>
      <c r="D2023" s="14">
        <v>0</v>
      </c>
      <c r="E2023" s="14">
        <v>0</v>
      </c>
      <c r="F2023" s="14">
        <v>0</v>
      </c>
    </row>
    <row r="2024" spans="1:6" x14ac:dyDescent="0.35">
      <c r="A2024" t="s">
        <v>135</v>
      </c>
      <c r="B2024" t="s">
        <v>119</v>
      </c>
      <c r="C2024" s="14">
        <v>0</v>
      </c>
      <c r="D2024" s="14">
        <v>0</v>
      </c>
      <c r="E2024" s="14">
        <v>0</v>
      </c>
      <c r="F2024" s="14">
        <v>0</v>
      </c>
    </row>
    <row r="2025" spans="1:6" x14ac:dyDescent="0.35">
      <c r="A2025" t="s">
        <v>136</v>
      </c>
      <c r="B2025" t="s">
        <v>7</v>
      </c>
      <c r="C2025" s="14">
        <v>0</v>
      </c>
      <c r="D2025" s="14">
        <v>0</v>
      </c>
      <c r="E2025" s="14">
        <v>0</v>
      </c>
      <c r="F2025" s="14">
        <v>0</v>
      </c>
    </row>
    <row r="2026" spans="1:6" x14ac:dyDescent="0.35">
      <c r="A2026" t="s">
        <v>136</v>
      </c>
      <c r="B2026" t="s">
        <v>8</v>
      </c>
      <c r="C2026" s="14">
        <v>0</v>
      </c>
      <c r="D2026" s="14">
        <v>0</v>
      </c>
      <c r="E2026" s="14">
        <v>0</v>
      </c>
      <c r="F2026" s="14">
        <v>0</v>
      </c>
    </row>
    <row r="2027" spans="1:6" x14ac:dyDescent="0.35">
      <c r="A2027" t="s">
        <v>136</v>
      </c>
      <c r="B2027" t="s">
        <v>9</v>
      </c>
      <c r="C2027" s="14">
        <v>3282556000000</v>
      </c>
      <c r="D2027" s="14">
        <v>2345733000000</v>
      </c>
      <c r="E2027" s="14">
        <v>0</v>
      </c>
      <c r="F2027" s="14">
        <v>0</v>
      </c>
    </row>
    <row r="2028" spans="1:6" x14ac:dyDescent="0.35">
      <c r="A2028" t="s">
        <v>136</v>
      </c>
      <c r="B2028" t="s">
        <v>10</v>
      </c>
      <c r="C2028" s="14">
        <v>0</v>
      </c>
      <c r="D2028" s="14">
        <v>0</v>
      </c>
      <c r="E2028" s="14">
        <v>0</v>
      </c>
      <c r="F2028" s="14">
        <v>0</v>
      </c>
    </row>
    <row r="2029" spans="1:6" x14ac:dyDescent="0.35">
      <c r="A2029" t="s">
        <v>136</v>
      </c>
      <c r="B2029" t="s">
        <v>11</v>
      </c>
      <c r="C2029" s="14">
        <v>0</v>
      </c>
      <c r="D2029" s="14">
        <v>0</v>
      </c>
      <c r="E2029" s="14">
        <v>0</v>
      </c>
      <c r="F2029" s="14">
        <v>0</v>
      </c>
    </row>
    <row r="2030" spans="1:6" x14ac:dyDescent="0.35">
      <c r="A2030" t="s">
        <v>136</v>
      </c>
      <c r="B2030" t="s">
        <v>12</v>
      </c>
      <c r="C2030" s="14">
        <v>5779610000000</v>
      </c>
      <c r="D2030" s="14">
        <v>10860730000000</v>
      </c>
      <c r="E2030" s="14">
        <v>0</v>
      </c>
      <c r="F2030" s="14">
        <v>0</v>
      </c>
    </row>
    <row r="2031" spans="1:6" x14ac:dyDescent="0.35">
      <c r="A2031" t="s">
        <v>136</v>
      </c>
      <c r="B2031" t="s">
        <v>13</v>
      </c>
      <c r="C2031" s="14">
        <v>0</v>
      </c>
      <c r="D2031" s="14">
        <v>0</v>
      </c>
      <c r="E2031" s="14">
        <v>0</v>
      </c>
      <c r="F2031" s="14">
        <v>0</v>
      </c>
    </row>
    <row r="2032" spans="1:6" x14ac:dyDescent="0.35">
      <c r="A2032" t="s">
        <v>136</v>
      </c>
      <c r="B2032" t="s">
        <v>14</v>
      </c>
      <c r="C2032" s="14">
        <v>0</v>
      </c>
      <c r="D2032" s="14">
        <v>0</v>
      </c>
      <c r="E2032" s="14">
        <v>0</v>
      </c>
      <c r="F2032" s="14">
        <v>0</v>
      </c>
    </row>
    <row r="2033" spans="1:6" x14ac:dyDescent="0.35">
      <c r="A2033" t="s">
        <v>136</v>
      </c>
      <c r="B2033" t="s">
        <v>15</v>
      </c>
      <c r="C2033" s="14">
        <v>0</v>
      </c>
      <c r="D2033" s="14">
        <v>0</v>
      </c>
      <c r="E2033" s="14">
        <v>0</v>
      </c>
      <c r="F2033" s="14">
        <v>0</v>
      </c>
    </row>
    <row r="2034" spans="1:6" x14ac:dyDescent="0.35">
      <c r="A2034" t="s">
        <v>136</v>
      </c>
      <c r="B2034" t="s">
        <v>16</v>
      </c>
      <c r="C2034" s="14">
        <v>19554808000000</v>
      </c>
      <c r="D2034" s="14">
        <v>57104628000000</v>
      </c>
      <c r="E2034" s="14">
        <v>0</v>
      </c>
      <c r="F2034" s="14">
        <v>0</v>
      </c>
    </row>
    <row r="2035" spans="1:6" x14ac:dyDescent="0.35">
      <c r="A2035" t="s">
        <v>136</v>
      </c>
      <c r="B2035" t="s">
        <v>17</v>
      </c>
      <c r="C2035" s="14">
        <v>13829025000000</v>
      </c>
      <c r="D2035" s="14">
        <v>40329730000000</v>
      </c>
      <c r="E2035" s="14">
        <v>0</v>
      </c>
      <c r="F2035" s="14">
        <v>0</v>
      </c>
    </row>
    <row r="2036" spans="1:6" x14ac:dyDescent="0.35">
      <c r="A2036" t="s">
        <v>136</v>
      </c>
      <c r="B2036" t="s">
        <v>18</v>
      </c>
      <c r="C2036" s="14">
        <v>5725783000000</v>
      </c>
      <c r="D2036" s="14">
        <v>16858044000000</v>
      </c>
      <c r="E2036" s="14">
        <v>0</v>
      </c>
      <c r="F2036" s="14">
        <v>0</v>
      </c>
    </row>
    <row r="2037" spans="1:6" x14ac:dyDescent="0.35">
      <c r="A2037" t="s">
        <v>136</v>
      </c>
      <c r="B2037" t="s">
        <v>19</v>
      </c>
      <c r="C2037" s="14">
        <v>0</v>
      </c>
      <c r="D2037" s="14">
        <v>0</v>
      </c>
      <c r="E2037" s="14">
        <v>0</v>
      </c>
      <c r="F2037" s="14">
        <v>0</v>
      </c>
    </row>
    <row r="2038" spans="1:6" x14ac:dyDescent="0.35">
      <c r="A2038" t="s">
        <v>136</v>
      </c>
      <c r="B2038" t="s">
        <v>20</v>
      </c>
      <c r="C2038" s="14">
        <v>0</v>
      </c>
      <c r="D2038" s="14">
        <v>0</v>
      </c>
      <c r="E2038" s="14">
        <v>0</v>
      </c>
      <c r="F2038" s="14">
        <v>0</v>
      </c>
    </row>
    <row r="2039" spans="1:6" x14ac:dyDescent="0.35">
      <c r="A2039" t="s">
        <v>136</v>
      </c>
      <c r="B2039" t="s">
        <v>21</v>
      </c>
      <c r="C2039" s="14">
        <v>0</v>
      </c>
      <c r="D2039" s="14">
        <v>0</v>
      </c>
      <c r="E2039" s="14">
        <v>0</v>
      </c>
      <c r="F2039" s="14">
        <v>0</v>
      </c>
    </row>
    <row r="2040" spans="1:6" x14ac:dyDescent="0.35">
      <c r="A2040" t="s">
        <v>136</v>
      </c>
      <c r="B2040" t="s">
        <v>22</v>
      </c>
      <c r="C2040" s="14">
        <v>0</v>
      </c>
      <c r="D2040" s="14">
        <v>0</v>
      </c>
      <c r="E2040" s="14">
        <v>0</v>
      </c>
      <c r="F2040" s="14">
        <v>0</v>
      </c>
    </row>
    <row r="2041" spans="1:6" x14ac:dyDescent="0.35">
      <c r="A2041" t="s">
        <v>136</v>
      </c>
      <c r="B2041" t="s">
        <v>23</v>
      </c>
      <c r="C2041" s="14">
        <v>0</v>
      </c>
      <c r="D2041" s="14">
        <v>0</v>
      </c>
      <c r="E2041" s="14">
        <v>0</v>
      </c>
      <c r="F2041" s="14">
        <v>0</v>
      </c>
    </row>
    <row r="2042" spans="1:6" x14ac:dyDescent="0.35">
      <c r="A2042" t="s">
        <v>136</v>
      </c>
      <c r="B2042" t="s">
        <v>24</v>
      </c>
      <c r="C2042" s="14">
        <v>0</v>
      </c>
      <c r="D2042" s="14">
        <v>-83146000000</v>
      </c>
      <c r="E2042" s="14">
        <v>0</v>
      </c>
      <c r="F2042" s="14">
        <v>0</v>
      </c>
    </row>
    <row r="2043" spans="1:6" x14ac:dyDescent="0.35">
      <c r="A2043" t="s">
        <v>136</v>
      </c>
      <c r="B2043" t="s">
        <v>25</v>
      </c>
      <c r="C2043" s="14">
        <v>493214000000</v>
      </c>
      <c r="D2043" s="14">
        <v>6970941000000</v>
      </c>
      <c r="E2043" s="14">
        <v>0</v>
      </c>
      <c r="F2043" s="14">
        <v>0</v>
      </c>
    </row>
    <row r="2044" spans="1:6" x14ac:dyDescent="0.35">
      <c r="A2044" t="s">
        <v>136</v>
      </c>
      <c r="B2044" t="s">
        <v>26</v>
      </c>
      <c r="C2044" s="14">
        <v>493214000000</v>
      </c>
      <c r="D2044" s="14">
        <v>7005061000000</v>
      </c>
      <c r="E2044" s="14">
        <v>0</v>
      </c>
      <c r="F2044" s="14">
        <v>0</v>
      </c>
    </row>
    <row r="2045" spans="1:6" x14ac:dyDescent="0.35">
      <c r="A2045" t="s">
        <v>136</v>
      </c>
      <c r="B2045" t="s">
        <v>27</v>
      </c>
      <c r="C2045" s="14">
        <v>0</v>
      </c>
      <c r="D2045" s="14">
        <v>-34120000000</v>
      </c>
      <c r="E2045" s="14">
        <v>0</v>
      </c>
      <c r="F2045" s="14">
        <v>0</v>
      </c>
    </row>
    <row r="2046" spans="1:6" x14ac:dyDescent="0.35">
      <c r="A2046" t="s">
        <v>136</v>
      </c>
      <c r="B2046" t="s">
        <v>28</v>
      </c>
      <c r="C2046" s="14">
        <v>0</v>
      </c>
      <c r="D2046" s="14">
        <v>103299000000</v>
      </c>
      <c r="E2046" s="14">
        <v>0</v>
      </c>
      <c r="F2046" s="14">
        <v>0</v>
      </c>
    </row>
    <row r="2047" spans="1:6" x14ac:dyDescent="0.35">
      <c r="A2047" t="s">
        <v>136</v>
      </c>
      <c r="B2047" t="s">
        <v>29</v>
      </c>
      <c r="C2047" s="14">
        <v>0</v>
      </c>
      <c r="D2047" s="14">
        <v>0</v>
      </c>
      <c r="E2047" s="14">
        <v>0</v>
      </c>
      <c r="F2047" s="14">
        <v>0</v>
      </c>
    </row>
    <row r="2048" spans="1:6" x14ac:dyDescent="0.35">
      <c r="A2048" t="s">
        <v>136</v>
      </c>
      <c r="B2048" t="s">
        <v>30</v>
      </c>
      <c r="C2048" s="14">
        <v>0</v>
      </c>
      <c r="D2048" s="14">
        <v>0</v>
      </c>
      <c r="E2048" s="14">
        <v>0</v>
      </c>
      <c r="F2048" s="14">
        <v>0</v>
      </c>
    </row>
    <row r="2049" spans="1:6" x14ac:dyDescent="0.35">
      <c r="A2049" t="s">
        <v>136</v>
      </c>
      <c r="B2049" t="s">
        <v>31</v>
      </c>
      <c r="C2049" s="14">
        <v>0</v>
      </c>
      <c r="D2049" s="14">
        <v>0</v>
      </c>
      <c r="E2049" s="14">
        <v>0</v>
      </c>
      <c r="F2049" s="14">
        <v>0</v>
      </c>
    </row>
    <row r="2050" spans="1:6" x14ac:dyDescent="0.35">
      <c r="A2050" t="s">
        <v>136</v>
      </c>
      <c r="B2050" t="s">
        <v>32</v>
      </c>
      <c r="C2050" s="14">
        <v>0</v>
      </c>
      <c r="D2050" s="14">
        <v>0</v>
      </c>
      <c r="E2050" s="14">
        <v>0</v>
      </c>
      <c r="F2050" s="14">
        <v>0</v>
      </c>
    </row>
    <row r="2051" spans="1:6" x14ac:dyDescent="0.35">
      <c r="A2051" t="s">
        <v>136</v>
      </c>
      <c r="B2051" t="s">
        <v>33</v>
      </c>
      <c r="C2051" s="14">
        <v>0</v>
      </c>
      <c r="D2051" s="14">
        <v>0</v>
      </c>
      <c r="E2051" s="14">
        <v>0</v>
      </c>
      <c r="F2051" s="14">
        <v>0</v>
      </c>
    </row>
    <row r="2052" spans="1:6" x14ac:dyDescent="0.35">
      <c r="A2052" t="s">
        <v>136</v>
      </c>
      <c r="B2052" t="s">
        <v>34</v>
      </c>
      <c r="C2052" s="14">
        <v>0</v>
      </c>
      <c r="D2052" s="14">
        <v>0</v>
      </c>
      <c r="E2052" s="14">
        <v>0</v>
      </c>
      <c r="F2052" s="14">
        <v>0</v>
      </c>
    </row>
    <row r="2053" spans="1:6" x14ac:dyDescent="0.35">
      <c r="A2053" t="s">
        <v>136</v>
      </c>
      <c r="B2053" t="s">
        <v>35</v>
      </c>
      <c r="C2053" s="14">
        <v>238581000000</v>
      </c>
      <c r="D2053" s="14">
        <v>249710000000</v>
      </c>
      <c r="E2053" s="14">
        <v>0</v>
      </c>
      <c r="F2053" s="14">
        <v>0</v>
      </c>
    </row>
    <row r="2054" spans="1:6" x14ac:dyDescent="0.35">
      <c r="A2054" t="s">
        <v>136</v>
      </c>
      <c r="B2054" t="s">
        <v>36</v>
      </c>
      <c r="C2054" s="14">
        <v>0</v>
      </c>
      <c r="D2054" s="14">
        <v>0</v>
      </c>
      <c r="E2054" s="14">
        <v>0</v>
      </c>
      <c r="F2054" s="14">
        <v>0</v>
      </c>
    </row>
    <row r="2055" spans="1:6" x14ac:dyDescent="0.35">
      <c r="A2055" t="s">
        <v>136</v>
      </c>
      <c r="B2055" t="s">
        <v>37</v>
      </c>
      <c r="C2055" s="14">
        <v>0</v>
      </c>
      <c r="D2055" s="14">
        <v>0</v>
      </c>
      <c r="E2055" s="14">
        <v>0</v>
      </c>
      <c r="F2055" s="14">
        <v>0</v>
      </c>
    </row>
    <row r="2056" spans="1:6" x14ac:dyDescent="0.35">
      <c r="A2056" t="s">
        <v>136</v>
      </c>
      <c r="B2056" t="s">
        <v>38</v>
      </c>
      <c r="C2056" s="14">
        <v>0</v>
      </c>
      <c r="D2056" s="14">
        <v>0</v>
      </c>
      <c r="E2056" s="14">
        <v>0</v>
      </c>
      <c r="F2056" s="14">
        <v>0</v>
      </c>
    </row>
    <row r="2057" spans="1:6" x14ac:dyDescent="0.35">
      <c r="A2057" t="s">
        <v>136</v>
      </c>
      <c r="B2057" t="s">
        <v>39</v>
      </c>
      <c r="C2057" s="14">
        <v>238602000000</v>
      </c>
      <c r="D2057" s="14">
        <v>249731000000</v>
      </c>
      <c r="E2057" s="14">
        <v>0</v>
      </c>
      <c r="F2057" s="14">
        <v>0</v>
      </c>
    </row>
    <row r="2058" spans="1:6" x14ac:dyDescent="0.35">
      <c r="A2058" t="s">
        <v>136</v>
      </c>
      <c r="B2058" t="s">
        <v>40</v>
      </c>
      <c r="C2058" s="14">
        <v>0</v>
      </c>
      <c r="D2058" s="14">
        <v>0</v>
      </c>
      <c r="E2058" s="14">
        <v>0</v>
      </c>
      <c r="F2058" s="14">
        <v>0</v>
      </c>
    </row>
    <row r="2059" spans="1:6" x14ac:dyDescent="0.35">
      <c r="A2059" t="s">
        <v>136</v>
      </c>
      <c r="B2059" t="s">
        <v>41</v>
      </c>
      <c r="C2059" s="14">
        <v>0</v>
      </c>
      <c r="D2059" s="14">
        <v>0</v>
      </c>
      <c r="E2059" s="14">
        <v>0</v>
      </c>
      <c r="F2059" s="14">
        <v>0</v>
      </c>
    </row>
    <row r="2060" spans="1:6" x14ac:dyDescent="0.35">
      <c r="A2060" t="s">
        <v>136</v>
      </c>
      <c r="B2060" t="s">
        <v>42</v>
      </c>
      <c r="C2060" s="14">
        <v>-21000000</v>
      </c>
      <c r="D2060" s="14">
        <v>-21000000</v>
      </c>
      <c r="E2060" s="14">
        <v>0</v>
      </c>
      <c r="F2060" s="14">
        <v>0</v>
      </c>
    </row>
    <row r="2061" spans="1:6" x14ac:dyDescent="0.35">
      <c r="A2061" t="s">
        <v>136</v>
      </c>
      <c r="B2061" t="s">
        <v>43</v>
      </c>
      <c r="C2061" s="14">
        <v>1862830000000</v>
      </c>
      <c r="D2061" s="14">
        <v>1872973000000</v>
      </c>
      <c r="E2061" s="14">
        <v>0</v>
      </c>
      <c r="F2061" s="14">
        <v>0</v>
      </c>
    </row>
    <row r="2062" spans="1:6" x14ac:dyDescent="0.35">
      <c r="A2062" t="s">
        <v>136</v>
      </c>
      <c r="B2062" t="s">
        <v>44</v>
      </c>
      <c r="C2062" s="14">
        <v>1212163000000</v>
      </c>
      <c r="D2062" s="14">
        <v>1216957000000</v>
      </c>
      <c r="E2062" s="14">
        <v>0</v>
      </c>
      <c r="F2062" s="14">
        <v>0</v>
      </c>
    </row>
    <row r="2063" spans="1:6" x14ac:dyDescent="0.35">
      <c r="A2063" t="s">
        <v>136</v>
      </c>
      <c r="B2063" t="s">
        <v>45</v>
      </c>
      <c r="C2063" s="14">
        <v>2398141000000</v>
      </c>
      <c r="D2063" s="14">
        <v>2559025000000</v>
      </c>
      <c r="E2063" s="14">
        <v>0</v>
      </c>
      <c r="F2063" s="14">
        <v>0</v>
      </c>
    </row>
    <row r="2064" spans="1:6" x14ac:dyDescent="0.35">
      <c r="A2064" t="s">
        <v>136</v>
      </c>
      <c r="B2064" t="s">
        <v>46</v>
      </c>
      <c r="C2064" s="14">
        <v>-1185978000000</v>
      </c>
      <c r="D2064" s="14">
        <v>-1342068000000</v>
      </c>
      <c r="E2064" s="14">
        <v>0</v>
      </c>
      <c r="F2064" s="14">
        <v>0</v>
      </c>
    </row>
    <row r="2065" spans="1:6" x14ac:dyDescent="0.35">
      <c r="A2065" t="s">
        <v>136</v>
      </c>
      <c r="B2065" t="s">
        <v>47</v>
      </c>
      <c r="C2065" s="14">
        <v>0</v>
      </c>
      <c r="D2065" s="14">
        <v>0</v>
      </c>
      <c r="E2065" s="14">
        <v>0</v>
      </c>
      <c r="F2065" s="14">
        <v>0</v>
      </c>
    </row>
    <row r="2066" spans="1:6" x14ac:dyDescent="0.35">
      <c r="A2066" t="s">
        <v>136</v>
      </c>
      <c r="B2066" t="s">
        <v>45</v>
      </c>
      <c r="C2066" s="14">
        <v>0</v>
      </c>
      <c r="D2066" s="14">
        <v>0</v>
      </c>
      <c r="E2066" s="14">
        <v>0</v>
      </c>
      <c r="F2066" s="14">
        <v>0</v>
      </c>
    </row>
    <row r="2067" spans="1:6" x14ac:dyDescent="0.35">
      <c r="A2067" t="s">
        <v>136</v>
      </c>
      <c r="B2067" t="s">
        <v>46</v>
      </c>
      <c r="C2067" s="14">
        <v>0</v>
      </c>
      <c r="D2067" s="14">
        <v>0</v>
      </c>
      <c r="E2067" s="14">
        <v>0</v>
      </c>
      <c r="F2067" s="14">
        <v>0</v>
      </c>
    </row>
    <row r="2068" spans="1:6" x14ac:dyDescent="0.35">
      <c r="A2068" t="s">
        <v>136</v>
      </c>
      <c r="B2068" t="s">
        <v>48</v>
      </c>
      <c r="C2068" s="14">
        <v>650667000000</v>
      </c>
      <c r="D2068" s="14">
        <v>656016000000</v>
      </c>
      <c r="E2068" s="14">
        <v>0</v>
      </c>
      <c r="F2068" s="14">
        <v>0</v>
      </c>
    </row>
    <row r="2069" spans="1:6" x14ac:dyDescent="0.35">
      <c r="A2069" t="s">
        <v>136</v>
      </c>
      <c r="B2069" t="s">
        <v>45</v>
      </c>
      <c r="C2069" s="14">
        <v>1351718000000</v>
      </c>
      <c r="D2069" s="14">
        <v>1552403000000</v>
      </c>
      <c r="E2069" s="14">
        <v>0</v>
      </c>
      <c r="F2069" s="14">
        <v>0</v>
      </c>
    </row>
    <row r="2070" spans="1:6" x14ac:dyDescent="0.35">
      <c r="A2070" t="s">
        <v>136</v>
      </c>
      <c r="B2070" t="s">
        <v>46</v>
      </c>
      <c r="C2070" s="14">
        <v>-701051000000</v>
      </c>
      <c r="D2070" s="14">
        <v>-896387000000</v>
      </c>
      <c r="E2070" s="14">
        <v>0</v>
      </c>
      <c r="F2070" s="14">
        <v>0</v>
      </c>
    </row>
    <row r="2071" spans="1:6" x14ac:dyDescent="0.35">
      <c r="A2071" t="s">
        <v>136</v>
      </c>
      <c r="B2071" t="s">
        <v>49</v>
      </c>
      <c r="C2071" s="14">
        <v>0</v>
      </c>
      <c r="D2071" s="14">
        <v>0</v>
      </c>
      <c r="E2071" s="14">
        <v>0</v>
      </c>
      <c r="F2071" s="14">
        <v>0</v>
      </c>
    </row>
    <row r="2072" spans="1:6" x14ac:dyDescent="0.35">
      <c r="A2072" t="s">
        <v>136</v>
      </c>
      <c r="B2072" t="s">
        <v>45</v>
      </c>
      <c r="C2072" s="14">
        <v>0</v>
      </c>
      <c r="D2072" s="14">
        <v>0</v>
      </c>
      <c r="E2072" s="14">
        <v>0</v>
      </c>
      <c r="F2072" s="14">
        <v>0</v>
      </c>
    </row>
    <row r="2073" spans="1:6" x14ac:dyDescent="0.35">
      <c r="A2073" t="s">
        <v>136</v>
      </c>
      <c r="B2073" t="s">
        <v>46</v>
      </c>
      <c r="C2073" s="14">
        <v>0</v>
      </c>
      <c r="D2073" s="14">
        <v>0</v>
      </c>
      <c r="E2073" s="14">
        <v>0</v>
      </c>
      <c r="F2073" s="14">
        <v>0</v>
      </c>
    </row>
    <row r="2074" spans="1:6" x14ac:dyDescent="0.35">
      <c r="A2074" t="s">
        <v>136</v>
      </c>
      <c r="B2074" t="s">
        <v>50</v>
      </c>
      <c r="C2074" s="14">
        <v>0</v>
      </c>
      <c r="D2074" s="14">
        <v>0</v>
      </c>
      <c r="E2074" s="14">
        <v>0</v>
      </c>
      <c r="F2074" s="14">
        <v>0</v>
      </c>
    </row>
    <row r="2075" spans="1:6" x14ac:dyDescent="0.35">
      <c r="A2075" t="s">
        <v>136</v>
      </c>
      <c r="B2075" t="s">
        <v>51</v>
      </c>
      <c r="C2075" s="14">
        <v>0</v>
      </c>
      <c r="D2075" s="14">
        <v>0</v>
      </c>
      <c r="E2075" s="14">
        <v>0</v>
      </c>
      <c r="F2075" s="14">
        <v>0</v>
      </c>
    </row>
    <row r="2076" spans="1:6" x14ac:dyDescent="0.35">
      <c r="A2076" t="s">
        <v>136</v>
      </c>
      <c r="B2076" t="s">
        <v>52</v>
      </c>
      <c r="C2076" s="14">
        <v>0</v>
      </c>
      <c r="D2076" s="14">
        <v>0</v>
      </c>
      <c r="E2076" s="14">
        <v>0</v>
      </c>
      <c r="F2076" s="14">
        <v>0</v>
      </c>
    </row>
    <row r="2077" spans="1:6" x14ac:dyDescent="0.35">
      <c r="A2077" t="s">
        <v>136</v>
      </c>
      <c r="B2077" t="s">
        <v>53</v>
      </c>
      <c r="C2077" s="14">
        <v>24751811000000</v>
      </c>
      <c r="D2077" s="14">
        <v>45754022000000</v>
      </c>
      <c r="E2077" s="14">
        <v>0</v>
      </c>
      <c r="F2077" s="14">
        <v>0</v>
      </c>
    </row>
    <row r="2078" spans="1:6" x14ac:dyDescent="0.35">
      <c r="A2078" t="s">
        <v>136</v>
      </c>
      <c r="B2078" t="s">
        <v>54</v>
      </c>
      <c r="C2078" s="14">
        <v>17409351000000</v>
      </c>
      <c r="D2078" s="14">
        <v>39015325000000</v>
      </c>
      <c r="E2078" s="14">
        <v>0</v>
      </c>
      <c r="F2078" s="14">
        <v>0</v>
      </c>
    </row>
    <row r="2079" spans="1:6" x14ac:dyDescent="0.35">
      <c r="A2079" t="s">
        <v>136</v>
      </c>
      <c r="B2079" t="s">
        <v>55</v>
      </c>
      <c r="C2079" s="14">
        <v>5036836000000</v>
      </c>
      <c r="D2079" s="14">
        <v>4897204000000</v>
      </c>
      <c r="E2079" s="14">
        <v>0</v>
      </c>
      <c r="F2079" s="14">
        <v>0</v>
      </c>
    </row>
    <row r="2080" spans="1:6" x14ac:dyDescent="0.35">
      <c r="A2080" t="s">
        <v>136</v>
      </c>
      <c r="B2080" t="s">
        <v>56</v>
      </c>
      <c r="C2080" s="14">
        <v>0</v>
      </c>
      <c r="D2080" s="14">
        <v>0</v>
      </c>
      <c r="E2080" s="14">
        <v>0</v>
      </c>
      <c r="F2080" s="14">
        <v>0</v>
      </c>
    </row>
    <row r="2081" spans="1:6" x14ac:dyDescent="0.35">
      <c r="A2081" t="s">
        <v>136</v>
      </c>
      <c r="B2081" t="s">
        <v>57</v>
      </c>
      <c r="C2081" s="14">
        <v>2345902000000</v>
      </c>
      <c r="D2081" s="14">
        <v>1893820000000</v>
      </c>
      <c r="E2081" s="14">
        <v>0</v>
      </c>
      <c r="F2081" s="14">
        <v>0</v>
      </c>
    </row>
    <row r="2082" spans="1:6" x14ac:dyDescent="0.35">
      <c r="A2082" t="s">
        <v>136</v>
      </c>
      <c r="B2082" t="s">
        <v>58</v>
      </c>
      <c r="C2082" s="14">
        <v>0</v>
      </c>
      <c r="D2082" s="14">
        <v>0</v>
      </c>
      <c r="E2082" s="14">
        <v>0</v>
      </c>
      <c r="F2082" s="14">
        <v>0</v>
      </c>
    </row>
    <row r="2083" spans="1:6" x14ac:dyDescent="0.35">
      <c r="A2083" t="s">
        <v>136</v>
      </c>
      <c r="B2083" t="s">
        <v>59</v>
      </c>
      <c r="C2083" s="14">
        <v>0</v>
      </c>
      <c r="D2083" s="14">
        <v>0</v>
      </c>
      <c r="E2083" s="14">
        <v>0</v>
      </c>
      <c r="F2083" s="14">
        <v>0</v>
      </c>
    </row>
    <row r="2084" spans="1:6" x14ac:dyDescent="0.35">
      <c r="A2084" t="s">
        <v>136</v>
      </c>
      <c r="B2084" t="s">
        <v>60</v>
      </c>
      <c r="C2084" s="14">
        <v>0</v>
      </c>
      <c r="D2084" s="14">
        <v>0</v>
      </c>
      <c r="E2084" s="14">
        <v>0</v>
      </c>
      <c r="F2084" s="14">
        <v>0</v>
      </c>
    </row>
    <row r="2085" spans="1:6" x14ac:dyDescent="0.35">
      <c r="A2085" t="s">
        <v>136</v>
      </c>
      <c r="B2085" t="s">
        <v>61</v>
      </c>
      <c r="C2085" s="14">
        <v>0</v>
      </c>
      <c r="D2085" s="14">
        <v>0</v>
      </c>
      <c r="E2085" s="14">
        <v>0</v>
      </c>
      <c r="F2085" s="14">
        <v>0</v>
      </c>
    </row>
    <row r="2086" spans="1:6" x14ac:dyDescent="0.35">
      <c r="A2086" t="s">
        <v>136</v>
      </c>
      <c r="B2086" t="s">
        <v>62</v>
      </c>
      <c r="C2086" s="14">
        <v>0</v>
      </c>
      <c r="D2086" s="14">
        <v>0</v>
      </c>
      <c r="E2086" s="14">
        <v>0</v>
      </c>
      <c r="F2086" s="14">
        <v>0</v>
      </c>
    </row>
    <row r="2087" spans="1:6" x14ac:dyDescent="0.35">
      <c r="A2087" t="s">
        <v>136</v>
      </c>
      <c r="B2087" t="s">
        <v>63</v>
      </c>
      <c r="C2087" s="14">
        <v>0</v>
      </c>
      <c r="D2087" s="14">
        <v>0</v>
      </c>
      <c r="E2087" s="14">
        <v>0</v>
      </c>
      <c r="F2087" s="14">
        <v>0</v>
      </c>
    </row>
    <row r="2088" spans="1:6" x14ac:dyDescent="0.35">
      <c r="A2088" t="s">
        <v>136</v>
      </c>
      <c r="B2088" t="s">
        <v>64</v>
      </c>
      <c r="C2088" s="14">
        <v>0</v>
      </c>
      <c r="D2088" s="14">
        <v>0</v>
      </c>
      <c r="E2088" s="14">
        <v>0</v>
      </c>
      <c r="F2088" s="14">
        <v>0</v>
      </c>
    </row>
    <row r="2089" spans="1:6" x14ac:dyDescent="0.35">
      <c r="A2089" t="s">
        <v>136</v>
      </c>
      <c r="B2089" t="s">
        <v>65</v>
      </c>
      <c r="C2089" s="14">
        <v>0</v>
      </c>
      <c r="D2089" s="14">
        <v>0</v>
      </c>
      <c r="E2089" s="14">
        <v>0</v>
      </c>
      <c r="F2089" s="14">
        <v>0</v>
      </c>
    </row>
    <row r="2090" spans="1:6" x14ac:dyDescent="0.35">
      <c r="A2090" t="s">
        <v>136</v>
      </c>
      <c r="B2090" t="s">
        <v>66</v>
      </c>
      <c r="C2090" s="14">
        <v>0</v>
      </c>
      <c r="D2090" s="14">
        <v>0</v>
      </c>
      <c r="E2090" s="14">
        <v>0</v>
      </c>
      <c r="F2090" s="14">
        <v>0</v>
      </c>
    </row>
    <row r="2091" spans="1:6" x14ac:dyDescent="0.35">
      <c r="A2091" t="s">
        <v>136</v>
      </c>
      <c r="B2091" t="s">
        <v>67</v>
      </c>
      <c r="C2091" s="14">
        <v>419026527000000</v>
      </c>
      <c r="D2091" s="14">
        <v>547409439000000</v>
      </c>
      <c r="E2091" s="14">
        <v>0</v>
      </c>
      <c r="F2091" s="14">
        <v>0</v>
      </c>
    </row>
    <row r="2092" spans="1:6" x14ac:dyDescent="0.35">
      <c r="A2092" t="s">
        <v>136</v>
      </c>
      <c r="B2092" t="s">
        <v>68</v>
      </c>
      <c r="C2092" s="14">
        <v>14220000000</v>
      </c>
      <c r="D2092" s="14">
        <v>8454375000000</v>
      </c>
      <c r="E2092" s="14">
        <v>0</v>
      </c>
      <c r="F2092" s="14">
        <v>0</v>
      </c>
    </row>
    <row r="2093" spans="1:6" x14ac:dyDescent="0.35">
      <c r="A2093" t="s">
        <v>136</v>
      </c>
      <c r="B2093" t="s">
        <v>69</v>
      </c>
      <c r="C2093" s="14">
        <v>0</v>
      </c>
      <c r="D2093" s="14">
        <v>0</v>
      </c>
      <c r="E2093" s="14">
        <v>0</v>
      </c>
      <c r="F2093" s="14">
        <v>0</v>
      </c>
    </row>
    <row r="2094" spans="1:6" x14ac:dyDescent="0.35">
      <c r="A2094" t="s">
        <v>136</v>
      </c>
      <c r="B2094" t="s">
        <v>70</v>
      </c>
      <c r="C2094" s="14">
        <v>0</v>
      </c>
      <c r="D2094" s="14">
        <v>0</v>
      </c>
      <c r="E2094" s="14">
        <v>0</v>
      </c>
      <c r="F2094" s="14">
        <v>0</v>
      </c>
    </row>
    <row r="2095" spans="1:6" x14ac:dyDescent="0.35">
      <c r="A2095" t="s">
        <v>136</v>
      </c>
      <c r="B2095" t="s">
        <v>71</v>
      </c>
      <c r="C2095" s="14">
        <v>0</v>
      </c>
      <c r="D2095" s="14">
        <v>0</v>
      </c>
      <c r="E2095" s="14">
        <v>0</v>
      </c>
      <c r="F2095" s="14">
        <v>0</v>
      </c>
    </row>
    <row r="2096" spans="1:6" x14ac:dyDescent="0.35">
      <c r="A2096" t="s">
        <v>136</v>
      </c>
      <c r="B2096" t="s">
        <v>72</v>
      </c>
      <c r="C2096" s="14">
        <v>0</v>
      </c>
      <c r="D2096" s="14">
        <v>0</v>
      </c>
      <c r="E2096" s="14">
        <v>0</v>
      </c>
      <c r="F2096" s="14">
        <v>0</v>
      </c>
    </row>
    <row r="2097" spans="1:6" x14ac:dyDescent="0.35">
      <c r="A2097" t="s">
        <v>136</v>
      </c>
      <c r="B2097" t="s">
        <v>73</v>
      </c>
      <c r="C2097" s="14">
        <v>0</v>
      </c>
      <c r="D2097" s="14">
        <v>0</v>
      </c>
      <c r="E2097" s="14">
        <v>0</v>
      </c>
      <c r="F2097" s="14">
        <v>0</v>
      </c>
    </row>
    <row r="2098" spans="1:6" x14ac:dyDescent="0.35">
      <c r="A2098" t="s">
        <v>136</v>
      </c>
      <c r="B2098" t="s">
        <v>74</v>
      </c>
      <c r="C2098" s="14">
        <v>0</v>
      </c>
      <c r="D2098" s="14">
        <v>0</v>
      </c>
      <c r="E2098" s="14">
        <v>0</v>
      </c>
      <c r="F2098" s="14">
        <v>0</v>
      </c>
    </row>
    <row r="2099" spans="1:6" x14ac:dyDescent="0.35">
      <c r="A2099" t="s">
        <v>136</v>
      </c>
      <c r="B2099" t="s">
        <v>75</v>
      </c>
      <c r="C2099" s="14">
        <v>0</v>
      </c>
      <c r="D2099" s="14">
        <v>0</v>
      </c>
      <c r="E2099" s="14">
        <v>0</v>
      </c>
      <c r="F2099" s="14">
        <v>0</v>
      </c>
    </row>
    <row r="2100" spans="1:6" x14ac:dyDescent="0.35">
      <c r="A2100" t="s">
        <v>136</v>
      </c>
      <c r="B2100" t="s">
        <v>76</v>
      </c>
      <c r="C2100" s="14">
        <v>0</v>
      </c>
      <c r="D2100" s="14">
        <v>0</v>
      </c>
      <c r="E2100" s="14">
        <v>0</v>
      </c>
      <c r="F2100" s="14">
        <v>0</v>
      </c>
    </row>
    <row r="2101" spans="1:6" x14ac:dyDescent="0.35">
      <c r="A2101" t="s">
        <v>136</v>
      </c>
      <c r="B2101" t="s">
        <v>77</v>
      </c>
      <c r="C2101" s="14">
        <v>0</v>
      </c>
      <c r="D2101" s="14">
        <v>0</v>
      </c>
      <c r="E2101" s="14">
        <v>0</v>
      </c>
      <c r="F2101" s="14">
        <v>0</v>
      </c>
    </row>
    <row r="2102" spans="1:6" x14ac:dyDescent="0.35">
      <c r="A2102" t="s">
        <v>136</v>
      </c>
      <c r="B2102" t="s">
        <v>78</v>
      </c>
      <c r="C2102" s="14">
        <v>56511282000000</v>
      </c>
      <c r="D2102" s="14">
        <v>114619106000000</v>
      </c>
      <c r="E2102" s="14">
        <v>0</v>
      </c>
      <c r="F2102" s="14">
        <v>0</v>
      </c>
    </row>
    <row r="2103" spans="1:6" x14ac:dyDescent="0.35">
      <c r="A2103" t="s">
        <v>136</v>
      </c>
      <c r="B2103" t="s">
        <v>79</v>
      </c>
      <c r="C2103" s="14">
        <v>9371444000000</v>
      </c>
      <c r="D2103" s="14">
        <v>47106801000000</v>
      </c>
      <c r="E2103" s="14">
        <v>0</v>
      </c>
      <c r="F2103" s="14">
        <v>0</v>
      </c>
    </row>
    <row r="2104" spans="1:6" x14ac:dyDescent="0.35">
      <c r="A2104" t="s">
        <v>136</v>
      </c>
      <c r="B2104" t="s">
        <v>80</v>
      </c>
      <c r="C2104" s="14">
        <v>47139838000000</v>
      </c>
      <c r="D2104" s="14">
        <v>67512305000000</v>
      </c>
      <c r="E2104" s="14">
        <v>0</v>
      </c>
      <c r="F2104" s="14">
        <v>0</v>
      </c>
    </row>
    <row r="2105" spans="1:6" x14ac:dyDescent="0.35">
      <c r="A2105" t="s">
        <v>136</v>
      </c>
      <c r="B2105" t="s">
        <v>81</v>
      </c>
      <c r="C2105" s="14">
        <v>0</v>
      </c>
      <c r="D2105" s="14">
        <v>0</v>
      </c>
      <c r="E2105" s="14">
        <v>0</v>
      </c>
      <c r="F2105" s="14">
        <v>0</v>
      </c>
    </row>
    <row r="2106" spans="1:6" x14ac:dyDescent="0.35">
      <c r="A2106" t="s">
        <v>136</v>
      </c>
      <c r="B2106" t="s">
        <v>82</v>
      </c>
      <c r="C2106" s="14">
        <v>0</v>
      </c>
      <c r="D2106" s="14">
        <v>0</v>
      </c>
      <c r="E2106" s="14">
        <v>0</v>
      </c>
      <c r="F2106" s="14">
        <v>0</v>
      </c>
    </row>
    <row r="2107" spans="1:6" x14ac:dyDescent="0.35">
      <c r="A2107" t="s">
        <v>136</v>
      </c>
      <c r="B2107" t="s">
        <v>83</v>
      </c>
      <c r="C2107" s="14">
        <v>233427953000000</v>
      </c>
      <c r="D2107" s="14">
        <v>241837028000000</v>
      </c>
      <c r="E2107" s="14">
        <v>0</v>
      </c>
      <c r="F2107" s="14">
        <v>0</v>
      </c>
    </row>
    <row r="2108" spans="1:6" x14ac:dyDescent="0.35">
      <c r="A2108" t="s">
        <v>136</v>
      </c>
      <c r="B2108" t="s">
        <v>84</v>
      </c>
      <c r="C2108" s="14">
        <v>0</v>
      </c>
      <c r="D2108" s="14">
        <v>0</v>
      </c>
      <c r="E2108" s="14">
        <v>0</v>
      </c>
      <c r="F2108" s="14">
        <v>0</v>
      </c>
    </row>
    <row r="2109" spans="1:6" x14ac:dyDescent="0.35">
      <c r="A2109" t="s">
        <v>136</v>
      </c>
      <c r="B2109" t="s">
        <v>85</v>
      </c>
      <c r="C2109" s="14">
        <v>0</v>
      </c>
      <c r="D2109" s="14">
        <v>0</v>
      </c>
      <c r="E2109" s="14">
        <v>0</v>
      </c>
      <c r="F2109" s="14">
        <v>0</v>
      </c>
    </row>
    <row r="2110" spans="1:6" x14ac:dyDescent="0.35">
      <c r="A2110" t="s">
        <v>136</v>
      </c>
      <c r="B2110" t="s">
        <v>86</v>
      </c>
      <c r="C2110" s="14">
        <v>0</v>
      </c>
      <c r="D2110" s="14">
        <v>0</v>
      </c>
      <c r="E2110" s="14">
        <v>0</v>
      </c>
      <c r="F2110" s="14">
        <v>0</v>
      </c>
    </row>
    <row r="2111" spans="1:6" x14ac:dyDescent="0.35">
      <c r="A2111" t="s">
        <v>136</v>
      </c>
      <c r="B2111" t="s">
        <v>87</v>
      </c>
      <c r="C2111" s="14">
        <v>0</v>
      </c>
      <c r="D2111" s="14">
        <v>0</v>
      </c>
      <c r="E2111" s="14">
        <v>0</v>
      </c>
      <c r="F2111" s="14">
        <v>0</v>
      </c>
    </row>
    <row r="2112" spans="1:6" x14ac:dyDescent="0.35">
      <c r="A2112" t="s">
        <v>136</v>
      </c>
      <c r="B2112" t="s">
        <v>88</v>
      </c>
      <c r="C2112" s="14">
        <v>0</v>
      </c>
      <c r="D2112" s="14">
        <v>0</v>
      </c>
      <c r="E2112" s="14">
        <v>0</v>
      </c>
      <c r="F2112" s="14">
        <v>0</v>
      </c>
    </row>
    <row r="2113" spans="1:6" x14ac:dyDescent="0.35">
      <c r="A2113" t="s">
        <v>136</v>
      </c>
      <c r="B2113" t="s">
        <v>89</v>
      </c>
      <c r="C2113" s="14">
        <v>0</v>
      </c>
      <c r="D2113" s="14">
        <v>0</v>
      </c>
      <c r="E2113" s="14">
        <v>0</v>
      </c>
      <c r="F2113" s="14">
        <v>0</v>
      </c>
    </row>
    <row r="2114" spans="1:6" x14ac:dyDescent="0.35">
      <c r="A2114" t="s">
        <v>136</v>
      </c>
      <c r="B2114" t="s">
        <v>90</v>
      </c>
      <c r="C2114" s="14">
        <v>0</v>
      </c>
      <c r="D2114" s="14">
        <v>0</v>
      </c>
      <c r="E2114" s="14">
        <v>0</v>
      </c>
      <c r="F2114" s="14">
        <v>0</v>
      </c>
    </row>
    <row r="2115" spans="1:6" x14ac:dyDescent="0.35">
      <c r="A2115" t="s">
        <v>136</v>
      </c>
      <c r="B2115" t="s">
        <v>91</v>
      </c>
      <c r="C2115" s="14">
        <v>0</v>
      </c>
      <c r="D2115" s="14">
        <v>0</v>
      </c>
      <c r="E2115" s="14">
        <v>0</v>
      </c>
      <c r="F2115" s="14">
        <v>0</v>
      </c>
    </row>
    <row r="2116" spans="1:6" x14ac:dyDescent="0.35">
      <c r="A2116" t="s">
        <v>136</v>
      </c>
      <c r="B2116" t="s">
        <v>92</v>
      </c>
      <c r="C2116" s="14">
        <v>0</v>
      </c>
      <c r="D2116" s="14">
        <v>0</v>
      </c>
      <c r="E2116" s="14">
        <v>0</v>
      </c>
      <c r="F2116" s="14">
        <v>0</v>
      </c>
    </row>
    <row r="2117" spans="1:6" x14ac:dyDescent="0.35">
      <c r="A2117" t="s">
        <v>136</v>
      </c>
      <c r="B2117" t="s">
        <v>93</v>
      </c>
      <c r="C2117" s="14">
        <v>139825000000</v>
      </c>
      <c r="D2117" s="14">
        <v>0</v>
      </c>
      <c r="E2117" s="14">
        <v>0</v>
      </c>
      <c r="F2117" s="14">
        <v>0</v>
      </c>
    </row>
    <row r="2118" spans="1:6" x14ac:dyDescent="0.35">
      <c r="A2118" t="s">
        <v>136</v>
      </c>
      <c r="B2118" t="s">
        <v>94</v>
      </c>
      <c r="C2118" s="14">
        <v>0</v>
      </c>
      <c r="D2118" s="14">
        <v>0</v>
      </c>
      <c r="E2118" s="14">
        <v>0</v>
      </c>
      <c r="F2118" s="14">
        <v>0</v>
      </c>
    </row>
    <row r="2119" spans="1:6" x14ac:dyDescent="0.35">
      <c r="A2119" t="s">
        <v>136</v>
      </c>
      <c r="B2119" t="s">
        <v>95</v>
      </c>
      <c r="C2119" s="14">
        <v>0</v>
      </c>
      <c r="D2119" s="14">
        <v>0</v>
      </c>
      <c r="E2119" s="14">
        <v>0</v>
      </c>
      <c r="F2119" s="14">
        <v>0</v>
      </c>
    </row>
    <row r="2120" spans="1:6" x14ac:dyDescent="0.35">
      <c r="A2120" t="s">
        <v>136</v>
      </c>
      <c r="B2120" t="s">
        <v>96</v>
      </c>
      <c r="C2120" s="14">
        <v>0</v>
      </c>
      <c r="D2120" s="14">
        <v>0</v>
      </c>
      <c r="E2120" s="14">
        <v>0</v>
      </c>
      <c r="F2120" s="14">
        <v>0</v>
      </c>
    </row>
    <row r="2121" spans="1:6" x14ac:dyDescent="0.35">
      <c r="A2121" t="s">
        <v>136</v>
      </c>
      <c r="B2121" t="s">
        <v>97</v>
      </c>
      <c r="C2121" s="14">
        <v>366233025000000</v>
      </c>
      <c r="D2121" s="14">
        <v>461131292000000</v>
      </c>
      <c r="E2121" s="14">
        <v>0</v>
      </c>
      <c r="F2121" s="14">
        <v>0</v>
      </c>
    </row>
    <row r="2122" spans="1:6" x14ac:dyDescent="0.35">
      <c r="A2122" t="s">
        <v>136</v>
      </c>
      <c r="B2122" t="s">
        <v>98</v>
      </c>
      <c r="C2122" s="14">
        <v>0</v>
      </c>
      <c r="D2122" s="14">
        <v>0</v>
      </c>
      <c r="E2122" s="14">
        <v>0</v>
      </c>
      <c r="F2122" s="14">
        <v>0</v>
      </c>
    </row>
    <row r="2123" spans="1:6" x14ac:dyDescent="0.35">
      <c r="A2123" t="s">
        <v>136</v>
      </c>
      <c r="B2123" t="s">
        <v>99</v>
      </c>
      <c r="C2123" s="14">
        <v>25299680000000</v>
      </c>
      <c r="D2123" s="14">
        <v>45056930000000</v>
      </c>
      <c r="E2123" s="14">
        <v>0</v>
      </c>
      <c r="F2123" s="14">
        <v>0</v>
      </c>
    </row>
    <row r="2124" spans="1:6" x14ac:dyDescent="0.35">
      <c r="A2124" t="s">
        <v>136</v>
      </c>
      <c r="B2124" t="s">
        <v>100</v>
      </c>
      <c r="C2124" s="14">
        <v>0</v>
      </c>
      <c r="D2124" s="14">
        <v>0</v>
      </c>
      <c r="E2124" s="14">
        <v>0</v>
      </c>
      <c r="F2124" s="14">
        <v>0</v>
      </c>
    </row>
    <row r="2125" spans="1:6" x14ac:dyDescent="0.35">
      <c r="A2125" t="s">
        <v>136</v>
      </c>
      <c r="B2125" t="s">
        <v>101</v>
      </c>
      <c r="C2125" s="14">
        <v>0</v>
      </c>
      <c r="D2125" s="14">
        <v>0</v>
      </c>
      <c r="E2125" s="14">
        <v>0</v>
      </c>
      <c r="F2125" s="14">
        <v>0</v>
      </c>
    </row>
    <row r="2126" spans="1:6" x14ac:dyDescent="0.35">
      <c r="A2126" t="s">
        <v>136</v>
      </c>
      <c r="B2126" t="s">
        <v>102</v>
      </c>
      <c r="C2126" s="14">
        <v>0</v>
      </c>
      <c r="D2126" s="14">
        <v>0</v>
      </c>
      <c r="E2126" s="14">
        <v>0</v>
      </c>
      <c r="F2126" s="14">
        <v>0</v>
      </c>
    </row>
    <row r="2127" spans="1:6" x14ac:dyDescent="0.35">
      <c r="A2127" t="s">
        <v>136</v>
      </c>
      <c r="B2127" t="s">
        <v>103</v>
      </c>
      <c r="C2127" s="14">
        <v>265727000000</v>
      </c>
      <c r="D2127" s="14">
        <v>77202000000</v>
      </c>
      <c r="E2127" s="14">
        <v>0</v>
      </c>
      <c r="F2127" s="14">
        <v>0</v>
      </c>
    </row>
    <row r="2128" spans="1:6" x14ac:dyDescent="0.35">
      <c r="A2128" t="s">
        <v>136</v>
      </c>
      <c r="B2128" t="s">
        <v>104</v>
      </c>
      <c r="C2128" s="14">
        <v>-2199037000000</v>
      </c>
      <c r="D2128" s="14">
        <v>-1760512000000</v>
      </c>
      <c r="E2128" s="14">
        <v>0</v>
      </c>
      <c r="F2128" s="14">
        <v>0</v>
      </c>
    </row>
    <row r="2129" spans="1:6" x14ac:dyDescent="0.35">
      <c r="A2129" t="s">
        <v>136</v>
      </c>
      <c r="B2129" t="s">
        <v>105</v>
      </c>
      <c r="C2129" s="14">
        <v>0</v>
      </c>
      <c r="D2129" s="14">
        <v>0</v>
      </c>
      <c r="E2129" s="14">
        <v>0</v>
      </c>
      <c r="F2129" s="14">
        <v>0</v>
      </c>
    </row>
    <row r="2130" spans="1:6" x14ac:dyDescent="0.35">
      <c r="A2130" t="s">
        <v>136</v>
      </c>
      <c r="B2130" t="s">
        <v>106</v>
      </c>
      <c r="C2130" s="14">
        <v>0</v>
      </c>
      <c r="D2130" s="14">
        <v>0</v>
      </c>
      <c r="E2130" s="14">
        <v>0</v>
      </c>
      <c r="F2130" s="14">
        <v>0</v>
      </c>
    </row>
    <row r="2131" spans="1:6" x14ac:dyDescent="0.35">
      <c r="A2131" t="s">
        <v>136</v>
      </c>
      <c r="B2131" t="s">
        <v>107</v>
      </c>
      <c r="C2131" s="14">
        <v>0</v>
      </c>
      <c r="D2131" s="14">
        <v>0</v>
      </c>
      <c r="E2131" s="14">
        <v>0</v>
      </c>
      <c r="F2131" s="14">
        <v>0</v>
      </c>
    </row>
    <row r="2132" spans="1:6" x14ac:dyDescent="0.35">
      <c r="A2132" t="s">
        <v>136</v>
      </c>
      <c r="B2132" t="s">
        <v>108</v>
      </c>
      <c r="C2132" s="14">
        <v>0</v>
      </c>
      <c r="D2132" s="14">
        <v>0</v>
      </c>
      <c r="E2132" s="14">
        <v>0</v>
      </c>
      <c r="F2132" s="14">
        <v>0</v>
      </c>
    </row>
    <row r="2133" spans="1:6" x14ac:dyDescent="0.35">
      <c r="A2133" t="s">
        <v>136</v>
      </c>
      <c r="B2133" t="s">
        <v>109</v>
      </c>
      <c r="C2133" s="14">
        <v>0</v>
      </c>
      <c r="D2133" s="14">
        <v>0</v>
      </c>
      <c r="E2133" s="14">
        <v>0</v>
      </c>
      <c r="F2133" s="14">
        <v>0</v>
      </c>
    </row>
    <row r="2134" spans="1:6" x14ac:dyDescent="0.35">
      <c r="A2134" t="s">
        <v>136</v>
      </c>
      <c r="B2134" t="s">
        <v>110</v>
      </c>
      <c r="C2134" s="14">
        <v>11911768000000</v>
      </c>
      <c r="D2134" s="14">
        <v>12558832000000</v>
      </c>
      <c r="E2134" s="14">
        <v>0</v>
      </c>
      <c r="F2134" s="14">
        <v>0</v>
      </c>
    </row>
    <row r="2135" spans="1:6" x14ac:dyDescent="0.35">
      <c r="A2135" t="s">
        <v>136</v>
      </c>
      <c r="B2135" t="s">
        <v>111</v>
      </c>
      <c r="C2135" s="14">
        <v>0</v>
      </c>
      <c r="D2135" s="14">
        <v>0</v>
      </c>
      <c r="E2135" s="14">
        <v>0</v>
      </c>
      <c r="F2135" s="14">
        <v>0</v>
      </c>
    </row>
    <row r="2136" spans="1:6" x14ac:dyDescent="0.35">
      <c r="A2136" t="s">
        <v>136</v>
      </c>
      <c r="B2136" t="s">
        <v>112</v>
      </c>
      <c r="C2136" s="14">
        <v>0</v>
      </c>
      <c r="D2136" s="14">
        <v>0</v>
      </c>
      <c r="E2136" s="14">
        <v>0</v>
      </c>
      <c r="F2136" s="14">
        <v>0</v>
      </c>
    </row>
    <row r="2137" spans="1:6" x14ac:dyDescent="0.35">
      <c r="A2137" t="s">
        <v>136</v>
      </c>
      <c r="B2137" t="s">
        <v>113</v>
      </c>
      <c r="C2137" s="14">
        <v>0</v>
      </c>
      <c r="D2137" s="14">
        <v>0</v>
      </c>
      <c r="E2137" s="14">
        <v>0</v>
      </c>
      <c r="F2137" s="14">
        <v>0</v>
      </c>
    </row>
    <row r="2138" spans="1:6" x14ac:dyDescent="0.35">
      <c r="A2138" t="s">
        <v>136</v>
      </c>
      <c r="B2138" t="s">
        <v>114</v>
      </c>
      <c r="C2138" s="14">
        <v>0</v>
      </c>
      <c r="D2138" s="14">
        <v>0</v>
      </c>
      <c r="E2138" s="14">
        <v>0</v>
      </c>
      <c r="F2138" s="14">
        <v>0</v>
      </c>
    </row>
    <row r="2139" spans="1:6" x14ac:dyDescent="0.35">
      <c r="A2139" t="s">
        <v>136</v>
      </c>
      <c r="B2139" t="s">
        <v>115</v>
      </c>
      <c r="C2139" s="14">
        <v>0</v>
      </c>
      <c r="D2139" s="14">
        <v>0</v>
      </c>
      <c r="E2139" s="14">
        <v>0</v>
      </c>
      <c r="F2139" s="14">
        <v>0</v>
      </c>
    </row>
    <row r="2140" spans="1:6" x14ac:dyDescent="0.35">
      <c r="A2140" t="s">
        <v>136</v>
      </c>
      <c r="B2140" t="s">
        <v>116</v>
      </c>
      <c r="C2140" s="14">
        <v>0</v>
      </c>
      <c r="D2140" s="14">
        <v>0</v>
      </c>
      <c r="E2140" s="14">
        <v>0</v>
      </c>
      <c r="F2140" s="14">
        <v>0</v>
      </c>
    </row>
    <row r="2141" spans="1:6" x14ac:dyDescent="0.35">
      <c r="A2141" t="s">
        <v>136</v>
      </c>
      <c r="B2141" t="s">
        <v>117</v>
      </c>
      <c r="C2141" s="14">
        <v>0</v>
      </c>
      <c r="D2141" s="14">
        <v>0</v>
      </c>
      <c r="E2141" s="14">
        <v>0</v>
      </c>
      <c r="F2141" s="14">
        <v>0</v>
      </c>
    </row>
    <row r="2142" spans="1:6" x14ac:dyDescent="0.35">
      <c r="A2142" t="s">
        <v>136</v>
      </c>
      <c r="B2142" t="s">
        <v>118</v>
      </c>
      <c r="C2142" s="14">
        <v>0</v>
      </c>
      <c r="D2142" s="14">
        <v>0</v>
      </c>
      <c r="E2142" s="14">
        <v>0</v>
      </c>
      <c r="F2142" s="14">
        <v>0</v>
      </c>
    </row>
    <row r="2143" spans="1:6" x14ac:dyDescent="0.35">
      <c r="A2143" t="s">
        <v>136</v>
      </c>
      <c r="B2143" t="s">
        <v>119</v>
      </c>
      <c r="C2143" s="14">
        <v>0</v>
      </c>
      <c r="D2143" s="14">
        <v>0</v>
      </c>
      <c r="E2143" s="14">
        <v>0</v>
      </c>
      <c r="F2143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25FA-5712-425E-98C6-CCD074499D31}">
  <dimension ref="A1:F559"/>
  <sheetViews>
    <sheetView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6" width="12.453125" bestFit="1" customWidth="1"/>
  </cols>
  <sheetData>
    <row r="1" spans="1:6" x14ac:dyDescent="0.35">
      <c r="A1" t="s">
        <v>0</v>
      </c>
      <c r="B1" t="s">
        <v>170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171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172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173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6</v>
      </c>
      <c r="B5" t="s">
        <v>174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6</v>
      </c>
      <c r="B6" t="s">
        <v>175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176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6</v>
      </c>
      <c r="B8" t="s">
        <v>177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178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6</v>
      </c>
      <c r="B10" t="s">
        <v>179</v>
      </c>
      <c r="C10">
        <v>-39442000000</v>
      </c>
      <c r="D10">
        <v>-30639000000</v>
      </c>
      <c r="E10">
        <v>-25878000000</v>
      </c>
      <c r="F10">
        <v>0</v>
      </c>
    </row>
    <row r="11" spans="1:6" x14ac:dyDescent="0.35">
      <c r="A11" t="s">
        <v>6</v>
      </c>
      <c r="B11" t="s">
        <v>180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181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6</v>
      </c>
      <c r="B13" t="s">
        <v>182</v>
      </c>
      <c r="C13">
        <v>1061621000000</v>
      </c>
      <c r="D13">
        <v>8163652000000</v>
      </c>
      <c r="E13">
        <v>1600161000000</v>
      </c>
      <c r="F13">
        <v>0</v>
      </c>
    </row>
    <row r="14" spans="1:6" x14ac:dyDescent="0.35">
      <c r="A14" t="s">
        <v>6</v>
      </c>
      <c r="B14" t="s">
        <v>183</v>
      </c>
      <c r="C14">
        <v>-1156000000</v>
      </c>
      <c r="D14">
        <v>-1483000000</v>
      </c>
      <c r="E14">
        <v>-201463000000</v>
      </c>
      <c r="F14">
        <v>0</v>
      </c>
    </row>
    <row r="15" spans="1:6" x14ac:dyDescent="0.35">
      <c r="A15" t="s">
        <v>6</v>
      </c>
      <c r="B15" t="s">
        <v>184</v>
      </c>
      <c r="C15">
        <v>10879261000000</v>
      </c>
      <c r="D15">
        <v>39925899000000</v>
      </c>
      <c r="E15">
        <v>21274539000000</v>
      </c>
      <c r="F15">
        <v>0</v>
      </c>
    </row>
    <row r="16" spans="1:6" x14ac:dyDescent="0.35">
      <c r="A16" t="s">
        <v>6</v>
      </c>
      <c r="B16" t="s">
        <v>185</v>
      </c>
      <c r="C16">
        <v>-423132000000</v>
      </c>
      <c r="D16">
        <v>-636100000000</v>
      </c>
      <c r="E16">
        <v>-511513000000</v>
      </c>
      <c r="F16">
        <v>0</v>
      </c>
    </row>
    <row r="17" spans="1:6" x14ac:dyDescent="0.35">
      <c r="A17" t="s">
        <v>6</v>
      </c>
      <c r="B17" t="s">
        <v>186</v>
      </c>
      <c r="C17">
        <v>3336000000</v>
      </c>
      <c r="D17">
        <v>3265000000</v>
      </c>
      <c r="E17">
        <v>4741000000</v>
      </c>
      <c r="F17">
        <v>0</v>
      </c>
    </row>
    <row r="18" spans="1:6" x14ac:dyDescent="0.35">
      <c r="A18" t="s">
        <v>6</v>
      </c>
      <c r="B18" t="s">
        <v>187</v>
      </c>
      <c r="C18">
        <v>0</v>
      </c>
      <c r="D18">
        <v>0</v>
      </c>
      <c r="E18">
        <v>85364000000</v>
      </c>
      <c r="F18">
        <v>0</v>
      </c>
    </row>
    <row r="19" spans="1:6" x14ac:dyDescent="0.35">
      <c r="A19" t="s">
        <v>6</v>
      </c>
      <c r="B19" t="s">
        <v>188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189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190</v>
      </c>
      <c r="C21">
        <v>0</v>
      </c>
      <c r="D21">
        <v>0</v>
      </c>
      <c r="E21">
        <v>-10520000000</v>
      </c>
      <c r="F21">
        <v>0</v>
      </c>
    </row>
    <row r="22" spans="1:6" x14ac:dyDescent="0.35">
      <c r="A22" t="s">
        <v>6</v>
      </c>
      <c r="B22" t="s">
        <v>191</v>
      </c>
      <c r="C22">
        <v>17573000000</v>
      </c>
      <c r="D22">
        <v>21979000000</v>
      </c>
      <c r="E22">
        <v>6451000000</v>
      </c>
      <c r="F22">
        <v>0</v>
      </c>
    </row>
    <row r="23" spans="1:6" x14ac:dyDescent="0.35">
      <c r="A23" t="s">
        <v>6</v>
      </c>
      <c r="B23" t="s">
        <v>192</v>
      </c>
      <c r="C23">
        <v>0</v>
      </c>
      <c r="D23">
        <v>0</v>
      </c>
      <c r="E23">
        <v>59599000000</v>
      </c>
      <c r="F23">
        <v>0</v>
      </c>
    </row>
    <row r="24" spans="1:6" x14ac:dyDescent="0.35">
      <c r="A24" t="s">
        <v>6</v>
      </c>
      <c r="B24" t="s">
        <v>193</v>
      </c>
      <c r="C24">
        <v>-395503000000</v>
      </c>
      <c r="D24">
        <v>-462403000000</v>
      </c>
      <c r="E24">
        <v>-365878000000</v>
      </c>
      <c r="F24">
        <v>0</v>
      </c>
    </row>
    <row r="25" spans="1:6" x14ac:dyDescent="0.35">
      <c r="A25" t="s">
        <v>6</v>
      </c>
      <c r="B25" t="s">
        <v>194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195</v>
      </c>
      <c r="C26">
        <v>29400000000</v>
      </c>
      <c r="D26">
        <v>0</v>
      </c>
      <c r="E26">
        <v>0</v>
      </c>
      <c r="F26">
        <v>0</v>
      </c>
    </row>
    <row r="27" spans="1:6" x14ac:dyDescent="0.35">
      <c r="A27" t="s">
        <v>6</v>
      </c>
      <c r="B27" t="s">
        <v>196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6</v>
      </c>
      <c r="B28" t="s">
        <v>197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6</v>
      </c>
      <c r="B29" t="s">
        <v>198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6</v>
      </c>
      <c r="B30" t="s">
        <v>199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200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6</v>
      </c>
      <c r="B32" t="s">
        <v>201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120</v>
      </c>
      <c r="B33" t="s">
        <v>171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120</v>
      </c>
      <c r="B34" t="s">
        <v>172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120</v>
      </c>
      <c r="B35" t="s">
        <v>173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120</v>
      </c>
      <c r="B36" t="s">
        <v>174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120</v>
      </c>
      <c r="B37" t="s">
        <v>175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120</v>
      </c>
      <c r="B38" t="s">
        <v>176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120</v>
      </c>
      <c r="B39" t="s">
        <v>177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120</v>
      </c>
      <c r="B40" t="s">
        <v>178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120</v>
      </c>
      <c r="B41" t="s">
        <v>179</v>
      </c>
      <c r="C41">
        <v>-2467000000</v>
      </c>
      <c r="D41">
        <v>551000000</v>
      </c>
      <c r="E41">
        <v>-551000000</v>
      </c>
      <c r="F41">
        <v>6687000000</v>
      </c>
    </row>
    <row r="42" spans="1:6" x14ac:dyDescent="0.35">
      <c r="A42" t="s">
        <v>120</v>
      </c>
      <c r="B42" t="s">
        <v>180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120</v>
      </c>
      <c r="B43" t="s">
        <v>181</v>
      </c>
      <c r="C43">
        <v>0</v>
      </c>
      <c r="D43">
        <v>0</v>
      </c>
      <c r="E43">
        <v>0</v>
      </c>
      <c r="F43">
        <v>97173000000</v>
      </c>
    </row>
    <row r="44" spans="1:6" x14ac:dyDescent="0.35">
      <c r="A44" t="s">
        <v>120</v>
      </c>
      <c r="B44" t="s">
        <v>182</v>
      </c>
      <c r="C44">
        <v>31087000000</v>
      </c>
      <c r="D44">
        <v>-128523000000</v>
      </c>
      <c r="E44">
        <v>22094000000</v>
      </c>
      <c r="F44">
        <v>-31657000000</v>
      </c>
    </row>
    <row r="45" spans="1:6" x14ac:dyDescent="0.35">
      <c r="A45" t="s">
        <v>120</v>
      </c>
      <c r="B45" t="s">
        <v>183</v>
      </c>
      <c r="C45">
        <v>-33134000000</v>
      </c>
      <c r="D45">
        <v>-33218000000</v>
      </c>
      <c r="E45">
        <v>-31827000000</v>
      </c>
      <c r="F45">
        <v>0</v>
      </c>
    </row>
    <row r="46" spans="1:6" x14ac:dyDescent="0.35">
      <c r="A46" t="s">
        <v>120</v>
      </c>
      <c r="B46" t="s">
        <v>184</v>
      </c>
      <c r="C46">
        <v>2676485000000</v>
      </c>
      <c r="D46">
        <v>-4798676000000</v>
      </c>
      <c r="E46">
        <v>1373195000000</v>
      </c>
      <c r="F46">
        <v>1355808000000</v>
      </c>
    </row>
    <row r="47" spans="1:6" x14ac:dyDescent="0.35">
      <c r="A47" t="s">
        <v>120</v>
      </c>
      <c r="B47" t="s">
        <v>185</v>
      </c>
      <c r="C47">
        <v>-84396000000</v>
      </c>
      <c r="D47">
        <v>-70384000000</v>
      </c>
      <c r="E47">
        <v>-44286000000</v>
      </c>
      <c r="F47">
        <v>-338148000000</v>
      </c>
    </row>
    <row r="48" spans="1:6" x14ac:dyDescent="0.35">
      <c r="A48" t="s">
        <v>120</v>
      </c>
      <c r="B48" t="s">
        <v>186</v>
      </c>
      <c r="C48">
        <v>-3177000000</v>
      </c>
      <c r="D48">
        <v>966000000</v>
      </c>
      <c r="E48">
        <v>0</v>
      </c>
      <c r="F48">
        <v>300000000</v>
      </c>
    </row>
    <row r="49" spans="1:6" x14ac:dyDescent="0.35">
      <c r="A49" t="s">
        <v>120</v>
      </c>
      <c r="B49" t="s">
        <v>187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120</v>
      </c>
      <c r="B50" t="s">
        <v>188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120</v>
      </c>
      <c r="B51" t="s">
        <v>189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120</v>
      </c>
      <c r="B52" t="s">
        <v>190</v>
      </c>
      <c r="C52">
        <v>75000000000</v>
      </c>
      <c r="D52">
        <v>32815000000</v>
      </c>
      <c r="E52">
        <v>0</v>
      </c>
      <c r="F52">
        <v>0</v>
      </c>
    </row>
    <row r="53" spans="1:6" x14ac:dyDescent="0.35">
      <c r="A53" t="s">
        <v>120</v>
      </c>
      <c r="B53" t="s">
        <v>191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120</v>
      </c>
      <c r="B54" t="s">
        <v>192</v>
      </c>
      <c r="C54">
        <v>3228000000</v>
      </c>
      <c r="D54">
        <v>1978000000</v>
      </c>
      <c r="E54">
        <v>6907000000</v>
      </c>
      <c r="F54">
        <v>27639000000</v>
      </c>
    </row>
    <row r="55" spans="1:6" x14ac:dyDescent="0.35">
      <c r="A55" t="s">
        <v>120</v>
      </c>
      <c r="B55" t="s">
        <v>193</v>
      </c>
      <c r="C55">
        <v>-5226000000</v>
      </c>
      <c r="D55">
        <v>-45403000000</v>
      </c>
      <c r="E55">
        <v>-26601000000</v>
      </c>
      <c r="F55">
        <v>-310209000000</v>
      </c>
    </row>
    <row r="56" spans="1:6" x14ac:dyDescent="0.35">
      <c r="A56" t="s">
        <v>120</v>
      </c>
      <c r="B56" t="s">
        <v>194</v>
      </c>
      <c r="C56">
        <v>0</v>
      </c>
      <c r="D56">
        <v>0</v>
      </c>
      <c r="E56">
        <v>0</v>
      </c>
      <c r="F56">
        <v>300294000000</v>
      </c>
    </row>
    <row r="57" spans="1:6" x14ac:dyDescent="0.35">
      <c r="A57" t="s">
        <v>120</v>
      </c>
      <c r="B57" t="s">
        <v>195</v>
      </c>
      <c r="C57">
        <v>0</v>
      </c>
      <c r="D57">
        <v>0</v>
      </c>
      <c r="E57">
        <v>235400000000</v>
      </c>
      <c r="F57">
        <v>1325000000000</v>
      </c>
    </row>
    <row r="58" spans="1:6" x14ac:dyDescent="0.35">
      <c r="A58" t="s">
        <v>120</v>
      </c>
      <c r="B58" t="s">
        <v>196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120</v>
      </c>
      <c r="B59" t="s">
        <v>197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120</v>
      </c>
      <c r="B60" t="s">
        <v>198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120</v>
      </c>
      <c r="B61" t="s">
        <v>199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120</v>
      </c>
      <c r="B62" t="s">
        <v>200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120</v>
      </c>
      <c r="B63" t="s">
        <v>201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171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121</v>
      </c>
      <c r="B65" t="s">
        <v>172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121</v>
      </c>
      <c r="B66" t="s">
        <v>173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121</v>
      </c>
      <c r="B67" t="s">
        <v>174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121</v>
      </c>
      <c r="B68" t="s">
        <v>175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121</v>
      </c>
      <c r="B69" t="s">
        <v>176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121</v>
      </c>
      <c r="B70" t="s">
        <v>177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121</v>
      </c>
      <c r="B71" t="s">
        <v>178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121</v>
      </c>
      <c r="B72" t="s">
        <v>179</v>
      </c>
      <c r="C72">
        <v>466850000000</v>
      </c>
      <c r="D72">
        <v>1496726000000</v>
      </c>
      <c r="E72">
        <v>-1112370000000</v>
      </c>
      <c r="F72">
        <v>-1029896000000</v>
      </c>
    </row>
    <row r="73" spans="1:6" x14ac:dyDescent="0.35">
      <c r="A73" t="s">
        <v>121</v>
      </c>
      <c r="B73" t="s">
        <v>180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121</v>
      </c>
      <c r="B74" t="s">
        <v>181</v>
      </c>
      <c r="C74">
        <v>0</v>
      </c>
      <c r="D74">
        <v>0</v>
      </c>
      <c r="E74">
        <v>0</v>
      </c>
      <c r="F74">
        <v>328154000000</v>
      </c>
    </row>
    <row r="75" spans="1:6" x14ac:dyDescent="0.35">
      <c r="A75" t="s">
        <v>121</v>
      </c>
      <c r="B75" t="s">
        <v>182</v>
      </c>
      <c r="C75">
        <v>-2289779000000</v>
      </c>
      <c r="D75">
        <v>-3532641000000</v>
      </c>
      <c r="E75">
        <v>1388383000000</v>
      </c>
      <c r="F75">
        <v>-2007926000000</v>
      </c>
    </row>
    <row r="76" spans="1:6" x14ac:dyDescent="0.35">
      <c r="A76" t="s">
        <v>121</v>
      </c>
      <c r="B76" t="s">
        <v>183</v>
      </c>
      <c r="C76">
        <v>-198000000</v>
      </c>
      <c r="D76">
        <v>-895000000</v>
      </c>
      <c r="E76">
        <v>-981000000</v>
      </c>
      <c r="F76">
        <v>-1164000000</v>
      </c>
    </row>
    <row r="77" spans="1:6" x14ac:dyDescent="0.35">
      <c r="A77" t="s">
        <v>121</v>
      </c>
      <c r="B77" t="s">
        <v>184</v>
      </c>
      <c r="C77">
        <v>-67912810000000</v>
      </c>
      <c r="D77">
        <v>68890144000000</v>
      </c>
      <c r="E77">
        <v>132517903000000</v>
      </c>
      <c r="F77">
        <v>-71014987000000</v>
      </c>
    </row>
    <row r="78" spans="1:6" x14ac:dyDescent="0.35">
      <c r="A78" t="s">
        <v>121</v>
      </c>
      <c r="B78" t="s">
        <v>185</v>
      </c>
      <c r="C78">
        <v>-1061633000000</v>
      </c>
      <c r="D78">
        <v>-1015514000000</v>
      </c>
      <c r="E78">
        <v>-1091733000000</v>
      </c>
      <c r="F78">
        <v>-2005077000000</v>
      </c>
    </row>
    <row r="79" spans="1:6" x14ac:dyDescent="0.35">
      <c r="A79" t="s">
        <v>121</v>
      </c>
      <c r="B79" t="s">
        <v>186</v>
      </c>
      <c r="C79">
        <v>8545000000</v>
      </c>
      <c r="D79">
        <v>8383000000</v>
      </c>
      <c r="E79">
        <v>9868000000</v>
      </c>
      <c r="F79">
        <v>11710000000</v>
      </c>
    </row>
    <row r="80" spans="1:6" x14ac:dyDescent="0.35">
      <c r="A80" t="s">
        <v>121</v>
      </c>
      <c r="B80" t="s">
        <v>187</v>
      </c>
      <c r="C80">
        <v>0</v>
      </c>
      <c r="D80">
        <v>-4944000000</v>
      </c>
      <c r="E80">
        <v>-1585000000</v>
      </c>
      <c r="F80">
        <v>-2435000000</v>
      </c>
    </row>
    <row r="81" spans="1:6" x14ac:dyDescent="0.35">
      <c r="A81" t="s">
        <v>121</v>
      </c>
      <c r="B81" t="s">
        <v>188</v>
      </c>
      <c r="C81">
        <v>-1154000000</v>
      </c>
      <c r="D81">
        <v>0</v>
      </c>
      <c r="E81">
        <v>0</v>
      </c>
      <c r="F81">
        <v>0</v>
      </c>
    </row>
    <row r="82" spans="1:6" x14ac:dyDescent="0.35">
      <c r="A82" t="s">
        <v>121</v>
      </c>
      <c r="B82" t="s">
        <v>189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121</v>
      </c>
      <c r="B83" t="s">
        <v>190</v>
      </c>
      <c r="C83">
        <v>0</v>
      </c>
      <c r="D83">
        <v>-53725000000</v>
      </c>
      <c r="E83">
        <v>0</v>
      </c>
      <c r="F83">
        <v>0</v>
      </c>
    </row>
    <row r="84" spans="1:6" x14ac:dyDescent="0.35">
      <c r="A84" t="s">
        <v>121</v>
      </c>
      <c r="B84" t="s">
        <v>191</v>
      </c>
      <c r="C84">
        <v>134987000000</v>
      </c>
      <c r="D84">
        <v>0</v>
      </c>
      <c r="E84">
        <v>0</v>
      </c>
      <c r="F84">
        <v>0</v>
      </c>
    </row>
    <row r="85" spans="1:6" x14ac:dyDescent="0.35">
      <c r="A85" t="s">
        <v>121</v>
      </c>
      <c r="B85" t="s">
        <v>192</v>
      </c>
      <c r="C85">
        <v>0</v>
      </c>
      <c r="D85">
        <v>88441000000</v>
      </c>
      <c r="E85">
        <v>165567000000</v>
      </c>
      <c r="F85">
        <v>182104000000</v>
      </c>
    </row>
    <row r="86" spans="1:6" x14ac:dyDescent="0.35">
      <c r="A86" t="s">
        <v>121</v>
      </c>
      <c r="B86" t="s">
        <v>193</v>
      </c>
      <c r="C86">
        <v>-919255000000</v>
      </c>
      <c r="D86">
        <v>-977359000000</v>
      </c>
      <c r="E86">
        <v>-917883000000</v>
      </c>
      <c r="F86">
        <v>-1813698000000</v>
      </c>
    </row>
    <row r="87" spans="1:6" x14ac:dyDescent="0.35">
      <c r="A87" t="s">
        <v>121</v>
      </c>
      <c r="B87" t="s">
        <v>194</v>
      </c>
      <c r="C87">
        <v>0</v>
      </c>
      <c r="D87">
        <v>0</v>
      </c>
      <c r="E87">
        <v>1059025000000</v>
      </c>
      <c r="F87">
        <v>0</v>
      </c>
    </row>
    <row r="88" spans="1:6" x14ac:dyDescent="0.35">
      <c r="A88" t="s">
        <v>121</v>
      </c>
      <c r="B88" t="s">
        <v>195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121</v>
      </c>
      <c r="B89" t="s">
        <v>196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121</v>
      </c>
      <c r="B90" t="s">
        <v>197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121</v>
      </c>
      <c r="B91" t="s">
        <v>198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121</v>
      </c>
      <c r="B92" t="s">
        <v>199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121</v>
      </c>
      <c r="B93" t="s">
        <v>200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121</v>
      </c>
      <c r="B94" t="s">
        <v>201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122</v>
      </c>
      <c r="B95" t="s">
        <v>171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122</v>
      </c>
      <c r="B96" t="s">
        <v>172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122</v>
      </c>
      <c r="B97" t="s">
        <v>173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122</v>
      </c>
      <c r="B98" t="s">
        <v>174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122</v>
      </c>
      <c r="B99" t="s">
        <v>175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122</v>
      </c>
      <c r="B100" t="s">
        <v>176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122</v>
      </c>
      <c r="B101" t="s">
        <v>177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122</v>
      </c>
      <c r="B102" t="s">
        <v>178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122</v>
      </c>
      <c r="B103" t="s">
        <v>179</v>
      </c>
      <c r="C103">
        <v>-3042648000000</v>
      </c>
      <c r="D103">
        <v>-205321000000</v>
      </c>
      <c r="E103">
        <v>0</v>
      </c>
      <c r="F103">
        <v>0</v>
      </c>
    </row>
    <row r="104" spans="1:6" x14ac:dyDescent="0.35">
      <c r="A104" t="s">
        <v>122</v>
      </c>
      <c r="B104" t="s">
        <v>180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122</v>
      </c>
      <c r="B105" t="s">
        <v>181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122</v>
      </c>
      <c r="B106" t="s">
        <v>182</v>
      </c>
      <c r="C106">
        <v>-729998000000</v>
      </c>
      <c r="D106">
        <v>1675957000000</v>
      </c>
      <c r="E106">
        <v>0</v>
      </c>
      <c r="F106">
        <v>0</v>
      </c>
    </row>
    <row r="107" spans="1:6" x14ac:dyDescent="0.35">
      <c r="A107" t="s">
        <v>122</v>
      </c>
      <c r="B107" t="s">
        <v>183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122</v>
      </c>
      <c r="B108" t="s">
        <v>184</v>
      </c>
      <c r="C108">
        <v>7836636000000</v>
      </c>
      <c r="D108">
        <v>5401509000000</v>
      </c>
      <c r="E108">
        <v>0</v>
      </c>
      <c r="F108">
        <v>0</v>
      </c>
    </row>
    <row r="109" spans="1:6" x14ac:dyDescent="0.35">
      <c r="A109" t="s">
        <v>122</v>
      </c>
      <c r="B109" t="s">
        <v>185</v>
      </c>
      <c r="C109">
        <v>-715459000000</v>
      </c>
      <c r="D109">
        <v>-736408000000</v>
      </c>
      <c r="E109">
        <v>0</v>
      </c>
      <c r="F109">
        <v>0</v>
      </c>
    </row>
    <row r="110" spans="1:6" x14ac:dyDescent="0.35">
      <c r="A110" t="s">
        <v>122</v>
      </c>
      <c r="B110" t="s">
        <v>186</v>
      </c>
      <c r="C110">
        <v>108296000000</v>
      </c>
      <c r="D110">
        <v>7371000000</v>
      </c>
      <c r="E110">
        <v>0</v>
      </c>
      <c r="F110">
        <v>0</v>
      </c>
    </row>
    <row r="111" spans="1:6" x14ac:dyDescent="0.35">
      <c r="A111" t="s">
        <v>122</v>
      </c>
      <c r="B111" t="s">
        <v>187</v>
      </c>
      <c r="C111">
        <v>-1273000000</v>
      </c>
      <c r="D111">
        <v>-2877000000</v>
      </c>
      <c r="E111">
        <v>0</v>
      </c>
      <c r="F111">
        <v>0</v>
      </c>
    </row>
    <row r="112" spans="1:6" x14ac:dyDescent="0.35">
      <c r="A112" t="s">
        <v>122</v>
      </c>
      <c r="B112" t="s">
        <v>188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122</v>
      </c>
      <c r="B113" t="s">
        <v>189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122</v>
      </c>
      <c r="B114" t="s">
        <v>190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122</v>
      </c>
      <c r="B115" t="s">
        <v>191</v>
      </c>
      <c r="C115">
        <v>23990000000</v>
      </c>
      <c r="D115">
        <v>0</v>
      </c>
      <c r="E115">
        <v>0</v>
      </c>
      <c r="F115">
        <v>0</v>
      </c>
    </row>
    <row r="116" spans="1:6" x14ac:dyDescent="0.35">
      <c r="A116" t="s">
        <v>122</v>
      </c>
      <c r="B116" t="s">
        <v>192</v>
      </c>
      <c r="C116">
        <v>67061000000</v>
      </c>
      <c r="D116">
        <v>83771000000</v>
      </c>
      <c r="E116">
        <v>0</v>
      </c>
      <c r="F116">
        <v>0</v>
      </c>
    </row>
    <row r="117" spans="1:6" x14ac:dyDescent="0.35">
      <c r="A117" t="s">
        <v>122</v>
      </c>
      <c r="B117" t="s">
        <v>193</v>
      </c>
      <c r="C117">
        <v>-517385000000</v>
      </c>
      <c r="D117">
        <v>-648143000000</v>
      </c>
      <c r="E117">
        <v>0</v>
      </c>
      <c r="F117">
        <v>0</v>
      </c>
    </row>
    <row r="118" spans="1:6" x14ac:dyDescent="0.35">
      <c r="A118" t="s">
        <v>122</v>
      </c>
      <c r="B118" t="s">
        <v>194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122</v>
      </c>
      <c r="B119" t="s">
        <v>195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122</v>
      </c>
      <c r="B120" t="s">
        <v>196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122</v>
      </c>
      <c r="B121" t="s">
        <v>197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122</v>
      </c>
      <c r="B122" t="s">
        <v>198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122</v>
      </c>
      <c r="B123" t="s">
        <v>199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122</v>
      </c>
      <c r="B124" t="s">
        <v>200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122</v>
      </c>
      <c r="B125" t="s">
        <v>201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123</v>
      </c>
      <c r="B126" t="s">
        <v>171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123</v>
      </c>
      <c r="B127" t="s">
        <v>172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123</v>
      </c>
      <c r="B128" t="s">
        <v>173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123</v>
      </c>
      <c r="B129" t="s">
        <v>174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123</v>
      </c>
      <c r="B130" t="s">
        <v>175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123</v>
      </c>
      <c r="B131" t="s">
        <v>176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123</v>
      </c>
      <c r="B132" t="s">
        <v>177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123</v>
      </c>
      <c r="B133" t="s">
        <v>178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123</v>
      </c>
      <c r="B134" t="s">
        <v>179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123</v>
      </c>
      <c r="B135" t="s">
        <v>180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123</v>
      </c>
      <c r="B136" t="s">
        <v>181</v>
      </c>
      <c r="C136">
        <v>0</v>
      </c>
      <c r="D136">
        <v>0</v>
      </c>
      <c r="E136">
        <v>0</v>
      </c>
      <c r="F136">
        <v>230822000000</v>
      </c>
    </row>
    <row r="137" spans="1:6" x14ac:dyDescent="0.35">
      <c r="A137" t="s">
        <v>123</v>
      </c>
      <c r="B137" t="s">
        <v>182</v>
      </c>
      <c r="C137">
        <v>75913000000</v>
      </c>
      <c r="D137">
        <v>-182185000000</v>
      </c>
      <c r="E137">
        <v>125232000000</v>
      </c>
      <c r="F137">
        <v>-54040000000</v>
      </c>
    </row>
    <row r="138" spans="1:6" x14ac:dyDescent="0.35">
      <c r="A138" t="s">
        <v>123</v>
      </c>
      <c r="B138" t="s">
        <v>183</v>
      </c>
      <c r="C138">
        <v>-4000000</v>
      </c>
      <c r="D138">
        <v>-19000000</v>
      </c>
      <c r="E138">
        <v>-10000000</v>
      </c>
      <c r="F138">
        <v>0</v>
      </c>
    </row>
    <row r="139" spans="1:6" x14ac:dyDescent="0.35">
      <c r="A139" t="s">
        <v>123</v>
      </c>
      <c r="B139" t="s">
        <v>184</v>
      </c>
      <c r="C139">
        <v>4180215000000</v>
      </c>
      <c r="D139">
        <v>-7711164000000</v>
      </c>
      <c r="E139">
        <v>10397965000000</v>
      </c>
      <c r="F139">
        <v>9225906000000</v>
      </c>
    </row>
    <row r="140" spans="1:6" x14ac:dyDescent="0.35">
      <c r="A140" t="s">
        <v>123</v>
      </c>
      <c r="B140" t="s">
        <v>185</v>
      </c>
      <c r="C140">
        <v>-95028000000</v>
      </c>
      <c r="D140">
        <v>-132121000000</v>
      </c>
      <c r="E140">
        <v>-219456000000</v>
      </c>
      <c r="F140">
        <v>-660423000000</v>
      </c>
    </row>
    <row r="141" spans="1:6" x14ac:dyDescent="0.35">
      <c r="A141" t="s">
        <v>123</v>
      </c>
      <c r="B141" t="s">
        <v>186</v>
      </c>
      <c r="C141">
        <v>47310000000</v>
      </c>
      <c r="D141">
        <v>12005000000</v>
      </c>
      <c r="E141">
        <v>37728000000</v>
      </c>
      <c r="F141">
        <v>19009000000</v>
      </c>
    </row>
    <row r="142" spans="1:6" x14ac:dyDescent="0.35">
      <c r="A142" t="s">
        <v>123</v>
      </c>
      <c r="B142" t="s">
        <v>187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123</v>
      </c>
      <c r="B143" t="s">
        <v>188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123</v>
      </c>
      <c r="B144" t="s">
        <v>189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123</v>
      </c>
      <c r="B145" t="s">
        <v>190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123</v>
      </c>
      <c r="B146" t="s">
        <v>191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123</v>
      </c>
      <c r="B147" t="s">
        <v>192</v>
      </c>
      <c r="C147">
        <v>3849000000</v>
      </c>
      <c r="D147">
        <v>4739000000</v>
      </c>
      <c r="E147">
        <v>5643000000</v>
      </c>
      <c r="F147">
        <v>1148000000</v>
      </c>
    </row>
    <row r="148" spans="1:6" x14ac:dyDescent="0.35">
      <c r="A148" t="s">
        <v>123</v>
      </c>
      <c r="B148" t="s">
        <v>193</v>
      </c>
      <c r="C148">
        <v>-43869000000</v>
      </c>
      <c r="D148">
        <v>-115377000000</v>
      </c>
      <c r="E148">
        <v>-176085000000</v>
      </c>
      <c r="F148">
        <v>-640266000000</v>
      </c>
    </row>
    <row r="149" spans="1:6" x14ac:dyDescent="0.35">
      <c r="A149" t="s">
        <v>123</v>
      </c>
      <c r="B149" t="s">
        <v>194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123</v>
      </c>
      <c r="B150" t="s">
        <v>195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123</v>
      </c>
      <c r="B151" t="s">
        <v>196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123</v>
      </c>
      <c r="B152" t="s">
        <v>197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123</v>
      </c>
      <c r="B153" t="s">
        <v>198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123</v>
      </c>
      <c r="B154" t="s">
        <v>199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123</v>
      </c>
      <c r="B155" t="s">
        <v>200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123</v>
      </c>
      <c r="B156" t="s">
        <v>201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124</v>
      </c>
      <c r="B157" t="s">
        <v>171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124</v>
      </c>
      <c r="B158" t="s">
        <v>172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124</v>
      </c>
      <c r="B159" t="s">
        <v>173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124</v>
      </c>
      <c r="B160" t="s">
        <v>174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124</v>
      </c>
      <c r="B161" t="s">
        <v>175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124</v>
      </c>
      <c r="B162" t="s">
        <v>176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124</v>
      </c>
      <c r="B163" t="s">
        <v>177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124</v>
      </c>
      <c r="B164" t="s">
        <v>178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124</v>
      </c>
      <c r="B165" t="s">
        <v>179</v>
      </c>
      <c r="C165">
        <v>-6329000000</v>
      </c>
      <c r="D165">
        <v>-100299000000</v>
      </c>
      <c r="E165">
        <v>-76709000000</v>
      </c>
      <c r="F165">
        <v>-49026000000</v>
      </c>
    </row>
    <row r="166" spans="1:6" x14ac:dyDescent="0.35">
      <c r="A166" t="s">
        <v>124</v>
      </c>
      <c r="B166" t="s">
        <v>180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124</v>
      </c>
      <c r="B167" t="s">
        <v>181</v>
      </c>
      <c r="C167">
        <v>200920000000</v>
      </c>
      <c r="D167">
        <v>-199632000000</v>
      </c>
      <c r="E167">
        <v>210930000000</v>
      </c>
      <c r="F167">
        <v>-226480000000</v>
      </c>
    </row>
    <row r="168" spans="1:6" x14ac:dyDescent="0.35">
      <c r="A168" t="s">
        <v>124</v>
      </c>
      <c r="B168" t="s">
        <v>182</v>
      </c>
      <c r="C168">
        <v>454642000000</v>
      </c>
      <c r="D168">
        <v>256257000000</v>
      </c>
      <c r="E168">
        <v>912441000000</v>
      </c>
      <c r="F168">
        <v>1778906000000</v>
      </c>
    </row>
    <row r="169" spans="1:6" x14ac:dyDescent="0.35">
      <c r="A169" t="s">
        <v>124</v>
      </c>
      <c r="B169" t="s">
        <v>183</v>
      </c>
      <c r="C169">
        <v>-2228000000</v>
      </c>
      <c r="D169">
        <v>-7434000000</v>
      </c>
      <c r="E169">
        <v>-10262000000</v>
      </c>
      <c r="F169">
        <v>-30315000000</v>
      </c>
    </row>
    <row r="170" spans="1:6" x14ac:dyDescent="0.35">
      <c r="A170" t="s">
        <v>124</v>
      </c>
      <c r="B170" t="s">
        <v>184</v>
      </c>
      <c r="C170">
        <v>24960144000000</v>
      </c>
      <c r="D170">
        <v>15652419000000</v>
      </c>
      <c r="E170">
        <v>-15719078000000</v>
      </c>
      <c r="F170">
        <v>80657045000000</v>
      </c>
    </row>
    <row r="171" spans="1:6" x14ac:dyDescent="0.35">
      <c r="A171" t="s">
        <v>124</v>
      </c>
      <c r="B171" t="s">
        <v>185</v>
      </c>
      <c r="C171">
        <v>-282765000000</v>
      </c>
      <c r="D171">
        <v>-353900000000</v>
      </c>
      <c r="E171">
        <v>-122001000000</v>
      </c>
      <c r="F171">
        <v>-273921000000</v>
      </c>
    </row>
    <row r="172" spans="1:6" x14ac:dyDescent="0.35">
      <c r="A172" t="s">
        <v>124</v>
      </c>
      <c r="B172" t="s">
        <v>186</v>
      </c>
      <c r="C172">
        <v>616000000</v>
      </c>
      <c r="D172">
        <v>268000000</v>
      </c>
      <c r="E172">
        <v>21447000000</v>
      </c>
      <c r="F172">
        <v>753000000</v>
      </c>
    </row>
    <row r="173" spans="1:6" x14ac:dyDescent="0.35">
      <c r="A173" t="s">
        <v>124</v>
      </c>
      <c r="B173" t="s">
        <v>187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124</v>
      </c>
      <c r="B174" t="s">
        <v>188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124</v>
      </c>
      <c r="B175" t="s">
        <v>189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124</v>
      </c>
      <c r="B176" t="s">
        <v>190</v>
      </c>
      <c r="C176">
        <v>0</v>
      </c>
      <c r="D176">
        <v>0</v>
      </c>
      <c r="E176">
        <v>500000000</v>
      </c>
      <c r="F176">
        <v>0</v>
      </c>
    </row>
    <row r="177" spans="1:6" x14ac:dyDescent="0.35">
      <c r="A177" t="s">
        <v>124</v>
      </c>
      <c r="B177" t="s">
        <v>191</v>
      </c>
      <c r="C177">
        <v>0</v>
      </c>
      <c r="D177">
        <v>51775000000</v>
      </c>
      <c r="E177">
        <v>0</v>
      </c>
      <c r="F177">
        <v>0</v>
      </c>
    </row>
    <row r="178" spans="1:6" x14ac:dyDescent="0.35">
      <c r="A178" t="s">
        <v>124</v>
      </c>
      <c r="B178" t="s">
        <v>192</v>
      </c>
      <c r="C178">
        <v>260000000</v>
      </c>
      <c r="D178">
        <v>0</v>
      </c>
      <c r="E178">
        <v>22069000000</v>
      </c>
      <c r="F178">
        <v>9325000000</v>
      </c>
    </row>
    <row r="179" spans="1:6" x14ac:dyDescent="0.35">
      <c r="A179" t="s">
        <v>124</v>
      </c>
      <c r="B179" t="s">
        <v>193</v>
      </c>
      <c r="C179">
        <v>-254886000000</v>
      </c>
      <c r="D179">
        <v>-277831000000</v>
      </c>
      <c r="E179">
        <v>-77985000000</v>
      </c>
      <c r="F179">
        <v>-263843000000</v>
      </c>
    </row>
    <row r="180" spans="1:6" x14ac:dyDescent="0.35">
      <c r="A180" t="s">
        <v>124</v>
      </c>
      <c r="B180" t="s">
        <v>194</v>
      </c>
      <c r="C180">
        <v>0</v>
      </c>
      <c r="D180">
        <v>0</v>
      </c>
      <c r="E180">
        <v>200000000000</v>
      </c>
      <c r="F180">
        <v>0</v>
      </c>
    </row>
    <row r="181" spans="1:6" x14ac:dyDescent="0.35">
      <c r="A181" t="s">
        <v>124</v>
      </c>
      <c r="B181" t="s">
        <v>195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124</v>
      </c>
      <c r="B182" t="s">
        <v>196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124</v>
      </c>
      <c r="B183" t="s">
        <v>197</v>
      </c>
      <c r="C183">
        <v>32815000000</v>
      </c>
      <c r="D183">
        <v>0</v>
      </c>
      <c r="E183">
        <v>0</v>
      </c>
      <c r="F183">
        <v>0</v>
      </c>
    </row>
    <row r="184" spans="1:6" x14ac:dyDescent="0.35">
      <c r="A184" t="s">
        <v>124</v>
      </c>
      <c r="B184" t="s">
        <v>198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124</v>
      </c>
      <c r="B185" t="s">
        <v>199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124</v>
      </c>
      <c r="B186" t="s">
        <v>200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124</v>
      </c>
      <c r="B187" t="s">
        <v>201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125</v>
      </c>
      <c r="B188" t="s">
        <v>171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125</v>
      </c>
      <c r="B189" t="s">
        <v>172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125</v>
      </c>
      <c r="B190" t="s">
        <v>173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125</v>
      </c>
      <c r="B191" t="s">
        <v>174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125</v>
      </c>
      <c r="B192" t="s">
        <v>175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125</v>
      </c>
      <c r="B193" t="s">
        <v>176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125</v>
      </c>
      <c r="B194" t="s">
        <v>177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125</v>
      </c>
      <c r="B195" t="s">
        <v>178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125</v>
      </c>
      <c r="B196" t="s">
        <v>179</v>
      </c>
      <c r="C196">
        <v>-94786000000</v>
      </c>
      <c r="D196">
        <v>1791362000000</v>
      </c>
      <c r="E196">
        <v>4019000000</v>
      </c>
      <c r="F196">
        <v>797141000000</v>
      </c>
    </row>
    <row r="197" spans="1:6" x14ac:dyDescent="0.35">
      <c r="A197" t="s">
        <v>125</v>
      </c>
      <c r="B197" t="s">
        <v>180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125</v>
      </c>
      <c r="B198" t="s">
        <v>181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125</v>
      </c>
      <c r="B199" t="s">
        <v>182</v>
      </c>
      <c r="C199">
        <v>9388187000000</v>
      </c>
      <c r="D199">
        <v>-892760000000</v>
      </c>
      <c r="E199">
        <v>5614874000000</v>
      </c>
      <c r="F199">
        <v>3929292000000</v>
      </c>
    </row>
    <row r="200" spans="1:6" x14ac:dyDescent="0.35">
      <c r="A200" t="s">
        <v>125</v>
      </c>
      <c r="B200" t="s">
        <v>183</v>
      </c>
      <c r="C200">
        <v>-228688000000</v>
      </c>
      <c r="D200">
        <v>-419345000000</v>
      </c>
      <c r="E200">
        <v>-235586000000</v>
      </c>
      <c r="F200">
        <v>-249380000000</v>
      </c>
    </row>
    <row r="201" spans="1:6" x14ac:dyDescent="0.35">
      <c r="A201" t="s">
        <v>125</v>
      </c>
      <c r="B201" t="s">
        <v>184</v>
      </c>
      <c r="C201">
        <v>14739859000000</v>
      </c>
      <c r="D201">
        <v>4468298000000</v>
      </c>
      <c r="E201">
        <v>1876329000000</v>
      </c>
      <c r="F201">
        <v>41294612000000</v>
      </c>
    </row>
    <row r="202" spans="1:6" x14ac:dyDescent="0.35">
      <c r="A202" t="s">
        <v>125</v>
      </c>
      <c r="B202" t="s">
        <v>185</v>
      </c>
      <c r="C202">
        <v>-823253000000</v>
      </c>
      <c r="D202">
        <v>-1259868000000</v>
      </c>
      <c r="E202">
        <v>-1748106000000</v>
      </c>
      <c r="F202">
        <v>-1655386000000</v>
      </c>
    </row>
    <row r="203" spans="1:6" x14ac:dyDescent="0.35">
      <c r="A203" t="s">
        <v>125</v>
      </c>
      <c r="B203" t="s">
        <v>186</v>
      </c>
      <c r="C203">
        <v>4739000000</v>
      </c>
      <c r="D203">
        <v>7861000000</v>
      </c>
      <c r="E203">
        <v>2048000000</v>
      </c>
      <c r="F203">
        <v>3714000000</v>
      </c>
    </row>
    <row r="204" spans="1:6" x14ac:dyDescent="0.35">
      <c r="A204" t="s">
        <v>125</v>
      </c>
      <c r="B204" t="s">
        <v>187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125</v>
      </c>
      <c r="B205" t="s">
        <v>188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125</v>
      </c>
      <c r="B206" t="s">
        <v>189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125</v>
      </c>
      <c r="B207" t="s">
        <v>190</v>
      </c>
      <c r="C207">
        <v>-602000000</v>
      </c>
      <c r="D207">
        <v>13291000000</v>
      </c>
      <c r="E207">
        <v>-100091000000</v>
      </c>
      <c r="F207">
        <v>-45500000000</v>
      </c>
    </row>
    <row r="208" spans="1:6" x14ac:dyDescent="0.35">
      <c r="A208" t="s">
        <v>125</v>
      </c>
      <c r="B208" t="s">
        <v>191</v>
      </c>
      <c r="C208">
        <v>7823000000</v>
      </c>
      <c r="D208">
        <v>0</v>
      </c>
      <c r="E208">
        <v>271040000000</v>
      </c>
      <c r="F208">
        <v>34676000000</v>
      </c>
    </row>
    <row r="209" spans="1:6" x14ac:dyDescent="0.35">
      <c r="A209" t="s">
        <v>125</v>
      </c>
      <c r="B209" t="s">
        <v>192</v>
      </c>
      <c r="C209">
        <v>92511000000</v>
      </c>
      <c r="D209">
        <v>114835000000</v>
      </c>
      <c r="E209">
        <v>131941000000</v>
      </c>
      <c r="F209">
        <v>57083000000</v>
      </c>
    </row>
    <row r="210" spans="1:6" x14ac:dyDescent="0.35">
      <c r="A210" t="s">
        <v>125</v>
      </c>
      <c r="B210" t="s">
        <v>193</v>
      </c>
      <c r="C210">
        <v>-718782000000</v>
      </c>
      <c r="D210">
        <v>-1123881000000</v>
      </c>
      <c r="E210">
        <v>-1443168000000</v>
      </c>
      <c r="F210">
        <v>-1605413000000</v>
      </c>
    </row>
    <row r="211" spans="1:6" x14ac:dyDescent="0.35">
      <c r="A211" t="s">
        <v>125</v>
      </c>
      <c r="B211" t="s">
        <v>194</v>
      </c>
      <c r="C211">
        <v>1719922000000</v>
      </c>
      <c r="D211">
        <v>0</v>
      </c>
      <c r="E211">
        <v>0</v>
      </c>
      <c r="F211">
        <v>0</v>
      </c>
    </row>
    <row r="212" spans="1:6" x14ac:dyDescent="0.35">
      <c r="A212" t="s">
        <v>125</v>
      </c>
      <c r="B212" t="s">
        <v>195</v>
      </c>
      <c r="C212">
        <v>0</v>
      </c>
      <c r="D212">
        <v>0</v>
      </c>
      <c r="E212">
        <v>2120000000000</v>
      </c>
      <c r="F212">
        <v>3449000000000</v>
      </c>
    </row>
    <row r="213" spans="1:6" x14ac:dyDescent="0.35">
      <c r="A213" t="s">
        <v>125</v>
      </c>
      <c r="B213" t="s">
        <v>196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125</v>
      </c>
      <c r="B214" t="s">
        <v>197</v>
      </c>
      <c r="C214">
        <v>573062000000</v>
      </c>
      <c r="D214">
        <v>0</v>
      </c>
      <c r="E214">
        <v>0</v>
      </c>
      <c r="F214">
        <v>0</v>
      </c>
    </row>
    <row r="215" spans="1:6" x14ac:dyDescent="0.35">
      <c r="A215" t="s">
        <v>125</v>
      </c>
      <c r="B215" t="s">
        <v>198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125</v>
      </c>
      <c r="B216" t="s">
        <v>199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125</v>
      </c>
      <c r="B217" t="s">
        <v>200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125</v>
      </c>
      <c r="B218" t="s">
        <v>201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126</v>
      </c>
      <c r="B219" t="s">
        <v>171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126</v>
      </c>
      <c r="B220" t="s">
        <v>172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126</v>
      </c>
      <c r="B221" t="s">
        <v>173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126</v>
      </c>
      <c r="B222" t="s">
        <v>174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126</v>
      </c>
      <c r="B223" t="s">
        <v>175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126</v>
      </c>
      <c r="B224" t="s">
        <v>176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126</v>
      </c>
      <c r="B225" t="s">
        <v>177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126</v>
      </c>
      <c r="B226" t="s">
        <v>178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126</v>
      </c>
      <c r="B227" t="s">
        <v>179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126</v>
      </c>
      <c r="B228" t="s">
        <v>180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126</v>
      </c>
      <c r="B229" t="s">
        <v>181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126</v>
      </c>
      <c r="B230" t="s">
        <v>182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126</v>
      </c>
      <c r="B231" t="s">
        <v>183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126</v>
      </c>
      <c r="B232" t="s">
        <v>184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126</v>
      </c>
      <c r="B233" t="s">
        <v>185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126</v>
      </c>
      <c r="B234" t="s">
        <v>186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126</v>
      </c>
      <c r="B235" t="s">
        <v>187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126</v>
      </c>
      <c r="B236" t="s">
        <v>188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126</v>
      </c>
      <c r="B237" t="s">
        <v>189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126</v>
      </c>
      <c r="B238" t="s">
        <v>190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126</v>
      </c>
      <c r="B239" t="s">
        <v>191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126</v>
      </c>
      <c r="B240" t="s">
        <v>192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126</v>
      </c>
      <c r="B241" t="s">
        <v>193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126</v>
      </c>
      <c r="B242" t="s">
        <v>194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t="s">
        <v>126</v>
      </c>
      <c r="B243" t="s">
        <v>195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126</v>
      </c>
      <c r="B244" t="s">
        <v>196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126</v>
      </c>
      <c r="B245" t="s">
        <v>197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126</v>
      </c>
      <c r="B246" t="s">
        <v>198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126</v>
      </c>
      <c r="B247" t="s">
        <v>199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126</v>
      </c>
      <c r="B248" t="s">
        <v>200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126</v>
      </c>
      <c r="B249" t="s">
        <v>201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127</v>
      </c>
      <c r="B250" t="s">
        <v>171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127</v>
      </c>
      <c r="B251" t="s">
        <v>172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127</v>
      </c>
      <c r="B252" t="s">
        <v>173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127</v>
      </c>
      <c r="B253" t="s">
        <v>174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127</v>
      </c>
      <c r="B254" t="s">
        <v>175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127</v>
      </c>
      <c r="B255" t="s">
        <v>176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127</v>
      </c>
      <c r="B256" t="s">
        <v>177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127</v>
      </c>
      <c r="B257" t="s">
        <v>178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127</v>
      </c>
      <c r="B258" t="s">
        <v>179</v>
      </c>
      <c r="C258">
        <v>-45411000000</v>
      </c>
      <c r="D258">
        <v>-27382000000</v>
      </c>
      <c r="E258">
        <v>-21444000000</v>
      </c>
      <c r="F258">
        <v>0</v>
      </c>
    </row>
    <row r="259" spans="1:6" x14ac:dyDescent="0.35">
      <c r="A259" t="s">
        <v>127</v>
      </c>
      <c r="B259" t="s">
        <v>180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127</v>
      </c>
      <c r="B260" t="s">
        <v>181</v>
      </c>
      <c r="C260">
        <v>0</v>
      </c>
      <c r="D260">
        <v>39179000000</v>
      </c>
      <c r="E260">
        <v>-39179000000</v>
      </c>
      <c r="F260">
        <v>0</v>
      </c>
    </row>
    <row r="261" spans="1:6" x14ac:dyDescent="0.35">
      <c r="A261" t="s">
        <v>127</v>
      </c>
      <c r="B261" t="s">
        <v>182</v>
      </c>
      <c r="C261">
        <v>87129000000</v>
      </c>
      <c r="D261">
        <v>512786000000</v>
      </c>
      <c r="E261">
        <v>-58673000000</v>
      </c>
      <c r="F261">
        <v>0</v>
      </c>
    </row>
    <row r="262" spans="1:6" x14ac:dyDescent="0.35">
      <c r="A262" t="s">
        <v>127</v>
      </c>
      <c r="B262" t="s">
        <v>183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127</v>
      </c>
      <c r="B263" t="s">
        <v>184</v>
      </c>
      <c r="C263">
        <v>-1225570000000</v>
      </c>
      <c r="D263">
        <v>-8525372000000</v>
      </c>
      <c r="E263">
        <v>9092445000000</v>
      </c>
      <c r="F263">
        <v>0</v>
      </c>
    </row>
    <row r="264" spans="1:6" x14ac:dyDescent="0.35">
      <c r="A264" t="s">
        <v>127</v>
      </c>
      <c r="B264" t="s">
        <v>185</v>
      </c>
      <c r="C264">
        <v>-19049000000</v>
      </c>
      <c r="D264">
        <v>-64344000000</v>
      </c>
      <c r="E264">
        <v>-73726000000</v>
      </c>
      <c r="F264">
        <v>0</v>
      </c>
    </row>
    <row r="265" spans="1:6" x14ac:dyDescent="0.35">
      <c r="A265" t="s">
        <v>127</v>
      </c>
      <c r="B265" t="s">
        <v>186</v>
      </c>
      <c r="C265">
        <v>-6866000000</v>
      </c>
      <c r="D265">
        <v>849000000</v>
      </c>
      <c r="E265">
        <v>185000000</v>
      </c>
      <c r="F265">
        <v>0</v>
      </c>
    </row>
    <row r="266" spans="1:6" x14ac:dyDescent="0.35">
      <c r="A266" t="s">
        <v>127</v>
      </c>
      <c r="B266" t="s">
        <v>187</v>
      </c>
      <c r="C266">
        <v>-2416000000</v>
      </c>
      <c r="D266">
        <v>-193000000</v>
      </c>
      <c r="E266">
        <v>-53000000</v>
      </c>
      <c r="F266">
        <v>0</v>
      </c>
    </row>
    <row r="267" spans="1:6" x14ac:dyDescent="0.35">
      <c r="A267" t="s">
        <v>127</v>
      </c>
      <c r="B267" t="s">
        <v>188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127</v>
      </c>
      <c r="B268" t="s">
        <v>189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127</v>
      </c>
      <c r="B269" t="s">
        <v>190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127</v>
      </c>
      <c r="B270" t="s">
        <v>191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127</v>
      </c>
      <c r="B271" t="s">
        <v>192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127</v>
      </c>
      <c r="B272" t="s">
        <v>193</v>
      </c>
      <c r="C272">
        <v>-28331000000</v>
      </c>
      <c r="D272">
        <v>-63688000000</v>
      </c>
      <c r="E272">
        <v>-73594000000</v>
      </c>
      <c r="F272">
        <v>0</v>
      </c>
    </row>
    <row r="273" spans="1:6" x14ac:dyDescent="0.35">
      <c r="A273" t="s">
        <v>127</v>
      </c>
      <c r="B273" t="s">
        <v>194</v>
      </c>
      <c r="C273">
        <v>0</v>
      </c>
      <c r="D273">
        <v>0</v>
      </c>
      <c r="E273">
        <v>1500000000000</v>
      </c>
      <c r="F273">
        <v>0</v>
      </c>
    </row>
    <row r="274" spans="1:6" x14ac:dyDescent="0.35">
      <c r="A274" t="s">
        <v>127</v>
      </c>
      <c r="B274" t="s">
        <v>195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127</v>
      </c>
      <c r="B275" t="s">
        <v>196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127</v>
      </c>
      <c r="B276" t="s">
        <v>197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127</v>
      </c>
      <c r="B277" t="s">
        <v>198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127</v>
      </c>
      <c r="B278" t="s">
        <v>199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127</v>
      </c>
      <c r="B279" t="s">
        <v>200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127</v>
      </c>
      <c r="B280" t="s">
        <v>201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t="s">
        <v>128</v>
      </c>
      <c r="B281" t="s">
        <v>171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128</v>
      </c>
      <c r="B282" t="s">
        <v>172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128</v>
      </c>
      <c r="B283" t="s">
        <v>173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128</v>
      </c>
      <c r="B284" t="s">
        <v>174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128</v>
      </c>
      <c r="B285" t="s">
        <v>175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t="s">
        <v>128</v>
      </c>
      <c r="B286" t="s">
        <v>176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128</v>
      </c>
      <c r="B287" t="s">
        <v>177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128</v>
      </c>
      <c r="B288" t="s">
        <v>178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128</v>
      </c>
      <c r="B289" t="s">
        <v>179</v>
      </c>
      <c r="C289">
        <v>306967407228</v>
      </c>
      <c r="D289">
        <v>60982125407</v>
      </c>
      <c r="E289">
        <v>-1827928447788</v>
      </c>
      <c r="F289">
        <v>1189720863332</v>
      </c>
    </row>
    <row r="290" spans="1:6" x14ac:dyDescent="0.35">
      <c r="A290" t="s">
        <v>128</v>
      </c>
      <c r="B290" t="s">
        <v>180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128</v>
      </c>
      <c r="B291" t="s">
        <v>181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128</v>
      </c>
      <c r="B292" t="s">
        <v>182</v>
      </c>
      <c r="C292">
        <v>638819133289</v>
      </c>
      <c r="D292">
        <v>195743108533</v>
      </c>
      <c r="E292">
        <v>1322779530704</v>
      </c>
      <c r="F292">
        <v>2670662148197</v>
      </c>
    </row>
    <row r="293" spans="1:6" x14ac:dyDescent="0.35">
      <c r="A293" t="s">
        <v>128</v>
      </c>
      <c r="B293" t="s">
        <v>183</v>
      </c>
      <c r="C293">
        <v>-2439800000</v>
      </c>
      <c r="D293">
        <v>-7141333333</v>
      </c>
      <c r="E293">
        <v>-7173752799</v>
      </c>
      <c r="F293">
        <v>-6547777779</v>
      </c>
    </row>
    <row r="294" spans="1:6" x14ac:dyDescent="0.35">
      <c r="A294" t="s">
        <v>128</v>
      </c>
      <c r="B294" t="s">
        <v>184</v>
      </c>
      <c r="C294">
        <v>681324884926</v>
      </c>
      <c r="D294">
        <v>5556329605618</v>
      </c>
      <c r="E294">
        <v>-1718255517371</v>
      </c>
      <c r="F294">
        <v>16635469719986</v>
      </c>
    </row>
    <row r="295" spans="1:6" x14ac:dyDescent="0.35">
      <c r="A295" t="s">
        <v>128</v>
      </c>
      <c r="B295" t="s">
        <v>185</v>
      </c>
      <c r="C295">
        <v>-48089586276</v>
      </c>
      <c r="D295">
        <v>-125359422985</v>
      </c>
      <c r="E295">
        <v>-3134726710532</v>
      </c>
      <c r="F295">
        <v>-381839983500</v>
      </c>
    </row>
    <row r="296" spans="1:6" x14ac:dyDescent="0.35">
      <c r="A296" t="s">
        <v>128</v>
      </c>
      <c r="B296" t="s">
        <v>186</v>
      </c>
      <c r="C296">
        <v>13121994999</v>
      </c>
      <c r="D296">
        <v>55888813636</v>
      </c>
      <c r="E296">
        <v>1600232775204</v>
      </c>
      <c r="F296">
        <v>1350311713634</v>
      </c>
    </row>
    <row r="297" spans="1:6" x14ac:dyDescent="0.35">
      <c r="A297" t="s">
        <v>128</v>
      </c>
      <c r="B297" t="s">
        <v>187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128</v>
      </c>
      <c r="B298" t="s">
        <v>188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128</v>
      </c>
      <c r="B299" t="s">
        <v>189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128</v>
      </c>
      <c r="B300" t="s">
        <v>190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128</v>
      </c>
      <c r="B301" t="s">
        <v>191</v>
      </c>
      <c r="C301">
        <v>3750000000</v>
      </c>
      <c r="D301">
        <v>3000000000</v>
      </c>
      <c r="E301">
        <v>0</v>
      </c>
      <c r="F301">
        <v>0</v>
      </c>
    </row>
    <row r="302" spans="1:6" x14ac:dyDescent="0.35">
      <c r="A302" t="s">
        <v>128</v>
      </c>
      <c r="B302" t="s">
        <v>192</v>
      </c>
      <c r="C302">
        <v>151800000</v>
      </c>
      <c r="D302">
        <v>0</v>
      </c>
      <c r="E302">
        <v>0</v>
      </c>
      <c r="F302">
        <v>0</v>
      </c>
    </row>
    <row r="303" spans="1:6" x14ac:dyDescent="0.35">
      <c r="A303" t="s">
        <v>128</v>
      </c>
      <c r="B303" t="s">
        <v>193</v>
      </c>
      <c r="C303">
        <v>-31065791277</v>
      </c>
      <c r="D303">
        <v>-66470609349</v>
      </c>
      <c r="E303">
        <v>-1534493935328</v>
      </c>
      <c r="F303">
        <v>968471730134</v>
      </c>
    </row>
    <row r="304" spans="1:6" x14ac:dyDescent="0.35">
      <c r="A304" t="s">
        <v>128</v>
      </c>
      <c r="B304" t="s">
        <v>194</v>
      </c>
      <c r="C304">
        <v>2420424044224</v>
      </c>
      <c r="D304">
        <v>-275000000</v>
      </c>
      <c r="E304">
        <v>0</v>
      </c>
      <c r="F304">
        <v>0</v>
      </c>
    </row>
    <row r="305" spans="1:6" x14ac:dyDescent="0.35">
      <c r="A305" t="s">
        <v>128</v>
      </c>
      <c r="B305" t="s">
        <v>195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t="s">
        <v>128</v>
      </c>
      <c r="B306" t="s">
        <v>196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128</v>
      </c>
      <c r="B307" t="s">
        <v>197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128</v>
      </c>
      <c r="B308" t="s">
        <v>198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128</v>
      </c>
      <c r="B309" t="s">
        <v>199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128</v>
      </c>
      <c r="B310" t="s">
        <v>200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128</v>
      </c>
      <c r="B311" t="s">
        <v>201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129</v>
      </c>
      <c r="B312" t="s">
        <v>171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129</v>
      </c>
      <c r="B313" t="s">
        <v>172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129</v>
      </c>
      <c r="B314" t="s">
        <v>173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129</v>
      </c>
      <c r="B315" t="s">
        <v>174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129</v>
      </c>
      <c r="B316" t="s">
        <v>175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129</v>
      </c>
      <c r="B317" t="s">
        <v>176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129</v>
      </c>
      <c r="B318" t="s">
        <v>177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129</v>
      </c>
      <c r="B319" t="s">
        <v>178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129</v>
      </c>
      <c r="B320" t="s">
        <v>179</v>
      </c>
      <c r="C320">
        <v>1459430000000</v>
      </c>
      <c r="D320">
        <v>1439203000000</v>
      </c>
      <c r="E320">
        <v>-3336565000000</v>
      </c>
      <c r="F320">
        <v>-4370000000</v>
      </c>
    </row>
    <row r="321" spans="1:6" x14ac:dyDescent="0.35">
      <c r="A321" t="s">
        <v>129</v>
      </c>
      <c r="B321" t="s">
        <v>180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129</v>
      </c>
      <c r="B322" t="s">
        <v>181</v>
      </c>
      <c r="C322">
        <v>0</v>
      </c>
      <c r="D322">
        <v>0</v>
      </c>
      <c r="E322">
        <v>0</v>
      </c>
      <c r="F322">
        <v>97152000000</v>
      </c>
    </row>
    <row r="323" spans="1:6" x14ac:dyDescent="0.35">
      <c r="A323" t="s">
        <v>129</v>
      </c>
      <c r="B323" t="s">
        <v>182</v>
      </c>
      <c r="C323">
        <v>1606046000000</v>
      </c>
      <c r="D323">
        <v>1305448000000</v>
      </c>
      <c r="E323">
        <v>6042059000000</v>
      </c>
      <c r="F323">
        <v>-88748000000</v>
      </c>
    </row>
    <row r="324" spans="1:6" x14ac:dyDescent="0.35">
      <c r="A324" t="s">
        <v>129</v>
      </c>
      <c r="B324" t="s">
        <v>183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129</v>
      </c>
      <c r="B325" t="s">
        <v>184</v>
      </c>
      <c r="C325">
        <v>-6040345000000</v>
      </c>
      <c r="D325">
        <v>17690349000000</v>
      </c>
      <c r="E325">
        <v>-2263194000000</v>
      </c>
      <c r="F325">
        <v>40770417000000</v>
      </c>
    </row>
    <row r="326" spans="1:6" x14ac:dyDescent="0.35">
      <c r="A326" t="s">
        <v>129</v>
      </c>
      <c r="B326" t="s">
        <v>185</v>
      </c>
      <c r="C326">
        <v>-115901000000</v>
      </c>
      <c r="D326">
        <v>-195065000000</v>
      </c>
      <c r="E326">
        <v>-71255000000</v>
      </c>
      <c r="F326">
        <v>-240841000000</v>
      </c>
    </row>
    <row r="327" spans="1:6" x14ac:dyDescent="0.35">
      <c r="A327" t="s">
        <v>129</v>
      </c>
      <c r="B327" t="s">
        <v>186</v>
      </c>
      <c r="C327">
        <v>536000000</v>
      </c>
      <c r="D327">
        <v>-9874000000</v>
      </c>
      <c r="E327">
        <v>15151000000</v>
      </c>
      <c r="F327">
        <v>1780000000</v>
      </c>
    </row>
    <row r="328" spans="1:6" x14ac:dyDescent="0.35">
      <c r="A328" t="s">
        <v>129</v>
      </c>
      <c r="B328" t="s">
        <v>187</v>
      </c>
      <c r="C328">
        <v>0</v>
      </c>
      <c r="D328">
        <v>0</v>
      </c>
      <c r="E328">
        <v>0</v>
      </c>
      <c r="F328">
        <v>-1895000000</v>
      </c>
    </row>
    <row r="329" spans="1:6" x14ac:dyDescent="0.35">
      <c r="A329" t="s">
        <v>129</v>
      </c>
      <c r="B329" t="s">
        <v>188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129</v>
      </c>
      <c r="B330" t="s">
        <v>189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129</v>
      </c>
      <c r="B331" t="s">
        <v>190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129</v>
      </c>
      <c r="B332" t="s">
        <v>191</v>
      </c>
      <c r="C332">
        <v>0</v>
      </c>
      <c r="D332">
        <v>1500000000</v>
      </c>
      <c r="E332">
        <v>6119000000</v>
      </c>
      <c r="F332">
        <v>825440000000</v>
      </c>
    </row>
    <row r="333" spans="1:6" x14ac:dyDescent="0.35">
      <c r="A333" t="s">
        <v>129</v>
      </c>
      <c r="B333" t="s">
        <v>192</v>
      </c>
      <c r="C333">
        <v>3070000000</v>
      </c>
      <c r="D333">
        <v>3750000000</v>
      </c>
      <c r="E333">
        <v>4226000000</v>
      </c>
      <c r="F333">
        <v>4958000000</v>
      </c>
    </row>
    <row r="334" spans="1:6" x14ac:dyDescent="0.35">
      <c r="A334" t="s">
        <v>129</v>
      </c>
      <c r="B334" t="s">
        <v>193</v>
      </c>
      <c r="C334">
        <v>-112295000000</v>
      </c>
      <c r="D334">
        <v>-199689000000</v>
      </c>
      <c r="E334">
        <v>-45759000000</v>
      </c>
      <c r="F334">
        <v>589442000000</v>
      </c>
    </row>
    <row r="335" spans="1:6" x14ac:dyDescent="0.35">
      <c r="A335" t="s">
        <v>129</v>
      </c>
      <c r="B335" t="s">
        <v>194</v>
      </c>
      <c r="C335">
        <v>3007800000000</v>
      </c>
      <c r="D335">
        <v>6739434000000</v>
      </c>
      <c r="E335">
        <v>0</v>
      </c>
      <c r="F335">
        <v>0</v>
      </c>
    </row>
    <row r="336" spans="1:6" x14ac:dyDescent="0.35">
      <c r="A336" t="s">
        <v>129</v>
      </c>
      <c r="B336" t="s">
        <v>195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129</v>
      </c>
      <c r="B337" t="s">
        <v>196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129</v>
      </c>
      <c r="B338" t="s">
        <v>197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129</v>
      </c>
      <c r="B339" t="s">
        <v>198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129</v>
      </c>
      <c r="B340" t="s">
        <v>199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129</v>
      </c>
      <c r="B341" t="s">
        <v>200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129</v>
      </c>
      <c r="B342" t="s">
        <v>201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130</v>
      </c>
      <c r="B343" t="s">
        <v>171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130</v>
      </c>
      <c r="B344" t="s">
        <v>172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130</v>
      </c>
      <c r="B345" t="s">
        <v>173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130</v>
      </c>
      <c r="B346" t="s">
        <v>174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130</v>
      </c>
      <c r="B347" t="s">
        <v>175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130</v>
      </c>
      <c r="B348" t="s">
        <v>176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130</v>
      </c>
      <c r="B349" t="s">
        <v>177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130</v>
      </c>
      <c r="B350" t="s">
        <v>178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130</v>
      </c>
      <c r="B351" t="s">
        <v>179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130</v>
      </c>
      <c r="B352" t="s">
        <v>180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130</v>
      </c>
      <c r="B353" t="s">
        <v>181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130</v>
      </c>
      <c r="B354" t="s">
        <v>182</v>
      </c>
      <c r="C354">
        <v>63071000000</v>
      </c>
      <c r="D354">
        <v>123831000000</v>
      </c>
      <c r="E354">
        <v>26758000000</v>
      </c>
      <c r="F354">
        <v>-75351179187</v>
      </c>
    </row>
    <row r="355" spans="1:6" x14ac:dyDescent="0.35">
      <c r="A355" t="s">
        <v>130</v>
      </c>
      <c r="B355" t="s">
        <v>183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130</v>
      </c>
      <c r="B356" t="s">
        <v>184</v>
      </c>
      <c r="C356">
        <v>119994000000</v>
      </c>
      <c r="D356">
        <v>8570005000000</v>
      </c>
      <c r="E356">
        <v>7865057000000</v>
      </c>
      <c r="F356">
        <v>-3081531660477</v>
      </c>
    </row>
    <row r="357" spans="1:6" x14ac:dyDescent="0.35">
      <c r="A357" t="s">
        <v>130</v>
      </c>
      <c r="B357" t="s">
        <v>185</v>
      </c>
      <c r="C357">
        <v>-177467000000</v>
      </c>
      <c r="D357">
        <v>-114013000000</v>
      </c>
      <c r="E357">
        <v>-296243000000</v>
      </c>
      <c r="F357">
        <v>-310061696469</v>
      </c>
    </row>
    <row r="358" spans="1:6" x14ac:dyDescent="0.35">
      <c r="A358" t="s">
        <v>130</v>
      </c>
      <c r="B358" t="s">
        <v>186</v>
      </c>
      <c r="C358">
        <v>491000000</v>
      </c>
      <c r="D358">
        <v>0</v>
      </c>
      <c r="E358">
        <v>6744000000</v>
      </c>
      <c r="F358">
        <v>28668181</v>
      </c>
    </row>
    <row r="359" spans="1:6" x14ac:dyDescent="0.35">
      <c r="A359" t="s">
        <v>130</v>
      </c>
      <c r="B359" t="s">
        <v>187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130</v>
      </c>
      <c r="B360" t="s">
        <v>188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130</v>
      </c>
      <c r="B361" t="s">
        <v>189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130</v>
      </c>
      <c r="B362" t="s">
        <v>190</v>
      </c>
      <c r="C362">
        <v>0</v>
      </c>
      <c r="D362">
        <v>40905000000</v>
      </c>
      <c r="E362">
        <v>0</v>
      </c>
      <c r="F362">
        <v>0</v>
      </c>
    </row>
    <row r="363" spans="1:6" x14ac:dyDescent="0.35">
      <c r="A363" t="s">
        <v>130</v>
      </c>
      <c r="B363" t="s">
        <v>191</v>
      </c>
      <c r="C363">
        <v>17082000000</v>
      </c>
      <c r="D363">
        <v>0</v>
      </c>
      <c r="E363">
        <v>24102000000</v>
      </c>
      <c r="F363">
        <v>0</v>
      </c>
    </row>
    <row r="364" spans="1:6" x14ac:dyDescent="0.35">
      <c r="A364" t="s">
        <v>130</v>
      </c>
      <c r="B364" t="s">
        <v>192</v>
      </c>
      <c r="C364">
        <v>4306000000</v>
      </c>
      <c r="D364">
        <v>3710000000</v>
      </c>
      <c r="E364">
        <v>7937000000</v>
      </c>
      <c r="F364">
        <v>14383552552</v>
      </c>
    </row>
    <row r="365" spans="1:6" x14ac:dyDescent="0.35">
      <c r="A365" t="s">
        <v>130</v>
      </c>
      <c r="B365" t="s">
        <v>193</v>
      </c>
      <c r="C365">
        <v>-155588000000</v>
      </c>
      <c r="D365">
        <v>105486000000</v>
      </c>
      <c r="E365">
        <v>-257487000000</v>
      </c>
      <c r="F365">
        <v>-290373514117</v>
      </c>
    </row>
    <row r="366" spans="1:6" x14ac:dyDescent="0.35">
      <c r="A366" t="s">
        <v>130</v>
      </c>
      <c r="B366" t="s">
        <v>194</v>
      </c>
      <c r="C366">
        <v>1406782000000</v>
      </c>
      <c r="D366">
        <v>2405623000000</v>
      </c>
      <c r="E366">
        <v>3610673000000</v>
      </c>
      <c r="F366">
        <v>504000000000</v>
      </c>
    </row>
    <row r="367" spans="1:6" x14ac:dyDescent="0.35">
      <c r="A367" t="s">
        <v>130</v>
      </c>
      <c r="B367" t="s">
        <v>195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130</v>
      </c>
      <c r="B368" t="s">
        <v>196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130</v>
      </c>
      <c r="B369" t="s">
        <v>197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130</v>
      </c>
      <c r="B370" t="s">
        <v>198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130</v>
      </c>
      <c r="B371" t="s">
        <v>199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130</v>
      </c>
      <c r="B372" t="s">
        <v>200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130</v>
      </c>
      <c r="B373" t="s">
        <v>201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131</v>
      </c>
      <c r="B374" t="s">
        <v>171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131</v>
      </c>
      <c r="B375" t="s">
        <v>172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131</v>
      </c>
      <c r="B376" t="s">
        <v>173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131</v>
      </c>
      <c r="B377" t="s">
        <v>174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131</v>
      </c>
      <c r="B378" t="s">
        <v>175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131</v>
      </c>
      <c r="B379" t="s">
        <v>176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131</v>
      </c>
      <c r="B380" t="s">
        <v>177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131</v>
      </c>
      <c r="B381" t="s">
        <v>178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131</v>
      </c>
      <c r="B382" t="s">
        <v>179</v>
      </c>
      <c r="C382">
        <v>145839000000</v>
      </c>
      <c r="D382">
        <v>49495000000</v>
      </c>
      <c r="E382">
        <v>-39103000000</v>
      </c>
      <c r="F382">
        <v>83310000000</v>
      </c>
    </row>
    <row r="383" spans="1:6" x14ac:dyDescent="0.35">
      <c r="A383" t="s">
        <v>131</v>
      </c>
      <c r="B383" t="s">
        <v>180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131</v>
      </c>
      <c r="B384" t="s">
        <v>181</v>
      </c>
      <c r="C384">
        <v>0</v>
      </c>
      <c r="D384">
        <v>127680000000</v>
      </c>
      <c r="E384">
        <v>0</v>
      </c>
      <c r="F384">
        <v>201317000000</v>
      </c>
    </row>
    <row r="385" spans="1:6" x14ac:dyDescent="0.35">
      <c r="A385" t="s">
        <v>131</v>
      </c>
      <c r="B385" t="s">
        <v>182</v>
      </c>
      <c r="C385">
        <v>2365790000000</v>
      </c>
      <c r="D385">
        <v>6867393000000</v>
      </c>
      <c r="E385">
        <v>9700996000000</v>
      </c>
      <c r="F385">
        <v>11126535000000</v>
      </c>
    </row>
    <row r="386" spans="1:6" x14ac:dyDescent="0.35">
      <c r="A386" t="s">
        <v>131</v>
      </c>
      <c r="B386" t="s">
        <v>183</v>
      </c>
      <c r="C386">
        <v>-16805000000</v>
      </c>
      <c r="D386">
        <v>-28267000000</v>
      </c>
      <c r="E386">
        <v>-13412000000</v>
      </c>
      <c r="F386">
        <v>-10068000000</v>
      </c>
    </row>
    <row r="387" spans="1:6" x14ac:dyDescent="0.35">
      <c r="A387" t="s">
        <v>131</v>
      </c>
      <c r="B387" t="s">
        <v>184</v>
      </c>
      <c r="C387">
        <v>2986706000000</v>
      </c>
      <c r="D387">
        <v>-11879383000000</v>
      </c>
      <c r="E387">
        <v>15540492000000</v>
      </c>
      <c r="F387">
        <v>26751354000000</v>
      </c>
    </row>
    <row r="388" spans="1:6" x14ac:dyDescent="0.35">
      <c r="A388" t="s">
        <v>131</v>
      </c>
      <c r="B388" t="s">
        <v>185</v>
      </c>
      <c r="C388">
        <v>-981278000000</v>
      </c>
      <c r="D388">
        <v>-606832000000</v>
      </c>
      <c r="E388">
        <v>-1142501000000</v>
      </c>
      <c r="F388">
        <v>-1287591000000</v>
      </c>
    </row>
    <row r="389" spans="1:6" x14ac:dyDescent="0.35">
      <c r="A389" t="s">
        <v>131</v>
      </c>
      <c r="B389" t="s">
        <v>186</v>
      </c>
      <c r="C389">
        <v>309001000000</v>
      </c>
      <c r="D389">
        <v>345743000000</v>
      </c>
      <c r="E389">
        <v>2841841000000</v>
      </c>
      <c r="F389">
        <v>9921000000</v>
      </c>
    </row>
    <row r="390" spans="1:6" x14ac:dyDescent="0.35">
      <c r="A390" t="s">
        <v>131</v>
      </c>
      <c r="B390" t="s">
        <v>187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131</v>
      </c>
      <c r="B391" t="s">
        <v>188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131</v>
      </c>
      <c r="B392" t="s">
        <v>189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131</v>
      </c>
      <c r="B393" t="s">
        <v>190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131</v>
      </c>
      <c r="B394" t="s">
        <v>191</v>
      </c>
      <c r="C394">
        <v>7940000000</v>
      </c>
      <c r="D394">
        <v>176019000000</v>
      </c>
      <c r="E394">
        <v>0</v>
      </c>
      <c r="F394">
        <v>0</v>
      </c>
    </row>
    <row r="395" spans="1:6" x14ac:dyDescent="0.35">
      <c r="A395" t="s">
        <v>131</v>
      </c>
      <c r="B395" t="s">
        <v>192</v>
      </c>
      <c r="C395">
        <v>6942000000</v>
      </c>
      <c r="D395">
        <v>2129000000</v>
      </c>
      <c r="E395">
        <v>12466000000</v>
      </c>
      <c r="F395">
        <v>22837000000</v>
      </c>
    </row>
    <row r="396" spans="1:6" x14ac:dyDescent="0.35">
      <c r="A396" t="s">
        <v>131</v>
      </c>
      <c r="B396" t="s">
        <v>193</v>
      </c>
      <c r="C396">
        <v>-657395000000</v>
      </c>
      <c r="D396">
        <v>-82941000000</v>
      </c>
      <c r="E396">
        <v>1711806000000</v>
      </c>
      <c r="F396">
        <v>-1254833000000</v>
      </c>
    </row>
    <row r="397" spans="1:6" x14ac:dyDescent="0.35">
      <c r="A397" t="s">
        <v>131</v>
      </c>
      <c r="B397" t="s">
        <v>194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131</v>
      </c>
      <c r="B398" t="s">
        <v>195</v>
      </c>
      <c r="C398">
        <v>0</v>
      </c>
      <c r="D398">
        <v>2495286000000</v>
      </c>
      <c r="E398">
        <v>474811000000</v>
      </c>
      <c r="F398">
        <v>0</v>
      </c>
    </row>
    <row r="399" spans="1:6" x14ac:dyDescent="0.35">
      <c r="A399" t="s">
        <v>131</v>
      </c>
      <c r="B399" t="s">
        <v>196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131</v>
      </c>
      <c r="B400" t="s">
        <v>197</v>
      </c>
      <c r="C400">
        <v>0</v>
      </c>
      <c r="D400">
        <v>2434950000000</v>
      </c>
      <c r="E400">
        <v>0</v>
      </c>
      <c r="F400">
        <v>0</v>
      </c>
    </row>
    <row r="401" spans="1:6" x14ac:dyDescent="0.35">
      <c r="A401" t="s">
        <v>131</v>
      </c>
      <c r="B401" t="s">
        <v>198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131</v>
      </c>
      <c r="B402" t="s">
        <v>199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131</v>
      </c>
      <c r="B403" t="s">
        <v>200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131</v>
      </c>
      <c r="B404" t="s">
        <v>201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132</v>
      </c>
      <c r="B405" t="s">
        <v>171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132</v>
      </c>
      <c r="B406" t="s">
        <v>172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132</v>
      </c>
      <c r="B407" t="s">
        <v>173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132</v>
      </c>
      <c r="B408" t="s">
        <v>174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132</v>
      </c>
      <c r="B409" t="s">
        <v>175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132</v>
      </c>
      <c r="B410" t="s">
        <v>176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132</v>
      </c>
      <c r="B411" t="s">
        <v>177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132</v>
      </c>
      <c r="B412" t="s">
        <v>178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132</v>
      </c>
      <c r="B413" t="s">
        <v>179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132</v>
      </c>
      <c r="B414" t="s">
        <v>180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132</v>
      </c>
      <c r="B415" t="s">
        <v>181</v>
      </c>
      <c r="C415">
        <v>-167082000000</v>
      </c>
      <c r="D415">
        <v>-266926000000</v>
      </c>
      <c r="E415">
        <v>0</v>
      </c>
      <c r="F415">
        <v>0</v>
      </c>
    </row>
    <row r="416" spans="1:6" x14ac:dyDescent="0.35">
      <c r="A416" t="s">
        <v>132</v>
      </c>
      <c r="B416" t="s">
        <v>182</v>
      </c>
      <c r="C416">
        <v>422272000000</v>
      </c>
      <c r="D416">
        <v>2598519000000</v>
      </c>
      <c r="E416">
        <v>0</v>
      </c>
      <c r="F416">
        <v>0</v>
      </c>
    </row>
    <row r="417" spans="1:6" x14ac:dyDescent="0.35">
      <c r="A417" t="s">
        <v>132</v>
      </c>
      <c r="B417" t="s">
        <v>183</v>
      </c>
      <c r="C417">
        <v>-615000000</v>
      </c>
      <c r="D417">
        <v>-10749000000</v>
      </c>
      <c r="E417">
        <v>0</v>
      </c>
      <c r="F417">
        <v>0</v>
      </c>
    </row>
    <row r="418" spans="1:6" x14ac:dyDescent="0.35">
      <c r="A418" t="s">
        <v>132</v>
      </c>
      <c r="B418" t="s">
        <v>184</v>
      </c>
      <c r="C418">
        <v>-10088467000000</v>
      </c>
      <c r="D418">
        <v>12828221000000</v>
      </c>
      <c r="E418">
        <v>0</v>
      </c>
      <c r="F418">
        <v>0</v>
      </c>
    </row>
    <row r="419" spans="1:6" x14ac:dyDescent="0.35">
      <c r="A419" t="s">
        <v>132</v>
      </c>
      <c r="B419" t="s">
        <v>185</v>
      </c>
      <c r="C419">
        <v>-665860000000</v>
      </c>
      <c r="D419">
        <v>-939995000000</v>
      </c>
      <c r="E419">
        <v>0</v>
      </c>
      <c r="F419">
        <v>0</v>
      </c>
    </row>
    <row r="420" spans="1:6" x14ac:dyDescent="0.35">
      <c r="A420" t="s">
        <v>132</v>
      </c>
      <c r="B420" t="s">
        <v>186</v>
      </c>
      <c r="C420">
        <v>6837000000</v>
      </c>
      <c r="D420">
        <v>0</v>
      </c>
      <c r="E420">
        <v>0</v>
      </c>
      <c r="F420">
        <v>0</v>
      </c>
    </row>
    <row r="421" spans="1:6" x14ac:dyDescent="0.35">
      <c r="A421" t="s">
        <v>132</v>
      </c>
      <c r="B421" t="s">
        <v>187</v>
      </c>
      <c r="C421">
        <v>-559000000</v>
      </c>
      <c r="D421">
        <v>57506000000</v>
      </c>
      <c r="E421">
        <v>0</v>
      </c>
      <c r="F421">
        <v>0</v>
      </c>
    </row>
    <row r="422" spans="1:6" x14ac:dyDescent="0.35">
      <c r="A422" t="s">
        <v>132</v>
      </c>
      <c r="B422" t="s">
        <v>188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t="s">
        <v>132</v>
      </c>
      <c r="B423" t="s">
        <v>189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t="s">
        <v>132</v>
      </c>
      <c r="B424" t="s">
        <v>190</v>
      </c>
      <c r="C424">
        <v>0</v>
      </c>
      <c r="D424">
        <v>-1497000000</v>
      </c>
      <c r="E424">
        <v>0</v>
      </c>
      <c r="F424">
        <v>0</v>
      </c>
    </row>
    <row r="425" spans="1:6" x14ac:dyDescent="0.35">
      <c r="A425" t="s">
        <v>132</v>
      </c>
      <c r="B425" t="s">
        <v>191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t="s">
        <v>132</v>
      </c>
      <c r="B426" t="s">
        <v>192</v>
      </c>
      <c r="C426">
        <v>4191000000</v>
      </c>
      <c r="D426">
        <v>4043000000</v>
      </c>
      <c r="E426">
        <v>0</v>
      </c>
      <c r="F426">
        <v>0</v>
      </c>
    </row>
    <row r="427" spans="1:6" x14ac:dyDescent="0.35">
      <c r="A427" t="s">
        <v>132</v>
      </c>
      <c r="B427" t="s">
        <v>193</v>
      </c>
      <c r="C427">
        <v>-654740000000</v>
      </c>
      <c r="D427">
        <v>-879943000000</v>
      </c>
      <c r="E427">
        <v>0</v>
      </c>
      <c r="F427">
        <v>0</v>
      </c>
    </row>
    <row r="428" spans="1:6" x14ac:dyDescent="0.35">
      <c r="A428" t="s">
        <v>132</v>
      </c>
      <c r="B428" t="s">
        <v>194</v>
      </c>
      <c r="C428">
        <v>47602000000</v>
      </c>
      <c r="D428">
        <v>60053000000</v>
      </c>
      <c r="E428">
        <v>0</v>
      </c>
      <c r="F428">
        <v>0</v>
      </c>
    </row>
    <row r="429" spans="1:6" x14ac:dyDescent="0.35">
      <c r="A429" t="s">
        <v>132</v>
      </c>
      <c r="B429" t="s">
        <v>195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132</v>
      </c>
      <c r="B430" t="s">
        <v>196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t="s">
        <v>132</v>
      </c>
      <c r="B431" t="s">
        <v>197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t="s">
        <v>132</v>
      </c>
      <c r="B432" t="s">
        <v>198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t="s">
        <v>132</v>
      </c>
      <c r="B433" t="s">
        <v>199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t="s">
        <v>132</v>
      </c>
      <c r="B434" t="s">
        <v>200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t="s">
        <v>132</v>
      </c>
      <c r="B435" t="s">
        <v>201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t="s">
        <v>133</v>
      </c>
      <c r="B436" t="s">
        <v>171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t="s">
        <v>133</v>
      </c>
      <c r="B437" t="s">
        <v>172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t="s">
        <v>133</v>
      </c>
      <c r="B438" t="s">
        <v>173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t="s">
        <v>133</v>
      </c>
      <c r="B439" t="s">
        <v>174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t="s">
        <v>133</v>
      </c>
      <c r="B440" t="s">
        <v>175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t="s">
        <v>133</v>
      </c>
      <c r="B441" t="s">
        <v>176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133</v>
      </c>
      <c r="B442" t="s">
        <v>177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t="s">
        <v>133</v>
      </c>
      <c r="B443" t="s">
        <v>178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t="s">
        <v>133</v>
      </c>
      <c r="B444" t="s">
        <v>179</v>
      </c>
      <c r="C444">
        <v>-17471000000</v>
      </c>
      <c r="D444">
        <v>0</v>
      </c>
      <c r="E444">
        <v>0</v>
      </c>
      <c r="F444">
        <v>0</v>
      </c>
    </row>
    <row r="445" spans="1:6" x14ac:dyDescent="0.35">
      <c r="A445" t="s">
        <v>133</v>
      </c>
      <c r="B445" t="s">
        <v>180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t="s">
        <v>133</v>
      </c>
      <c r="B446" t="s">
        <v>181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t="s">
        <v>133</v>
      </c>
      <c r="B447" t="s">
        <v>182</v>
      </c>
      <c r="C447">
        <v>541144000000</v>
      </c>
      <c r="D447">
        <v>0</v>
      </c>
      <c r="E447">
        <v>0</v>
      </c>
      <c r="F447">
        <v>0</v>
      </c>
    </row>
    <row r="448" spans="1:6" x14ac:dyDescent="0.35">
      <c r="A448" t="s">
        <v>133</v>
      </c>
      <c r="B448" t="s">
        <v>183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133</v>
      </c>
      <c r="B449" t="s">
        <v>184</v>
      </c>
      <c r="C449">
        <v>-13230841000000</v>
      </c>
      <c r="D449">
        <v>0</v>
      </c>
      <c r="E449">
        <v>0</v>
      </c>
      <c r="F449">
        <v>0</v>
      </c>
    </row>
    <row r="450" spans="1:6" x14ac:dyDescent="0.35">
      <c r="A450" t="s">
        <v>133</v>
      </c>
      <c r="B450" t="s">
        <v>185</v>
      </c>
      <c r="C450">
        <v>-410688000000</v>
      </c>
      <c r="D450">
        <v>0</v>
      </c>
      <c r="E450">
        <v>0</v>
      </c>
      <c r="F450">
        <v>0</v>
      </c>
    </row>
    <row r="451" spans="1:6" x14ac:dyDescent="0.35">
      <c r="A451" t="s">
        <v>133</v>
      </c>
      <c r="B451" t="s">
        <v>186</v>
      </c>
      <c r="C451">
        <v>1000000</v>
      </c>
      <c r="D451">
        <v>0</v>
      </c>
      <c r="E451">
        <v>0</v>
      </c>
      <c r="F451">
        <v>0</v>
      </c>
    </row>
    <row r="452" spans="1:6" x14ac:dyDescent="0.35">
      <c r="A452" t="s">
        <v>133</v>
      </c>
      <c r="B452" t="s">
        <v>187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133</v>
      </c>
      <c r="B453" t="s">
        <v>188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t="s">
        <v>133</v>
      </c>
      <c r="B454" t="s">
        <v>189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t="s">
        <v>133</v>
      </c>
      <c r="B455" t="s">
        <v>190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133</v>
      </c>
      <c r="B456" t="s">
        <v>191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133</v>
      </c>
      <c r="B457" t="s">
        <v>192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133</v>
      </c>
      <c r="B458" t="s">
        <v>193</v>
      </c>
      <c r="C458">
        <v>-410687000000</v>
      </c>
      <c r="D458">
        <v>0</v>
      </c>
      <c r="E458">
        <v>0</v>
      </c>
      <c r="F458">
        <v>0</v>
      </c>
    </row>
    <row r="459" spans="1:6" x14ac:dyDescent="0.35">
      <c r="A459" t="s">
        <v>133</v>
      </c>
      <c r="B459" t="s">
        <v>194</v>
      </c>
      <c r="C459">
        <v>390694000000</v>
      </c>
      <c r="D459">
        <v>0</v>
      </c>
      <c r="E459">
        <v>0</v>
      </c>
      <c r="F459">
        <v>0</v>
      </c>
    </row>
    <row r="460" spans="1:6" x14ac:dyDescent="0.35">
      <c r="A460" t="s">
        <v>133</v>
      </c>
      <c r="B460" t="s">
        <v>195</v>
      </c>
      <c r="C460">
        <v>4328100000000</v>
      </c>
      <c r="D460">
        <v>0</v>
      </c>
      <c r="E460">
        <v>0</v>
      </c>
      <c r="F460">
        <v>0</v>
      </c>
    </row>
    <row r="461" spans="1:6" x14ac:dyDescent="0.35">
      <c r="A461" t="s">
        <v>133</v>
      </c>
      <c r="B461" t="s">
        <v>196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133</v>
      </c>
      <c r="B462" t="s">
        <v>197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133</v>
      </c>
      <c r="B463" t="s">
        <v>198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133</v>
      </c>
      <c r="B464" t="s">
        <v>199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133</v>
      </c>
      <c r="B465" t="s">
        <v>200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133</v>
      </c>
      <c r="B466" t="s">
        <v>201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134</v>
      </c>
      <c r="B467" t="s">
        <v>171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134</v>
      </c>
      <c r="B468" t="s">
        <v>172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134</v>
      </c>
      <c r="B469" t="s">
        <v>173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134</v>
      </c>
      <c r="B470" t="s">
        <v>174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134</v>
      </c>
      <c r="B471" t="s">
        <v>175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134</v>
      </c>
      <c r="B472" t="s">
        <v>176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t="s">
        <v>134</v>
      </c>
      <c r="B473" t="s">
        <v>177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t="s">
        <v>134</v>
      </c>
      <c r="B474" t="s">
        <v>178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134</v>
      </c>
      <c r="B475" t="s">
        <v>179</v>
      </c>
      <c r="C475">
        <v>-144015000000</v>
      </c>
      <c r="D475">
        <v>-6972000000</v>
      </c>
      <c r="E475">
        <v>-4409000000</v>
      </c>
      <c r="F475">
        <v>0</v>
      </c>
    </row>
    <row r="476" spans="1:6" x14ac:dyDescent="0.35">
      <c r="A476" t="s">
        <v>134</v>
      </c>
      <c r="B476" t="s">
        <v>180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134</v>
      </c>
      <c r="B477" t="s">
        <v>181</v>
      </c>
      <c r="C477">
        <v>52031000000</v>
      </c>
      <c r="D477">
        <v>-52031000000</v>
      </c>
      <c r="E477">
        <v>0</v>
      </c>
      <c r="F477">
        <v>0</v>
      </c>
    </row>
    <row r="478" spans="1:6" x14ac:dyDescent="0.35">
      <c r="A478" t="s">
        <v>134</v>
      </c>
      <c r="B478" t="s">
        <v>182</v>
      </c>
      <c r="C478">
        <v>7396305000000</v>
      </c>
      <c r="D478">
        <v>950748000000</v>
      </c>
      <c r="E478">
        <v>71713235000000</v>
      </c>
      <c r="F478">
        <v>0</v>
      </c>
    </row>
    <row r="479" spans="1:6" x14ac:dyDescent="0.35">
      <c r="A479" t="s">
        <v>134</v>
      </c>
      <c r="B479" t="s">
        <v>183</v>
      </c>
      <c r="C479">
        <v>-1866142000000</v>
      </c>
      <c r="D479">
        <v>-2786463000000</v>
      </c>
      <c r="E479">
        <v>-2538654000000</v>
      </c>
      <c r="F479">
        <v>0</v>
      </c>
    </row>
    <row r="480" spans="1:6" x14ac:dyDescent="0.35">
      <c r="A480" t="s">
        <v>134</v>
      </c>
      <c r="B480" t="s">
        <v>184</v>
      </c>
      <c r="C480">
        <v>25603435000000</v>
      </c>
      <c r="D480">
        <v>-56552473000000</v>
      </c>
      <c r="E480">
        <v>183421489000000</v>
      </c>
      <c r="F480">
        <v>0</v>
      </c>
    </row>
    <row r="481" spans="1:6" x14ac:dyDescent="0.35">
      <c r="A481" t="s">
        <v>134</v>
      </c>
      <c r="B481" t="s">
        <v>185</v>
      </c>
      <c r="C481">
        <v>-3001902000000</v>
      </c>
      <c r="D481">
        <v>-1621433000000</v>
      </c>
      <c r="E481">
        <v>-711567000000</v>
      </c>
      <c r="F481">
        <v>0</v>
      </c>
    </row>
    <row r="482" spans="1:6" x14ac:dyDescent="0.35">
      <c r="A482" t="s">
        <v>134</v>
      </c>
      <c r="B482" t="s">
        <v>186</v>
      </c>
      <c r="C482">
        <v>10569000000</v>
      </c>
      <c r="D482">
        <v>8456000000</v>
      </c>
      <c r="E482">
        <v>15753000000</v>
      </c>
      <c r="F482">
        <v>0</v>
      </c>
    </row>
    <row r="483" spans="1:6" x14ac:dyDescent="0.35">
      <c r="A483" t="s">
        <v>134</v>
      </c>
      <c r="B483" t="s">
        <v>187</v>
      </c>
      <c r="C483">
        <v>-3053000000</v>
      </c>
      <c r="D483">
        <v>-1201000000</v>
      </c>
      <c r="E483">
        <v>-4808000000</v>
      </c>
      <c r="F483">
        <v>0</v>
      </c>
    </row>
    <row r="484" spans="1:6" x14ac:dyDescent="0.35">
      <c r="A484" t="s">
        <v>134</v>
      </c>
      <c r="B484" t="s">
        <v>188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134</v>
      </c>
      <c r="B485" t="s">
        <v>189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134</v>
      </c>
      <c r="B486" t="s">
        <v>190</v>
      </c>
      <c r="C486">
        <v>0</v>
      </c>
      <c r="D486">
        <v>-83502000000</v>
      </c>
      <c r="E486">
        <v>0</v>
      </c>
      <c r="F486">
        <v>0</v>
      </c>
    </row>
    <row r="487" spans="1:6" x14ac:dyDescent="0.35">
      <c r="A487" t="s">
        <v>134</v>
      </c>
      <c r="B487" t="s">
        <v>191</v>
      </c>
      <c r="C487">
        <v>605274000000</v>
      </c>
      <c r="D487">
        <v>13791000000</v>
      </c>
      <c r="E487">
        <v>201899000000</v>
      </c>
      <c r="F487">
        <v>0</v>
      </c>
    </row>
    <row r="488" spans="1:6" x14ac:dyDescent="0.35">
      <c r="A488" t="s">
        <v>134</v>
      </c>
      <c r="B488" t="s">
        <v>192</v>
      </c>
      <c r="C488">
        <v>83959000000</v>
      </c>
      <c r="D488">
        <v>93953000000</v>
      </c>
      <c r="E488">
        <v>106555000000</v>
      </c>
      <c r="F488">
        <v>0</v>
      </c>
    </row>
    <row r="489" spans="1:6" x14ac:dyDescent="0.35">
      <c r="A489" t="s">
        <v>134</v>
      </c>
      <c r="B489" t="s">
        <v>193</v>
      </c>
      <c r="C489">
        <v>-2305153000000</v>
      </c>
      <c r="D489">
        <v>-1589936000000</v>
      </c>
      <c r="E489">
        <v>-392168000000</v>
      </c>
      <c r="F489">
        <v>0</v>
      </c>
    </row>
    <row r="490" spans="1:6" x14ac:dyDescent="0.35">
      <c r="A490" t="s">
        <v>134</v>
      </c>
      <c r="B490" t="s">
        <v>194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t="s">
        <v>134</v>
      </c>
      <c r="B491" t="s">
        <v>195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t="s">
        <v>134</v>
      </c>
      <c r="B492" t="s">
        <v>196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134</v>
      </c>
      <c r="B493" t="s">
        <v>197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t="s">
        <v>134</v>
      </c>
      <c r="B494" t="s">
        <v>198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134</v>
      </c>
      <c r="B495" t="s">
        <v>199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134</v>
      </c>
      <c r="B496" t="s">
        <v>200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t="s">
        <v>134</v>
      </c>
      <c r="B497" t="s">
        <v>201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t="s">
        <v>135</v>
      </c>
      <c r="B498" t="s">
        <v>171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t="s">
        <v>135</v>
      </c>
      <c r="B499" t="s">
        <v>172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t="s">
        <v>135</v>
      </c>
      <c r="B500" t="s">
        <v>173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135</v>
      </c>
      <c r="B501" t="s">
        <v>174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t="s">
        <v>135</v>
      </c>
      <c r="B502" t="s">
        <v>175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t="s">
        <v>135</v>
      </c>
      <c r="B503" t="s">
        <v>176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135</v>
      </c>
      <c r="B504" t="s">
        <v>177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t="s">
        <v>135</v>
      </c>
      <c r="B505" t="s">
        <v>178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135</v>
      </c>
      <c r="B506" t="s">
        <v>179</v>
      </c>
      <c r="C506">
        <v>-614000000</v>
      </c>
      <c r="D506">
        <v>-1440000000</v>
      </c>
      <c r="E506">
        <v>-556000000</v>
      </c>
      <c r="F506">
        <v>-1162000000</v>
      </c>
    </row>
    <row r="507" spans="1:6" x14ac:dyDescent="0.35">
      <c r="A507" t="s">
        <v>135</v>
      </c>
      <c r="B507" t="s">
        <v>180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t="s">
        <v>135</v>
      </c>
      <c r="B508" t="s">
        <v>181</v>
      </c>
      <c r="C508">
        <v>-2426000000</v>
      </c>
      <c r="D508">
        <v>63933000000</v>
      </c>
      <c r="E508">
        <v>-63933000000</v>
      </c>
      <c r="F508">
        <v>0</v>
      </c>
    </row>
    <row r="509" spans="1:6" x14ac:dyDescent="0.35">
      <c r="A509" t="s">
        <v>135</v>
      </c>
      <c r="B509" t="s">
        <v>182</v>
      </c>
      <c r="C509">
        <v>126195000000</v>
      </c>
      <c r="D509">
        <v>-295592000000</v>
      </c>
      <c r="E509">
        <v>-30139000000</v>
      </c>
      <c r="F509">
        <v>5160843000000</v>
      </c>
    </row>
    <row r="510" spans="1:6" x14ac:dyDescent="0.35">
      <c r="A510" t="s">
        <v>135</v>
      </c>
      <c r="B510" t="s">
        <v>183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t="s">
        <v>135</v>
      </c>
      <c r="B511" t="s">
        <v>184</v>
      </c>
      <c r="C511">
        <v>5903714000000</v>
      </c>
      <c r="D511">
        <v>9634418000000</v>
      </c>
      <c r="E511">
        <v>1917733000000</v>
      </c>
      <c r="F511">
        <v>29818230000000</v>
      </c>
    </row>
    <row r="512" spans="1:6" x14ac:dyDescent="0.35">
      <c r="A512" t="s">
        <v>135</v>
      </c>
      <c r="B512" t="s">
        <v>185</v>
      </c>
      <c r="C512">
        <v>-132196000000</v>
      </c>
      <c r="D512">
        <v>-326118000000</v>
      </c>
      <c r="E512">
        <v>-240718000000</v>
      </c>
      <c r="F512">
        <v>-223136000000</v>
      </c>
    </row>
    <row r="513" spans="1:6" x14ac:dyDescent="0.35">
      <c r="A513" t="s">
        <v>135</v>
      </c>
      <c r="B513" t="s">
        <v>186</v>
      </c>
      <c r="C513">
        <v>58000000</v>
      </c>
      <c r="D513">
        <v>0</v>
      </c>
      <c r="E513">
        <v>2042000000</v>
      </c>
      <c r="F513">
        <v>2388000000</v>
      </c>
    </row>
    <row r="514" spans="1:6" x14ac:dyDescent="0.35">
      <c r="A514" t="s">
        <v>135</v>
      </c>
      <c r="B514" t="s">
        <v>187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t="s">
        <v>135</v>
      </c>
      <c r="B515" t="s">
        <v>188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t="s">
        <v>135</v>
      </c>
      <c r="B516" t="s">
        <v>189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135</v>
      </c>
      <c r="B517" t="s">
        <v>190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135</v>
      </c>
      <c r="B518" t="s">
        <v>191</v>
      </c>
      <c r="C518">
        <v>0</v>
      </c>
      <c r="D518">
        <v>2890000000</v>
      </c>
      <c r="E518">
        <v>0</v>
      </c>
      <c r="F518">
        <v>0</v>
      </c>
    </row>
    <row r="519" spans="1:6" x14ac:dyDescent="0.35">
      <c r="A519" t="s">
        <v>135</v>
      </c>
      <c r="B519" t="s">
        <v>192</v>
      </c>
      <c r="C519">
        <v>1941000000</v>
      </c>
      <c r="D519">
        <v>1766000000</v>
      </c>
      <c r="E519">
        <v>2895000000</v>
      </c>
      <c r="F519">
        <v>3345000000</v>
      </c>
    </row>
    <row r="520" spans="1:6" x14ac:dyDescent="0.35">
      <c r="A520" t="s">
        <v>135</v>
      </c>
      <c r="B520" t="s">
        <v>193</v>
      </c>
      <c r="C520">
        <v>-130197000000</v>
      </c>
      <c r="D520">
        <v>-321462000000</v>
      </c>
      <c r="E520">
        <v>-235781000000</v>
      </c>
      <c r="F520">
        <v>-217403000000</v>
      </c>
    </row>
    <row r="521" spans="1:6" x14ac:dyDescent="0.35">
      <c r="A521" t="s">
        <v>135</v>
      </c>
      <c r="B521" t="s">
        <v>194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135</v>
      </c>
      <c r="B522" t="s">
        <v>195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135</v>
      </c>
      <c r="B523" t="s">
        <v>196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135</v>
      </c>
      <c r="B524" t="s">
        <v>197</v>
      </c>
      <c r="C524">
        <v>0</v>
      </c>
      <c r="D524">
        <v>130000000</v>
      </c>
      <c r="E524">
        <v>60000000</v>
      </c>
      <c r="F524">
        <v>93000000</v>
      </c>
    </row>
    <row r="525" spans="1:6" x14ac:dyDescent="0.35">
      <c r="A525" t="s">
        <v>135</v>
      </c>
      <c r="B525" t="s">
        <v>198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t="s">
        <v>135</v>
      </c>
      <c r="B526" t="s">
        <v>199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135</v>
      </c>
      <c r="B527" t="s">
        <v>200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t="s">
        <v>135</v>
      </c>
      <c r="B528" t="s">
        <v>201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136</v>
      </c>
      <c r="B529" t="s">
        <v>171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t="s">
        <v>136</v>
      </c>
      <c r="B530" t="s">
        <v>172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t="s">
        <v>136</v>
      </c>
      <c r="B531" t="s">
        <v>173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136</v>
      </c>
      <c r="B532" t="s">
        <v>174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t="s">
        <v>136</v>
      </c>
      <c r="B533" t="s">
        <v>175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t="s">
        <v>136</v>
      </c>
      <c r="B534" t="s">
        <v>176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136</v>
      </c>
      <c r="B535" t="s">
        <v>177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136</v>
      </c>
      <c r="B536" t="s">
        <v>178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136</v>
      </c>
      <c r="B537" t="s">
        <v>179</v>
      </c>
      <c r="C537">
        <v>-104667000000</v>
      </c>
      <c r="D537">
        <v>-83226000000</v>
      </c>
      <c r="E537">
        <v>-56880000000</v>
      </c>
      <c r="F537">
        <v>-25004591186</v>
      </c>
    </row>
    <row r="538" spans="1:6" x14ac:dyDescent="0.35">
      <c r="A538" t="s">
        <v>136</v>
      </c>
      <c r="B538" t="s">
        <v>180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136</v>
      </c>
      <c r="B539" t="s">
        <v>181</v>
      </c>
      <c r="C539">
        <v>94155000000</v>
      </c>
      <c r="D539">
        <v>-139825000000</v>
      </c>
      <c r="E539">
        <v>15369000000</v>
      </c>
      <c r="F539">
        <v>-14977064851</v>
      </c>
    </row>
    <row r="540" spans="1:6" x14ac:dyDescent="0.35">
      <c r="A540" t="s">
        <v>136</v>
      </c>
      <c r="B540" t="s">
        <v>182</v>
      </c>
      <c r="C540">
        <v>1451644000000</v>
      </c>
      <c r="D540">
        <v>-455476000000</v>
      </c>
      <c r="E540">
        <v>2076568000000</v>
      </c>
      <c r="F540">
        <v>4952987942191</v>
      </c>
    </row>
    <row r="541" spans="1:6" x14ac:dyDescent="0.35">
      <c r="A541" t="s">
        <v>136</v>
      </c>
      <c r="B541" t="s">
        <v>183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136</v>
      </c>
      <c r="B542" t="s">
        <v>184</v>
      </c>
      <c r="C542">
        <v>1319553000000</v>
      </c>
      <c r="D542">
        <v>5115790000000</v>
      </c>
      <c r="E542">
        <v>692537000000</v>
      </c>
      <c r="F542">
        <v>11459577243313</v>
      </c>
    </row>
    <row r="543" spans="1:6" x14ac:dyDescent="0.35">
      <c r="A543" t="s">
        <v>136</v>
      </c>
      <c r="B543" t="s">
        <v>185</v>
      </c>
      <c r="C543">
        <v>-25534000000</v>
      </c>
      <c r="D543">
        <v>-39377000000</v>
      </c>
      <c r="E543">
        <v>-105899000000</v>
      </c>
      <c r="F543">
        <v>-107209179648</v>
      </c>
    </row>
    <row r="544" spans="1:6" x14ac:dyDescent="0.35">
      <c r="A544" t="s">
        <v>136</v>
      </c>
      <c r="B544" t="s">
        <v>186</v>
      </c>
      <c r="C544">
        <v>25714000000</v>
      </c>
      <c r="D544">
        <v>3103000000</v>
      </c>
      <c r="E544">
        <v>3242000000</v>
      </c>
      <c r="F544">
        <v>965090908</v>
      </c>
    </row>
    <row r="545" spans="1:6" x14ac:dyDescent="0.35">
      <c r="A545" t="s">
        <v>136</v>
      </c>
      <c r="B545" t="s">
        <v>187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t="s">
        <v>136</v>
      </c>
      <c r="B546" t="s">
        <v>188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136</v>
      </c>
      <c r="B547" t="s">
        <v>189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t="s">
        <v>136</v>
      </c>
      <c r="B548" t="s">
        <v>190</v>
      </c>
      <c r="C548">
        <v>0</v>
      </c>
      <c r="D548">
        <v>-16500000000</v>
      </c>
      <c r="E548">
        <v>-635438000000</v>
      </c>
      <c r="F548">
        <v>0</v>
      </c>
    </row>
    <row r="549" spans="1:6" x14ac:dyDescent="0.35">
      <c r="A549" t="s">
        <v>136</v>
      </c>
      <c r="B549" t="s">
        <v>191</v>
      </c>
      <c r="C549">
        <v>0</v>
      </c>
      <c r="D549">
        <v>25933714000000</v>
      </c>
      <c r="E549">
        <v>0</v>
      </c>
      <c r="F549">
        <v>0</v>
      </c>
    </row>
    <row r="550" spans="1:6" x14ac:dyDescent="0.35">
      <c r="A550" t="s">
        <v>136</v>
      </c>
      <c r="B550" t="s">
        <v>192</v>
      </c>
      <c r="C550">
        <v>5013000000</v>
      </c>
      <c r="D550">
        <v>1967000000</v>
      </c>
      <c r="E550">
        <v>12801000000</v>
      </c>
      <c r="F550">
        <v>3147232000</v>
      </c>
    </row>
    <row r="551" spans="1:6" x14ac:dyDescent="0.35">
      <c r="A551" t="s">
        <v>136</v>
      </c>
      <c r="B551" t="s">
        <v>193</v>
      </c>
      <c r="C551">
        <v>5193000000</v>
      </c>
      <c r="D551">
        <v>25882907000000</v>
      </c>
      <c r="E551">
        <v>-725294000000</v>
      </c>
      <c r="F551">
        <v>-103096856740</v>
      </c>
    </row>
    <row r="552" spans="1:6" x14ac:dyDescent="0.35">
      <c r="A552" t="s">
        <v>136</v>
      </c>
      <c r="B552" t="s">
        <v>194</v>
      </c>
      <c r="C552">
        <v>0</v>
      </c>
      <c r="D552">
        <v>0</v>
      </c>
      <c r="E552">
        <v>0</v>
      </c>
      <c r="F552">
        <v>35897546045455</v>
      </c>
    </row>
    <row r="553" spans="1:6" x14ac:dyDescent="0.35">
      <c r="A553" t="s">
        <v>136</v>
      </c>
      <c r="B553" t="s">
        <v>195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t="s">
        <v>136</v>
      </c>
      <c r="B554" t="s">
        <v>196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136</v>
      </c>
      <c r="B555" t="s">
        <v>197</v>
      </c>
      <c r="C555">
        <v>170000000000</v>
      </c>
      <c r="D555">
        <v>150000000000</v>
      </c>
      <c r="E555">
        <v>300000000000</v>
      </c>
      <c r="F555">
        <v>302196000000</v>
      </c>
    </row>
    <row r="556" spans="1:6" x14ac:dyDescent="0.35">
      <c r="A556" t="s">
        <v>136</v>
      </c>
      <c r="B556" t="s">
        <v>198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136</v>
      </c>
      <c r="B557" t="s">
        <v>199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136</v>
      </c>
      <c r="B558" t="s">
        <v>200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t="s">
        <v>136</v>
      </c>
      <c r="B559" t="s">
        <v>201</v>
      </c>
      <c r="C559">
        <v>0</v>
      </c>
      <c r="D559">
        <v>0</v>
      </c>
      <c r="E559">
        <v>0</v>
      </c>
      <c r="F55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277-7C04-4F29-921A-E562424D2325}">
  <dimension ref="A1:F415"/>
  <sheetViews>
    <sheetView topLeftCell="A18"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</cols>
  <sheetData>
    <row r="1" spans="1:6" x14ac:dyDescent="0.35">
      <c r="A1" t="s">
        <v>0</v>
      </c>
      <c r="B1" t="s">
        <v>202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203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204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205</v>
      </c>
      <c r="C4">
        <v>495459000000</v>
      </c>
      <c r="D4">
        <v>703159000000</v>
      </c>
      <c r="E4">
        <v>1110494000000</v>
      </c>
      <c r="F4">
        <v>1197217000000</v>
      </c>
    </row>
    <row r="5" spans="1:6" x14ac:dyDescent="0.35">
      <c r="A5" t="s">
        <v>6</v>
      </c>
      <c r="B5" t="s">
        <v>206</v>
      </c>
      <c r="C5">
        <v>215809000000</v>
      </c>
      <c r="D5">
        <v>563696000000</v>
      </c>
      <c r="E5">
        <v>120800000000</v>
      </c>
      <c r="F5">
        <v>333846000000</v>
      </c>
    </row>
    <row r="6" spans="1:6" x14ac:dyDescent="0.35">
      <c r="A6" t="s">
        <v>6</v>
      </c>
      <c r="B6" t="s">
        <v>207</v>
      </c>
      <c r="C6">
        <v>0</v>
      </c>
      <c r="D6">
        <v>0</v>
      </c>
      <c r="E6">
        <v>0</v>
      </c>
      <c r="F6">
        <v>4023266000000</v>
      </c>
    </row>
    <row r="7" spans="1:6" x14ac:dyDescent="0.35">
      <c r="A7" t="s">
        <v>6</v>
      </c>
      <c r="B7" t="s">
        <v>208</v>
      </c>
      <c r="C7">
        <v>7682823000000</v>
      </c>
      <c r="D7">
        <v>9602746000000</v>
      </c>
      <c r="E7">
        <v>13688193000000</v>
      </c>
      <c r="F7">
        <v>16044733000000</v>
      </c>
    </row>
    <row r="8" spans="1:6" x14ac:dyDescent="0.35">
      <c r="A8" t="s">
        <v>6</v>
      </c>
      <c r="B8" t="s">
        <v>209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210</v>
      </c>
      <c r="C9">
        <v>3511</v>
      </c>
      <c r="D9">
        <v>3498</v>
      </c>
      <c r="E9">
        <v>4008</v>
      </c>
      <c r="F9">
        <v>4092</v>
      </c>
    </row>
    <row r="10" spans="1:6" x14ac:dyDescent="0.35">
      <c r="A10" t="s">
        <v>6</v>
      </c>
      <c r="B10" t="s">
        <v>211</v>
      </c>
      <c r="C10">
        <v>0</v>
      </c>
      <c r="D10">
        <v>0</v>
      </c>
      <c r="E10">
        <v>0</v>
      </c>
      <c r="F10">
        <v>32746516000000</v>
      </c>
    </row>
    <row r="11" spans="1:6" x14ac:dyDescent="0.35">
      <c r="A11" t="s">
        <v>6</v>
      </c>
      <c r="B11" t="s">
        <v>212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213</v>
      </c>
      <c r="C12">
        <v>0</v>
      </c>
      <c r="D12">
        <v>0</v>
      </c>
      <c r="E12">
        <v>0</v>
      </c>
      <c r="F12">
        <v>16044733000000</v>
      </c>
    </row>
    <row r="13" spans="1:6" x14ac:dyDescent="0.35">
      <c r="A13" t="s">
        <v>6</v>
      </c>
      <c r="B13" t="s">
        <v>214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6</v>
      </c>
      <c r="B14" t="s">
        <v>215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6</v>
      </c>
      <c r="B15" t="s">
        <v>216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6</v>
      </c>
      <c r="B16" t="s">
        <v>217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6</v>
      </c>
      <c r="B17" t="s">
        <v>218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219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6</v>
      </c>
      <c r="B19" t="s">
        <v>220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221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222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6</v>
      </c>
      <c r="B22" t="s">
        <v>223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6</v>
      </c>
      <c r="B23" t="s">
        <v>224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225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120</v>
      </c>
      <c r="B25" t="s">
        <v>203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120</v>
      </c>
      <c r="B26" t="s">
        <v>204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120</v>
      </c>
      <c r="B27" t="s">
        <v>205</v>
      </c>
      <c r="C27">
        <v>81388000000</v>
      </c>
      <c r="D27">
        <v>160252000000</v>
      </c>
      <c r="E27">
        <v>156698000000</v>
      </c>
      <c r="F27">
        <v>99206000000</v>
      </c>
    </row>
    <row r="28" spans="1:6" x14ac:dyDescent="0.35">
      <c r="A28" t="s">
        <v>120</v>
      </c>
      <c r="B28" t="s">
        <v>206</v>
      </c>
      <c r="C28">
        <v>16437000000</v>
      </c>
      <c r="D28">
        <v>79235000000</v>
      </c>
      <c r="E28">
        <v>59374000000</v>
      </c>
      <c r="F28">
        <v>9653000000</v>
      </c>
    </row>
    <row r="29" spans="1:6" x14ac:dyDescent="0.35">
      <c r="A29" t="s">
        <v>120</v>
      </c>
      <c r="B29" t="s">
        <v>207</v>
      </c>
      <c r="C29">
        <v>0</v>
      </c>
      <c r="D29">
        <v>0</v>
      </c>
      <c r="E29">
        <v>0</v>
      </c>
      <c r="F29">
        <v>206467000000</v>
      </c>
    </row>
    <row r="30" spans="1:6" x14ac:dyDescent="0.35">
      <c r="A30" t="s">
        <v>120</v>
      </c>
      <c r="B30" t="s">
        <v>208</v>
      </c>
      <c r="C30">
        <v>587794000000</v>
      </c>
      <c r="D30">
        <v>726339000000</v>
      </c>
      <c r="E30">
        <v>832519000000</v>
      </c>
      <c r="F30">
        <v>854367000000</v>
      </c>
    </row>
    <row r="31" spans="1:6" x14ac:dyDescent="0.35">
      <c r="A31" t="s">
        <v>120</v>
      </c>
      <c r="B31" t="s">
        <v>209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120</v>
      </c>
      <c r="B32" t="s">
        <v>210</v>
      </c>
      <c r="C32">
        <v>830</v>
      </c>
      <c r="D32">
        <v>964</v>
      </c>
      <c r="E32">
        <v>1024</v>
      </c>
      <c r="F32">
        <v>1031</v>
      </c>
    </row>
    <row r="33" spans="1:6" x14ac:dyDescent="0.35">
      <c r="A33" t="s">
        <v>120</v>
      </c>
      <c r="B33" t="s">
        <v>211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120</v>
      </c>
      <c r="B34" t="s">
        <v>212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120</v>
      </c>
      <c r="B35" t="s">
        <v>213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120</v>
      </c>
      <c r="B36" t="s">
        <v>214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120</v>
      </c>
      <c r="B37" t="s">
        <v>215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120</v>
      </c>
      <c r="B38" t="s">
        <v>216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120</v>
      </c>
      <c r="B39" t="s">
        <v>217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120</v>
      </c>
      <c r="B40" t="s">
        <v>218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120</v>
      </c>
      <c r="B41" t="s">
        <v>219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120</v>
      </c>
      <c r="B42" t="s">
        <v>220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120</v>
      </c>
      <c r="B43" t="s">
        <v>221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120</v>
      </c>
      <c r="B44" t="s">
        <v>222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120</v>
      </c>
      <c r="B45" t="s">
        <v>223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120</v>
      </c>
      <c r="B46" t="s">
        <v>224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120</v>
      </c>
      <c r="B47" t="s">
        <v>225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121</v>
      </c>
      <c r="B48" t="s">
        <v>203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121</v>
      </c>
      <c r="B49" t="s">
        <v>204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121</v>
      </c>
      <c r="B50" t="s">
        <v>205</v>
      </c>
      <c r="C50">
        <v>7992789000000</v>
      </c>
      <c r="D50">
        <v>8957444000000</v>
      </c>
      <c r="E50">
        <v>6526421000000</v>
      </c>
      <c r="F50">
        <v>6542525000000</v>
      </c>
    </row>
    <row r="51" spans="1:6" x14ac:dyDescent="0.35">
      <c r="A51" t="s">
        <v>121</v>
      </c>
      <c r="B51" t="s">
        <v>206</v>
      </c>
      <c r="C51">
        <v>2900221000000</v>
      </c>
      <c r="D51">
        <v>2778592000000</v>
      </c>
      <c r="E51">
        <v>2316094000000</v>
      </c>
      <c r="F51">
        <v>4474726000000</v>
      </c>
    </row>
    <row r="52" spans="1:6" x14ac:dyDescent="0.35">
      <c r="A52" t="s">
        <v>121</v>
      </c>
      <c r="B52" t="s">
        <v>207</v>
      </c>
      <c r="C52">
        <v>0</v>
      </c>
      <c r="D52">
        <v>0</v>
      </c>
      <c r="E52">
        <v>0</v>
      </c>
      <c r="F52">
        <v>5611763000000</v>
      </c>
    </row>
    <row r="53" spans="1:6" x14ac:dyDescent="0.35">
      <c r="A53" t="s">
        <v>121</v>
      </c>
      <c r="B53" t="s">
        <v>208</v>
      </c>
      <c r="C53">
        <v>7223565000000</v>
      </c>
      <c r="D53">
        <v>10841271000000</v>
      </c>
      <c r="E53">
        <v>18420014000000</v>
      </c>
      <c r="F53">
        <v>21977141000000</v>
      </c>
    </row>
    <row r="54" spans="1:6" x14ac:dyDescent="0.35">
      <c r="A54" t="s">
        <v>121</v>
      </c>
      <c r="B54" t="s">
        <v>209</v>
      </c>
      <c r="C54">
        <v>226943000000</v>
      </c>
      <c r="D54">
        <v>301133000000</v>
      </c>
      <c r="E54">
        <v>261512000000</v>
      </c>
      <c r="F54">
        <v>472223000000</v>
      </c>
    </row>
    <row r="55" spans="1:6" x14ac:dyDescent="0.35">
      <c r="A55" t="s">
        <v>121</v>
      </c>
      <c r="B55" t="s">
        <v>210</v>
      </c>
      <c r="C55">
        <v>1447</v>
      </c>
      <c r="D55">
        <v>1729</v>
      </c>
      <c r="E55">
        <v>3125</v>
      </c>
      <c r="F55">
        <v>3314</v>
      </c>
    </row>
    <row r="56" spans="1:6" x14ac:dyDescent="0.35">
      <c r="A56" t="s">
        <v>121</v>
      </c>
      <c r="B56" t="s">
        <v>211</v>
      </c>
      <c r="C56">
        <v>0</v>
      </c>
      <c r="D56">
        <v>0</v>
      </c>
      <c r="E56">
        <v>0</v>
      </c>
      <c r="F56">
        <v>73013017000000</v>
      </c>
    </row>
    <row r="57" spans="1:6" x14ac:dyDescent="0.35">
      <c r="A57" t="s">
        <v>121</v>
      </c>
      <c r="B57" t="s">
        <v>212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121</v>
      </c>
      <c r="B58" t="s">
        <v>213</v>
      </c>
      <c r="C58">
        <v>0</v>
      </c>
      <c r="D58">
        <v>0</v>
      </c>
      <c r="E58">
        <v>0</v>
      </c>
      <c r="F58">
        <v>21504918000000</v>
      </c>
    </row>
    <row r="59" spans="1:6" x14ac:dyDescent="0.35">
      <c r="A59" t="s">
        <v>121</v>
      </c>
      <c r="B59" t="s">
        <v>214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121</v>
      </c>
      <c r="B60" t="s">
        <v>215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121</v>
      </c>
      <c r="B61" t="s">
        <v>216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121</v>
      </c>
      <c r="B62" t="s">
        <v>217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121</v>
      </c>
      <c r="B63" t="s">
        <v>218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219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121</v>
      </c>
      <c r="B65" t="s">
        <v>220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121</v>
      </c>
      <c r="B66" t="s">
        <v>221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121</v>
      </c>
      <c r="B67" t="s">
        <v>222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121</v>
      </c>
      <c r="B68" t="s">
        <v>223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121</v>
      </c>
      <c r="B69" t="s">
        <v>224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121</v>
      </c>
      <c r="B70" t="s">
        <v>225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122</v>
      </c>
      <c r="B71" t="s">
        <v>203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122</v>
      </c>
      <c r="B72" t="s">
        <v>204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122</v>
      </c>
      <c r="B73" t="s">
        <v>205</v>
      </c>
      <c r="C73">
        <v>2694931000000</v>
      </c>
      <c r="D73">
        <v>4516269000000</v>
      </c>
      <c r="E73">
        <v>7506525000000</v>
      </c>
      <c r="F73">
        <v>7080218000000</v>
      </c>
    </row>
    <row r="74" spans="1:6" x14ac:dyDescent="0.35">
      <c r="A74" t="s">
        <v>122</v>
      </c>
      <c r="B74" t="s">
        <v>206</v>
      </c>
      <c r="C74">
        <v>785226000000</v>
      </c>
      <c r="D74">
        <v>1118203000000</v>
      </c>
      <c r="E74">
        <v>969157000000</v>
      </c>
      <c r="F74">
        <v>1277142000000</v>
      </c>
    </row>
    <row r="75" spans="1:6" x14ac:dyDescent="0.35">
      <c r="A75" t="s">
        <v>122</v>
      </c>
      <c r="B75" t="s">
        <v>207</v>
      </c>
      <c r="C75">
        <v>0</v>
      </c>
      <c r="D75">
        <v>0</v>
      </c>
      <c r="E75">
        <v>0</v>
      </c>
      <c r="F75">
        <v>4944903000000</v>
      </c>
    </row>
    <row r="76" spans="1:6" x14ac:dyDescent="0.35">
      <c r="A76" t="s">
        <v>122</v>
      </c>
      <c r="B76" t="s">
        <v>208</v>
      </c>
      <c r="C76">
        <v>13757234000000</v>
      </c>
      <c r="D76">
        <v>14215342000000</v>
      </c>
      <c r="E76">
        <v>16834994000000</v>
      </c>
      <c r="F76">
        <v>20044622000000</v>
      </c>
    </row>
    <row r="77" spans="1:6" x14ac:dyDescent="0.35">
      <c r="A77" t="s">
        <v>122</v>
      </c>
      <c r="B77" t="s">
        <v>209</v>
      </c>
      <c r="C77">
        <v>63646000000</v>
      </c>
      <c r="D77">
        <v>126582000000</v>
      </c>
      <c r="E77">
        <v>59920000000</v>
      </c>
      <c r="F77">
        <v>141072000000</v>
      </c>
    </row>
    <row r="78" spans="1:6" x14ac:dyDescent="0.35">
      <c r="A78" t="s">
        <v>122</v>
      </c>
      <c r="B78" t="s">
        <v>210</v>
      </c>
      <c r="C78">
        <v>3678</v>
      </c>
      <c r="D78">
        <v>3347</v>
      </c>
      <c r="E78">
        <v>3491</v>
      </c>
      <c r="F78">
        <v>3706</v>
      </c>
    </row>
    <row r="79" spans="1:6" x14ac:dyDescent="0.35">
      <c r="A79" t="s">
        <v>122</v>
      </c>
      <c r="B79" t="s">
        <v>211</v>
      </c>
      <c r="C79">
        <v>0</v>
      </c>
      <c r="D79">
        <v>0</v>
      </c>
      <c r="E79">
        <v>0</v>
      </c>
      <c r="F79">
        <v>70548165000000</v>
      </c>
    </row>
    <row r="80" spans="1:6" x14ac:dyDescent="0.35">
      <c r="A80" t="s">
        <v>122</v>
      </c>
      <c r="B80" t="s">
        <v>212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122</v>
      </c>
      <c r="B81" t="s">
        <v>213</v>
      </c>
      <c r="C81">
        <v>0</v>
      </c>
      <c r="D81">
        <v>0</v>
      </c>
      <c r="E81">
        <v>0</v>
      </c>
      <c r="F81">
        <v>19903550000000</v>
      </c>
    </row>
    <row r="82" spans="1:6" x14ac:dyDescent="0.35">
      <c r="A82" t="s">
        <v>122</v>
      </c>
      <c r="B82" t="s">
        <v>214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122</v>
      </c>
      <c r="B83" t="s">
        <v>215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122</v>
      </c>
      <c r="B84" t="s">
        <v>216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122</v>
      </c>
      <c r="B85" t="s">
        <v>217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122</v>
      </c>
      <c r="B86" t="s">
        <v>218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122</v>
      </c>
      <c r="B87" t="s">
        <v>219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122</v>
      </c>
      <c r="B88" t="s">
        <v>220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122</v>
      </c>
      <c r="B89" t="s">
        <v>221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122</v>
      </c>
      <c r="B90" t="s">
        <v>222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122</v>
      </c>
      <c r="B91" t="s">
        <v>223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122</v>
      </c>
      <c r="B92" t="s">
        <v>224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122</v>
      </c>
      <c r="B93" t="s">
        <v>225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123</v>
      </c>
      <c r="B94" t="s">
        <v>203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123</v>
      </c>
      <c r="B95" t="s">
        <v>204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123</v>
      </c>
      <c r="B96" t="s">
        <v>205</v>
      </c>
      <c r="C96">
        <v>245727000000</v>
      </c>
      <c r="D96">
        <v>270604000000</v>
      </c>
      <c r="E96">
        <v>530862000000</v>
      </c>
      <c r="F96">
        <v>930556000000</v>
      </c>
    </row>
    <row r="97" spans="1:6" x14ac:dyDescent="0.35">
      <c r="A97" t="s">
        <v>123</v>
      </c>
      <c r="B97" t="s">
        <v>206</v>
      </c>
      <c r="C97">
        <v>39703000000</v>
      </c>
      <c r="D97">
        <v>16772000000</v>
      </c>
      <c r="E97">
        <v>47880000000</v>
      </c>
      <c r="F97">
        <v>95477000000</v>
      </c>
    </row>
    <row r="98" spans="1:6" x14ac:dyDescent="0.35">
      <c r="A98" t="s">
        <v>123</v>
      </c>
      <c r="B98" t="s">
        <v>207</v>
      </c>
      <c r="C98">
        <v>0</v>
      </c>
      <c r="D98">
        <v>0</v>
      </c>
      <c r="E98">
        <v>0</v>
      </c>
      <c r="F98">
        <v>554527000000</v>
      </c>
    </row>
    <row r="99" spans="1:6" x14ac:dyDescent="0.35">
      <c r="A99" t="s">
        <v>123</v>
      </c>
      <c r="B99" t="s">
        <v>208</v>
      </c>
      <c r="C99">
        <v>1070181000000</v>
      </c>
      <c r="D99">
        <v>965437000000</v>
      </c>
      <c r="E99">
        <v>2945752000000</v>
      </c>
      <c r="F99">
        <v>2165099000000</v>
      </c>
    </row>
    <row r="100" spans="1:6" x14ac:dyDescent="0.35">
      <c r="A100" t="s">
        <v>123</v>
      </c>
      <c r="B100" t="s">
        <v>209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123</v>
      </c>
      <c r="B101" t="s">
        <v>210</v>
      </c>
      <c r="C101">
        <v>870</v>
      </c>
      <c r="D101">
        <v>785</v>
      </c>
      <c r="E101">
        <v>2396</v>
      </c>
      <c r="F101">
        <v>1244</v>
      </c>
    </row>
    <row r="102" spans="1:6" x14ac:dyDescent="0.35">
      <c r="A102" t="s">
        <v>123</v>
      </c>
      <c r="B102" t="s">
        <v>211</v>
      </c>
      <c r="C102">
        <v>0</v>
      </c>
      <c r="D102">
        <v>0</v>
      </c>
      <c r="E102">
        <v>0</v>
      </c>
      <c r="F102">
        <v>6554833000000</v>
      </c>
    </row>
    <row r="103" spans="1:6" x14ac:dyDescent="0.35">
      <c r="A103" t="s">
        <v>123</v>
      </c>
      <c r="B103" t="s">
        <v>212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123</v>
      </c>
      <c r="B104" t="s">
        <v>213</v>
      </c>
      <c r="C104">
        <v>0</v>
      </c>
      <c r="D104">
        <v>0</v>
      </c>
      <c r="E104">
        <v>0</v>
      </c>
      <c r="F104">
        <v>2165099000000</v>
      </c>
    </row>
    <row r="105" spans="1:6" x14ac:dyDescent="0.35">
      <c r="A105" t="s">
        <v>123</v>
      </c>
      <c r="B105" t="s">
        <v>214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123</v>
      </c>
      <c r="B106" t="s">
        <v>215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123</v>
      </c>
      <c r="B107" t="s">
        <v>216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123</v>
      </c>
      <c r="B108" t="s">
        <v>217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123</v>
      </c>
      <c r="B109" t="s">
        <v>218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123</v>
      </c>
      <c r="B110" t="s">
        <v>219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123</v>
      </c>
      <c r="B111" t="s">
        <v>220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123</v>
      </c>
      <c r="B112" t="s">
        <v>221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123</v>
      </c>
      <c r="B113" t="s">
        <v>222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123</v>
      </c>
      <c r="B114" t="s">
        <v>223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123</v>
      </c>
      <c r="B115" t="s">
        <v>224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123</v>
      </c>
      <c r="B116" t="s">
        <v>225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124</v>
      </c>
      <c r="B117" t="s">
        <v>203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124</v>
      </c>
      <c r="B118" t="s">
        <v>204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124</v>
      </c>
      <c r="B119" t="s">
        <v>205</v>
      </c>
      <c r="C119">
        <v>630093000000</v>
      </c>
      <c r="D119">
        <v>496275000000</v>
      </c>
      <c r="E119">
        <v>588126000000</v>
      </c>
      <c r="F119">
        <v>541644000000</v>
      </c>
    </row>
    <row r="120" spans="1:6" x14ac:dyDescent="0.35">
      <c r="A120" t="s">
        <v>124</v>
      </c>
      <c r="B120" t="s">
        <v>206</v>
      </c>
      <c r="C120">
        <v>111250000000</v>
      </c>
      <c r="D120">
        <v>313638000000</v>
      </c>
      <c r="E120">
        <v>60036000000</v>
      </c>
      <c r="F120">
        <v>282491000000</v>
      </c>
    </row>
    <row r="121" spans="1:6" x14ac:dyDescent="0.35">
      <c r="A121" t="s">
        <v>124</v>
      </c>
      <c r="B121" t="s">
        <v>207</v>
      </c>
      <c r="C121">
        <v>0</v>
      </c>
      <c r="D121">
        <v>0</v>
      </c>
      <c r="E121">
        <v>0</v>
      </c>
      <c r="F121">
        <v>2680719000000</v>
      </c>
    </row>
    <row r="122" spans="1:6" x14ac:dyDescent="0.35">
      <c r="A122" t="s">
        <v>124</v>
      </c>
      <c r="B122" t="s">
        <v>208</v>
      </c>
      <c r="C122">
        <v>4647097000000</v>
      </c>
      <c r="D122">
        <v>6453499000000</v>
      </c>
      <c r="E122">
        <v>8209470000000</v>
      </c>
      <c r="F122">
        <v>10336013000000</v>
      </c>
    </row>
    <row r="123" spans="1:6" x14ac:dyDescent="0.35">
      <c r="A123" t="s">
        <v>124</v>
      </c>
      <c r="B123" t="s">
        <v>209</v>
      </c>
      <c r="C123">
        <v>398148000000</v>
      </c>
      <c r="D123">
        <v>0</v>
      </c>
      <c r="E123">
        <v>0</v>
      </c>
      <c r="F123">
        <v>265115000000</v>
      </c>
    </row>
    <row r="124" spans="1:6" x14ac:dyDescent="0.35">
      <c r="A124" t="s">
        <v>124</v>
      </c>
      <c r="B124" t="s">
        <v>210</v>
      </c>
      <c r="C124">
        <v>2667</v>
      </c>
      <c r="D124">
        <v>3039</v>
      </c>
      <c r="E124">
        <v>3081</v>
      </c>
      <c r="F124">
        <v>3482000000</v>
      </c>
    </row>
    <row r="125" spans="1:6" x14ac:dyDescent="0.35">
      <c r="A125" t="s">
        <v>124</v>
      </c>
      <c r="B125" t="s">
        <v>211</v>
      </c>
      <c r="C125">
        <v>0</v>
      </c>
      <c r="D125">
        <v>0</v>
      </c>
      <c r="E125">
        <v>0</v>
      </c>
      <c r="F125">
        <v>26413685000000</v>
      </c>
    </row>
    <row r="126" spans="1:6" x14ac:dyDescent="0.35">
      <c r="A126" t="s">
        <v>124</v>
      </c>
      <c r="B126" t="s">
        <v>212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124</v>
      </c>
      <c r="B127" t="s">
        <v>213</v>
      </c>
      <c r="C127">
        <v>0</v>
      </c>
      <c r="D127">
        <v>0</v>
      </c>
      <c r="E127">
        <v>0</v>
      </c>
      <c r="F127">
        <v>10070898000000</v>
      </c>
    </row>
    <row r="128" spans="1:6" x14ac:dyDescent="0.35">
      <c r="A128" t="s">
        <v>124</v>
      </c>
      <c r="B128" t="s">
        <v>214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124</v>
      </c>
      <c r="B129" t="s">
        <v>215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124</v>
      </c>
      <c r="B130" t="s">
        <v>216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124</v>
      </c>
      <c r="B131" t="s">
        <v>217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124</v>
      </c>
      <c r="B132" t="s">
        <v>218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124</v>
      </c>
      <c r="B133" t="s">
        <v>219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124</v>
      </c>
      <c r="B134" t="s">
        <v>220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124</v>
      </c>
      <c r="B135" t="s">
        <v>221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124</v>
      </c>
      <c r="B136" t="s">
        <v>222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124</v>
      </c>
      <c r="B137" t="s">
        <v>223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124</v>
      </c>
      <c r="B138" t="s">
        <v>224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124</v>
      </c>
      <c r="B139" t="s">
        <v>225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125</v>
      </c>
      <c r="B140" t="s">
        <v>203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125</v>
      </c>
      <c r="B141" t="s">
        <v>204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125</v>
      </c>
      <c r="B142" t="s">
        <v>205</v>
      </c>
      <c r="C142">
        <v>2808825000000</v>
      </c>
      <c r="D142">
        <v>4210764000000</v>
      </c>
      <c r="E142">
        <v>3025807000000</v>
      </c>
      <c r="F142">
        <v>3457702000000</v>
      </c>
    </row>
    <row r="143" spans="1:6" x14ac:dyDescent="0.35">
      <c r="A143" t="s">
        <v>125</v>
      </c>
      <c r="B143" t="s">
        <v>206</v>
      </c>
      <c r="C143">
        <v>1129275000000</v>
      </c>
      <c r="D143">
        <v>956450000000</v>
      </c>
      <c r="E143">
        <v>884149000000</v>
      </c>
      <c r="F143">
        <v>1029591000000</v>
      </c>
    </row>
    <row r="144" spans="1:6" x14ac:dyDescent="0.35">
      <c r="A144" t="s">
        <v>125</v>
      </c>
      <c r="B144" t="s">
        <v>207</v>
      </c>
      <c r="C144">
        <v>0</v>
      </c>
      <c r="D144">
        <v>0</v>
      </c>
      <c r="E144">
        <v>0</v>
      </c>
      <c r="F144">
        <v>5252297000000</v>
      </c>
    </row>
    <row r="145" spans="1:6" x14ac:dyDescent="0.35">
      <c r="A145" t="s">
        <v>125</v>
      </c>
      <c r="B145" t="s">
        <v>208</v>
      </c>
      <c r="C145">
        <v>8606039000000</v>
      </c>
      <c r="D145">
        <v>13221437000000</v>
      </c>
      <c r="E145">
        <v>18155185000000</v>
      </c>
      <c r="F145">
        <v>21053792000000</v>
      </c>
    </row>
    <row r="146" spans="1:6" x14ac:dyDescent="0.35">
      <c r="A146" t="s">
        <v>125</v>
      </c>
      <c r="B146" t="s">
        <v>209</v>
      </c>
      <c r="C146">
        <v>343380000000</v>
      </c>
      <c r="D146">
        <v>524362000000</v>
      </c>
      <c r="E146">
        <v>672450000000</v>
      </c>
      <c r="F146">
        <v>377004000000</v>
      </c>
    </row>
    <row r="147" spans="1:6" x14ac:dyDescent="0.35">
      <c r="A147" t="s">
        <v>125</v>
      </c>
      <c r="B147" t="s">
        <v>210</v>
      </c>
      <c r="C147">
        <v>2993</v>
      </c>
      <c r="D147">
        <v>3362</v>
      </c>
      <c r="E147">
        <v>3855</v>
      </c>
      <c r="F147">
        <v>3966000000</v>
      </c>
    </row>
    <row r="148" spans="1:6" x14ac:dyDescent="0.35">
      <c r="A148" t="s">
        <v>125</v>
      </c>
      <c r="B148" t="s">
        <v>211</v>
      </c>
      <c r="C148">
        <v>0</v>
      </c>
      <c r="D148">
        <v>0</v>
      </c>
      <c r="E148">
        <v>0</v>
      </c>
      <c r="F148">
        <v>47306062000000</v>
      </c>
    </row>
    <row r="149" spans="1:6" x14ac:dyDescent="0.35">
      <c r="A149" t="s">
        <v>125</v>
      </c>
      <c r="B149" t="s">
        <v>212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125</v>
      </c>
      <c r="B150" t="s">
        <v>213</v>
      </c>
      <c r="C150">
        <v>0</v>
      </c>
      <c r="D150">
        <v>0</v>
      </c>
      <c r="E150">
        <v>0</v>
      </c>
      <c r="F150">
        <v>20676788000000</v>
      </c>
    </row>
    <row r="151" spans="1:6" x14ac:dyDescent="0.35">
      <c r="A151" t="s">
        <v>125</v>
      </c>
      <c r="B151" t="s">
        <v>214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125</v>
      </c>
      <c r="B152" t="s">
        <v>215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125</v>
      </c>
      <c r="B153" t="s">
        <v>216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125</v>
      </c>
      <c r="B154" t="s">
        <v>217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125</v>
      </c>
      <c r="B155" t="s">
        <v>218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125</v>
      </c>
      <c r="B156" t="s">
        <v>219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125</v>
      </c>
      <c r="B157" t="s">
        <v>220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125</v>
      </c>
      <c r="B158" t="s">
        <v>221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125</v>
      </c>
      <c r="B159" t="s">
        <v>222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125</v>
      </c>
      <c r="B160" t="s">
        <v>223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125</v>
      </c>
      <c r="B161" t="s">
        <v>224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125</v>
      </c>
      <c r="B162" t="s">
        <v>225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126</v>
      </c>
      <c r="B163" t="s">
        <v>203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126</v>
      </c>
      <c r="B164" t="s">
        <v>204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126</v>
      </c>
      <c r="B165" t="s">
        <v>205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126</v>
      </c>
      <c r="B166" t="s">
        <v>206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126</v>
      </c>
      <c r="B167" t="s">
        <v>207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126</v>
      </c>
      <c r="B168" t="s">
        <v>208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126</v>
      </c>
      <c r="B169" t="s">
        <v>209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126</v>
      </c>
      <c r="B170" t="s">
        <v>210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126</v>
      </c>
      <c r="B171" t="s">
        <v>211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126</v>
      </c>
      <c r="B172" t="s">
        <v>212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126</v>
      </c>
      <c r="B173" t="s">
        <v>213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126</v>
      </c>
      <c r="B174" t="s">
        <v>214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126</v>
      </c>
      <c r="B175" t="s">
        <v>215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126</v>
      </c>
      <c r="B176" t="s">
        <v>216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126</v>
      </c>
      <c r="B177" t="s">
        <v>217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126</v>
      </c>
      <c r="B178" t="s">
        <v>218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126</v>
      </c>
      <c r="B179" t="s">
        <v>219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126</v>
      </c>
      <c r="B180" t="s">
        <v>220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126</v>
      </c>
      <c r="B181" t="s">
        <v>221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126</v>
      </c>
      <c r="B182" t="s">
        <v>222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126</v>
      </c>
      <c r="B183" t="s">
        <v>223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126</v>
      </c>
      <c r="B184" t="s">
        <v>224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126</v>
      </c>
      <c r="B185" t="s">
        <v>225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127</v>
      </c>
      <c r="B186" t="s">
        <v>203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127</v>
      </c>
      <c r="B187" t="s">
        <v>204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127</v>
      </c>
      <c r="B188" t="s">
        <v>205</v>
      </c>
      <c r="C188">
        <v>120308000000</v>
      </c>
      <c r="D188">
        <v>60822000000</v>
      </c>
      <c r="E188">
        <v>59238000000</v>
      </c>
      <c r="F188">
        <v>0</v>
      </c>
    </row>
    <row r="189" spans="1:6" x14ac:dyDescent="0.35">
      <c r="A189" t="s">
        <v>127</v>
      </c>
      <c r="B189" t="s">
        <v>206</v>
      </c>
      <c r="C189">
        <v>116098000000</v>
      </c>
      <c r="D189">
        <v>100081000000</v>
      </c>
      <c r="E189">
        <v>37424000000</v>
      </c>
      <c r="F189">
        <v>0</v>
      </c>
    </row>
    <row r="190" spans="1:6" x14ac:dyDescent="0.35">
      <c r="A190" t="s">
        <v>127</v>
      </c>
      <c r="B190" t="s">
        <v>207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127</v>
      </c>
      <c r="B191" t="s">
        <v>208</v>
      </c>
      <c r="C191">
        <v>1212000000</v>
      </c>
      <c r="D191">
        <v>1400000000</v>
      </c>
      <c r="E191">
        <v>8000000</v>
      </c>
      <c r="F191">
        <v>0</v>
      </c>
    </row>
    <row r="192" spans="1:6" x14ac:dyDescent="0.35">
      <c r="A192" t="s">
        <v>127</v>
      </c>
      <c r="B192" t="s">
        <v>209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127</v>
      </c>
      <c r="B193" t="s">
        <v>210</v>
      </c>
      <c r="C193">
        <v>3</v>
      </c>
      <c r="D193">
        <v>3</v>
      </c>
      <c r="E193">
        <v>0</v>
      </c>
      <c r="F193">
        <v>0</v>
      </c>
    </row>
    <row r="194" spans="1:6" x14ac:dyDescent="0.35">
      <c r="A194" t="s">
        <v>127</v>
      </c>
      <c r="B194" t="s">
        <v>211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127</v>
      </c>
      <c r="B195" t="s">
        <v>212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127</v>
      </c>
      <c r="B196" t="s">
        <v>213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127</v>
      </c>
      <c r="B197" t="s">
        <v>214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127</v>
      </c>
      <c r="B198" t="s">
        <v>215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127</v>
      </c>
      <c r="B199" t="s">
        <v>216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127</v>
      </c>
      <c r="B200" t="s">
        <v>217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127</v>
      </c>
      <c r="B201" t="s">
        <v>218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127</v>
      </c>
      <c r="B202" t="s">
        <v>219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127</v>
      </c>
      <c r="B203" t="s">
        <v>220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127</v>
      </c>
      <c r="B204" t="s">
        <v>221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127</v>
      </c>
      <c r="B205" t="s">
        <v>222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127</v>
      </c>
      <c r="B206" t="s">
        <v>223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127</v>
      </c>
      <c r="B207" t="s">
        <v>224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127</v>
      </c>
      <c r="B208" t="s">
        <v>225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128</v>
      </c>
      <c r="B209" t="s">
        <v>203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128</v>
      </c>
      <c r="B210" t="s">
        <v>204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128</v>
      </c>
      <c r="B211" t="s">
        <v>205</v>
      </c>
      <c r="C211">
        <v>323731488152</v>
      </c>
      <c r="D211">
        <v>563511742958</v>
      </c>
      <c r="E211">
        <v>783661855763</v>
      </c>
      <c r="F211">
        <v>1499975125029</v>
      </c>
    </row>
    <row r="212" spans="1:6" x14ac:dyDescent="0.35">
      <c r="A212" t="s">
        <v>128</v>
      </c>
      <c r="B212" t="s">
        <v>206</v>
      </c>
      <c r="C212">
        <v>112734049475</v>
      </c>
      <c r="D212">
        <v>162614061354</v>
      </c>
      <c r="E212">
        <v>139500228447</v>
      </c>
      <c r="F212">
        <v>1246552733976</v>
      </c>
    </row>
    <row r="213" spans="1:6" x14ac:dyDescent="0.35">
      <c r="A213" t="s">
        <v>128</v>
      </c>
      <c r="B213" t="s">
        <v>207</v>
      </c>
      <c r="C213">
        <v>0</v>
      </c>
      <c r="D213">
        <v>0</v>
      </c>
      <c r="E213">
        <v>0</v>
      </c>
      <c r="F213">
        <v>836173454643</v>
      </c>
    </row>
    <row r="214" spans="1:6" x14ac:dyDescent="0.35">
      <c r="A214" t="s">
        <v>128</v>
      </c>
      <c r="B214" t="s">
        <v>208</v>
      </c>
      <c r="C214">
        <v>3534772209513</v>
      </c>
      <c r="D214">
        <v>4404958967802</v>
      </c>
      <c r="E214">
        <v>3509717944636</v>
      </c>
      <c r="F214">
        <v>3303302700616</v>
      </c>
    </row>
    <row r="215" spans="1:6" x14ac:dyDescent="0.35">
      <c r="A215" t="s">
        <v>128</v>
      </c>
      <c r="B215" t="s">
        <v>209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128</v>
      </c>
      <c r="B216" t="s">
        <v>210</v>
      </c>
      <c r="C216">
        <v>3363</v>
      </c>
      <c r="D216">
        <v>3188</v>
      </c>
      <c r="E216">
        <v>2540</v>
      </c>
      <c r="F216">
        <v>1594</v>
      </c>
    </row>
    <row r="217" spans="1:6" x14ac:dyDescent="0.35">
      <c r="A217" t="s">
        <v>128</v>
      </c>
      <c r="B217" t="s">
        <v>211</v>
      </c>
      <c r="C217">
        <v>0</v>
      </c>
      <c r="D217">
        <v>0</v>
      </c>
      <c r="E217">
        <v>0</v>
      </c>
      <c r="F217">
        <v>8938126559042</v>
      </c>
    </row>
    <row r="218" spans="1:6" x14ac:dyDescent="0.35">
      <c r="A218" t="s">
        <v>128</v>
      </c>
      <c r="B218" t="s">
        <v>212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128</v>
      </c>
      <c r="B219" t="s">
        <v>213</v>
      </c>
      <c r="C219">
        <v>0</v>
      </c>
      <c r="D219">
        <v>0</v>
      </c>
      <c r="E219">
        <v>0</v>
      </c>
      <c r="F219">
        <v>3303302700616</v>
      </c>
    </row>
    <row r="220" spans="1:6" x14ac:dyDescent="0.35">
      <c r="A220" t="s">
        <v>128</v>
      </c>
      <c r="B220" t="s">
        <v>214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128</v>
      </c>
      <c r="B221" t="s">
        <v>215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128</v>
      </c>
      <c r="B222" t="s">
        <v>216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128</v>
      </c>
      <c r="B223" t="s">
        <v>217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128</v>
      </c>
      <c r="B224" t="s">
        <v>218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128</v>
      </c>
      <c r="B225" t="s">
        <v>219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128</v>
      </c>
      <c r="B226" t="s">
        <v>220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128</v>
      </c>
      <c r="B227" t="s">
        <v>221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128</v>
      </c>
      <c r="B228" t="s">
        <v>222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128</v>
      </c>
      <c r="B229" t="s">
        <v>223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128</v>
      </c>
      <c r="B230" t="s">
        <v>224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128</v>
      </c>
      <c r="B231" t="s">
        <v>225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129</v>
      </c>
      <c r="B232" t="s">
        <v>203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129</v>
      </c>
      <c r="B233" t="s">
        <v>204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129</v>
      </c>
      <c r="B234" t="s">
        <v>205</v>
      </c>
      <c r="C234">
        <v>452687000000</v>
      </c>
      <c r="D234">
        <v>1133849000000</v>
      </c>
      <c r="E234">
        <v>807767000000</v>
      </c>
      <c r="F234">
        <v>501021000000</v>
      </c>
    </row>
    <row r="235" spans="1:6" x14ac:dyDescent="0.35">
      <c r="A235" t="s">
        <v>129</v>
      </c>
      <c r="B235" t="s">
        <v>206</v>
      </c>
      <c r="C235">
        <v>104117000000</v>
      </c>
      <c r="D235">
        <v>272502000000</v>
      </c>
      <c r="E235">
        <v>120540000000</v>
      </c>
      <c r="F235">
        <v>67385000000</v>
      </c>
    </row>
    <row r="236" spans="1:6" x14ac:dyDescent="0.35">
      <c r="A236" t="s">
        <v>129</v>
      </c>
      <c r="B236" t="s">
        <v>207</v>
      </c>
      <c r="C236">
        <v>0</v>
      </c>
      <c r="D236">
        <v>0</v>
      </c>
      <c r="E236">
        <v>0</v>
      </c>
      <c r="F236">
        <v>1914263000000</v>
      </c>
    </row>
    <row r="237" spans="1:6" x14ac:dyDescent="0.35">
      <c r="A237" t="s">
        <v>129</v>
      </c>
      <c r="B237" t="s">
        <v>208</v>
      </c>
      <c r="C237">
        <v>2607012000000</v>
      </c>
      <c r="D237">
        <v>5007161000000</v>
      </c>
      <c r="E237">
        <v>7728918000000</v>
      </c>
      <c r="F237">
        <v>7324758000000</v>
      </c>
    </row>
    <row r="238" spans="1:6" x14ac:dyDescent="0.35">
      <c r="A238" t="s">
        <v>129</v>
      </c>
      <c r="B238" t="s">
        <v>209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129</v>
      </c>
      <c r="B239" t="s">
        <v>210</v>
      </c>
      <c r="C239">
        <v>1514</v>
      </c>
      <c r="D239">
        <v>2106</v>
      </c>
      <c r="E239">
        <v>2520</v>
      </c>
      <c r="F239">
        <v>2024</v>
      </c>
    </row>
    <row r="240" spans="1:6" x14ac:dyDescent="0.35">
      <c r="A240" t="s">
        <v>129</v>
      </c>
      <c r="B240" t="s">
        <v>211</v>
      </c>
      <c r="C240">
        <v>0</v>
      </c>
      <c r="D240">
        <v>0</v>
      </c>
      <c r="E240">
        <v>0</v>
      </c>
      <c r="F240">
        <v>21328397000000</v>
      </c>
    </row>
    <row r="241" spans="1:6" x14ac:dyDescent="0.35">
      <c r="A241" t="s">
        <v>129</v>
      </c>
      <c r="B241" t="s">
        <v>212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129</v>
      </c>
      <c r="B242" t="s">
        <v>213</v>
      </c>
      <c r="C242">
        <v>0</v>
      </c>
      <c r="D242">
        <v>0</v>
      </c>
      <c r="E242">
        <v>0</v>
      </c>
      <c r="F242">
        <v>7324758000000</v>
      </c>
    </row>
    <row r="243" spans="1:6" x14ac:dyDescent="0.35">
      <c r="A243" t="s">
        <v>129</v>
      </c>
      <c r="B243" t="s">
        <v>214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129</v>
      </c>
      <c r="B244" t="s">
        <v>215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129</v>
      </c>
      <c r="B245" t="s">
        <v>216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129</v>
      </c>
      <c r="B246" t="s">
        <v>217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129</v>
      </c>
      <c r="B247" t="s">
        <v>218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129</v>
      </c>
      <c r="B248" t="s">
        <v>219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129</v>
      </c>
      <c r="B249" t="s">
        <v>220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129</v>
      </c>
      <c r="B250" t="s">
        <v>221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129</v>
      </c>
      <c r="B251" t="s">
        <v>222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129</v>
      </c>
      <c r="B252" t="s">
        <v>223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129</v>
      </c>
      <c r="B253" t="s">
        <v>224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129</v>
      </c>
      <c r="B254" t="s">
        <v>225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130</v>
      </c>
      <c r="B255" t="s">
        <v>203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130</v>
      </c>
      <c r="B256" t="s">
        <v>204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130</v>
      </c>
      <c r="B257" t="s">
        <v>205</v>
      </c>
      <c r="C257">
        <v>1152398000000</v>
      </c>
      <c r="D257">
        <v>437554000000</v>
      </c>
      <c r="E257">
        <v>415516000000</v>
      </c>
      <c r="F257">
        <v>332345574856</v>
      </c>
    </row>
    <row r="258" spans="1:6" x14ac:dyDescent="0.35">
      <c r="A258" t="s">
        <v>130</v>
      </c>
      <c r="B258" t="s">
        <v>206</v>
      </c>
      <c r="C258">
        <v>404105000000</v>
      </c>
      <c r="D258">
        <v>257040000000</v>
      </c>
      <c r="E258">
        <v>222620000000</v>
      </c>
      <c r="F258">
        <v>141623755523</v>
      </c>
    </row>
    <row r="259" spans="1:6" x14ac:dyDescent="0.35">
      <c r="A259" t="s">
        <v>130</v>
      </c>
      <c r="B259" t="s">
        <v>207</v>
      </c>
      <c r="C259">
        <v>0</v>
      </c>
      <c r="D259">
        <v>0</v>
      </c>
      <c r="E259">
        <v>0</v>
      </c>
      <c r="F259">
        <v>939603894399</v>
      </c>
    </row>
    <row r="260" spans="1:6" x14ac:dyDescent="0.35">
      <c r="A260" t="s">
        <v>130</v>
      </c>
      <c r="B260" t="s">
        <v>208</v>
      </c>
      <c r="C260">
        <v>1360465000000</v>
      </c>
      <c r="D260">
        <v>2606518000000</v>
      </c>
      <c r="E260">
        <v>4052928000000</v>
      </c>
      <c r="F260">
        <v>3676954294437</v>
      </c>
    </row>
    <row r="261" spans="1:6" x14ac:dyDescent="0.35">
      <c r="A261" t="s">
        <v>130</v>
      </c>
      <c r="B261" t="s">
        <v>209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130</v>
      </c>
      <c r="B262" t="s">
        <v>210</v>
      </c>
      <c r="C262">
        <v>1351</v>
      </c>
      <c r="D262">
        <v>1706</v>
      </c>
      <c r="E262">
        <v>1889</v>
      </c>
      <c r="F262">
        <v>1453</v>
      </c>
    </row>
    <row r="263" spans="1:6" x14ac:dyDescent="0.35">
      <c r="A263" t="s">
        <v>130</v>
      </c>
      <c r="B263" t="s">
        <v>211</v>
      </c>
      <c r="C263">
        <v>0</v>
      </c>
      <c r="D263">
        <v>0</v>
      </c>
      <c r="E263">
        <v>0</v>
      </c>
      <c r="F263">
        <v>9423991492910</v>
      </c>
    </row>
    <row r="264" spans="1:6" x14ac:dyDescent="0.35">
      <c r="A264" t="s">
        <v>130</v>
      </c>
      <c r="B264" t="s">
        <v>212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130</v>
      </c>
      <c r="B265" t="s">
        <v>213</v>
      </c>
      <c r="C265">
        <v>0</v>
      </c>
      <c r="D265">
        <v>0</v>
      </c>
      <c r="E265">
        <v>0</v>
      </c>
      <c r="F265">
        <v>3676954294437</v>
      </c>
    </row>
    <row r="266" spans="1:6" x14ac:dyDescent="0.35">
      <c r="A266" t="s">
        <v>130</v>
      </c>
      <c r="B266" t="s">
        <v>214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130</v>
      </c>
      <c r="B267" t="s">
        <v>215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130</v>
      </c>
      <c r="B268" t="s">
        <v>216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130</v>
      </c>
      <c r="B269" t="s">
        <v>217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130</v>
      </c>
      <c r="B270" t="s">
        <v>218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130</v>
      </c>
      <c r="B271" t="s">
        <v>219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130</v>
      </c>
      <c r="B272" t="s">
        <v>220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t="s">
        <v>130</v>
      </c>
      <c r="B273" t="s">
        <v>221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t="s">
        <v>130</v>
      </c>
      <c r="B274" t="s">
        <v>222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130</v>
      </c>
      <c r="B275" t="s">
        <v>223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130</v>
      </c>
      <c r="B276" t="s">
        <v>224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130</v>
      </c>
      <c r="B277" t="s">
        <v>225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131</v>
      </c>
      <c r="B278" t="s">
        <v>203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131</v>
      </c>
      <c r="B279" t="s">
        <v>204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131</v>
      </c>
      <c r="B280" t="s">
        <v>205</v>
      </c>
      <c r="C280">
        <v>1181223000000</v>
      </c>
      <c r="D280">
        <v>865198000000</v>
      </c>
      <c r="E280">
        <v>2874203000000</v>
      </c>
      <c r="F280">
        <v>445447000000</v>
      </c>
    </row>
    <row r="281" spans="1:6" x14ac:dyDescent="0.35">
      <c r="A281" t="s">
        <v>131</v>
      </c>
      <c r="B281" t="s">
        <v>206</v>
      </c>
      <c r="C281">
        <v>57491000000</v>
      </c>
      <c r="D281">
        <v>408092000000</v>
      </c>
      <c r="E281">
        <v>128854000000</v>
      </c>
      <c r="F281">
        <v>118874000000</v>
      </c>
    </row>
    <row r="282" spans="1:6" x14ac:dyDescent="0.35">
      <c r="A282" t="s">
        <v>131</v>
      </c>
      <c r="B282" t="s">
        <v>207</v>
      </c>
      <c r="C282">
        <v>0</v>
      </c>
      <c r="D282">
        <v>0</v>
      </c>
      <c r="E282">
        <v>0</v>
      </c>
      <c r="F282">
        <v>1876384000000</v>
      </c>
    </row>
    <row r="283" spans="1:6" x14ac:dyDescent="0.35">
      <c r="A283" t="s">
        <v>131</v>
      </c>
      <c r="B283" t="s">
        <v>208</v>
      </c>
      <c r="C283">
        <v>2681981000000</v>
      </c>
      <c r="D283">
        <v>3411496000000</v>
      </c>
      <c r="E283">
        <v>5040695000000</v>
      </c>
      <c r="F283">
        <v>7718616000000</v>
      </c>
    </row>
    <row r="284" spans="1:6" x14ac:dyDescent="0.35">
      <c r="A284" t="s">
        <v>131</v>
      </c>
      <c r="B284" t="s">
        <v>209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131</v>
      </c>
      <c r="B285" t="s">
        <v>210</v>
      </c>
      <c r="C285">
        <v>1248</v>
      </c>
      <c r="D285">
        <v>1630</v>
      </c>
      <c r="E285">
        <v>2674</v>
      </c>
      <c r="F285">
        <v>4094000000</v>
      </c>
    </row>
    <row r="286" spans="1:6" x14ac:dyDescent="0.35">
      <c r="A286" t="s">
        <v>131</v>
      </c>
      <c r="B286" t="s">
        <v>211</v>
      </c>
      <c r="C286">
        <v>0</v>
      </c>
      <c r="D286">
        <v>0</v>
      </c>
      <c r="E286">
        <v>0</v>
      </c>
      <c r="F286">
        <v>26173011000000</v>
      </c>
    </row>
    <row r="287" spans="1:6" x14ac:dyDescent="0.35">
      <c r="A287" t="s">
        <v>131</v>
      </c>
      <c r="B287" t="s">
        <v>212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131</v>
      </c>
      <c r="B288" t="s">
        <v>213</v>
      </c>
      <c r="C288">
        <v>0</v>
      </c>
      <c r="D288">
        <v>0</v>
      </c>
      <c r="E288">
        <v>0</v>
      </c>
      <c r="F288">
        <v>7718616000000</v>
      </c>
    </row>
    <row r="289" spans="1:6" x14ac:dyDescent="0.35">
      <c r="A289" t="s">
        <v>131</v>
      </c>
      <c r="B289" t="s">
        <v>214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131</v>
      </c>
      <c r="B290" t="s">
        <v>215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131</v>
      </c>
      <c r="B291" t="s">
        <v>216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131</v>
      </c>
      <c r="B292" t="s">
        <v>217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131</v>
      </c>
      <c r="B293" t="s">
        <v>218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t="s">
        <v>131</v>
      </c>
      <c r="B294" t="s">
        <v>219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t="s">
        <v>131</v>
      </c>
      <c r="B295" t="s">
        <v>220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131</v>
      </c>
      <c r="B296" t="s">
        <v>221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131</v>
      </c>
      <c r="B297" t="s">
        <v>222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131</v>
      </c>
      <c r="B298" t="s">
        <v>223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131</v>
      </c>
      <c r="B299" t="s">
        <v>224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131</v>
      </c>
      <c r="B300" t="s">
        <v>225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132</v>
      </c>
      <c r="B301" t="s">
        <v>203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132</v>
      </c>
      <c r="B302" t="s">
        <v>204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132</v>
      </c>
      <c r="B303" t="s">
        <v>205</v>
      </c>
      <c r="C303">
        <v>5460013000000</v>
      </c>
      <c r="D303">
        <v>4343731000000</v>
      </c>
      <c r="E303">
        <v>4499949000000</v>
      </c>
      <c r="F303">
        <v>6459693986629</v>
      </c>
    </row>
    <row r="304" spans="1:6" x14ac:dyDescent="0.35">
      <c r="A304" t="s">
        <v>132</v>
      </c>
      <c r="B304" t="s">
        <v>206</v>
      </c>
      <c r="C304">
        <v>3180804000000</v>
      </c>
      <c r="D304">
        <v>2540485000000</v>
      </c>
      <c r="E304">
        <v>2332574000000</v>
      </c>
      <c r="F304">
        <v>4025577907573</v>
      </c>
    </row>
    <row r="305" spans="1:6" x14ac:dyDescent="0.35">
      <c r="A305" t="s">
        <v>132</v>
      </c>
      <c r="B305" t="s">
        <v>207</v>
      </c>
      <c r="C305">
        <v>0</v>
      </c>
      <c r="D305">
        <v>0</v>
      </c>
      <c r="E305">
        <v>0</v>
      </c>
      <c r="F305">
        <v>4697361538165</v>
      </c>
    </row>
    <row r="306" spans="1:6" x14ac:dyDescent="0.35">
      <c r="A306" t="s">
        <v>132</v>
      </c>
      <c r="B306" t="s">
        <v>208</v>
      </c>
      <c r="C306">
        <v>12582467000000</v>
      </c>
      <c r="D306">
        <v>18415382000000</v>
      </c>
      <c r="E306">
        <v>20436426000000</v>
      </c>
      <c r="F306">
        <v>18190866407908</v>
      </c>
    </row>
    <row r="307" spans="1:6" x14ac:dyDescent="0.35">
      <c r="A307" t="s">
        <v>132</v>
      </c>
      <c r="B307" t="s">
        <v>209</v>
      </c>
      <c r="C307">
        <v>257476000000</v>
      </c>
      <c r="D307">
        <v>363132000000</v>
      </c>
      <c r="E307">
        <v>286049000000</v>
      </c>
      <c r="F307">
        <v>187063950289</v>
      </c>
    </row>
    <row r="308" spans="1:6" x14ac:dyDescent="0.35">
      <c r="A308" t="s">
        <v>132</v>
      </c>
      <c r="B308" t="s">
        <v>210</v>
      </c>
      <c r="C308">
        <v>3515</v>
      </c>
      <c r="D308">
        <v>5137</v>
      </c>
      <c r="E308">
        <v>5725</v>
      </c>
      <c r="F308">
        <v>0</v>
      </c>
    </row>
    <row r="309" spans="1:6" x14ac:dyDescent="0.35">
      <c r="A309" t="s">
        <v>132</v>
      </c>
      <c r="B309" t="s">
        <v>211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132</v>
      </c>
      <c r="B310" t="s">
        <v>212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132</v>
      </c>
      <c r="B311" t="s">
        <v>213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132</v>
      </c>
      <c r="B312" t="s">
        <v>214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132</v>
      </c>
      <c r="B313" t="s">
        <v>215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132</v>
      </c>
      <c r="B314" t="s">
        <v>216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132</v>
      </c>
      <c r="B315" t="s">
        <v>217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132</v>
      </c>
      <c r="B316" t="s">
        <v>218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132</v>
      </c>
      <c r="B317" t="s">
        <v>219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132</v>
      </c>
      <c r="B318" t="s">
        <v>220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132</v>
      </c>
      <c r="B319" t="s">
        <v>221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132</v>
      </c>
      <c r="B320" t="s">
        <v>222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132</v>
      </c>
      <c r="B321" t="s">
        <v>223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132</v>
      </c>
      <c r="B322" t="s">
        <v>224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t="s">
        <v>132</v>
      </c>
      <c r="B323" t="s">
        <v>225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133</v>
      </c>
      <c r="B324" t="s">
        <v>203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133</v>
      </c>
      <c r="B325" t="s">
        <v>204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133</v>
      </c>
      <c r="B326" t="s">
        <v>205</v>
      </c>
      <c r="C326">
        <v>1096636000000</v>
      </c>
      <c r="D326">
        <v>495761000000</v>
      </c>
      <c r="E326">
        <v>1324949000000</v>
      </c>
      <c r="F326">
        <v>872290000000</v>
      </c>
    </row>
    <row r="327" spans="1:6" x14ac:dyDescent="0.35">
      <c r="A327" t="s">
        <v>133</v>
      </c>
      <c r="B327" t="s">
        <v>206</v>
      </c>
      <c r="C327">
        <v>402355000000</v>
      </c>
      <c r="D327">
        <v>249984000000</v>
      </c>
      <c r="E327">
        <v>622808000000</v>
      </c>
      <c r="F327">
        <v>977603000000</v>
      </c>
    </row>
    <row r="328" spans="1:6" x14ac:dyDescent="0.35">
      <c r="A328" t="s">
        <v>133</v>
      </c>
      <c r="B328" t="s">
        <v>207</v>
      </c>
      <c r="C328">
        <v>0</v>
      </c>
      <c r="D328">
        <v>0</v>
      </c>
      <c r="E328">
        <v>0</v>
      </c>
      <c r="F328">
        <v>1125634000000</v>
      </c>
    </row>
    <row r="329" spans="1:6" x14ac:dyDescent="0.35">
      <c r="A329" t="s">
        <v>133</v>
      </c>
      <c r="B329" t="s">
        <v>208</v>
      </c>
      <c r="C329">
        <v>3510189000000</v>
      </c>
      <c r="D329">
        <v>4829179000000</v>
      </c>
      <c r="E329">
        <v>6260744000000</v>
      </c>
      <c r="F329">
        <v>4463325000000</v>
      </c>
    </row>
    <row r="330" spans="1:6" x14ac:dyDescent="0.35">
      <c r="A330" t="s">
        <v>133</v>
      </c>
      <c r="B330" t="s">
        <v>209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133</v>
      </c>
      <c r="B331" t="s">
        <v>210</v>
      </c>
      <c r="C331">
        <v>3503</v>
      </c>
      <c r="D331">
        <v>3234</v>
      </c>
      <c r="E331">
        <v>3958</v>
      </c>
      <c r="F331">
        <v>2027</v>
      </c>
    </row>
    <row r="332" spans="1:6" x14ac:dyDescent="0.35">
      <c r="A332" t="s">
        <v>133</v>
      </c>
      <c r="B332" t="s">
        <v>211</v>
      </c>
      <c r="C332">
        <v>0</v>
      </c>
      <c r="D332">
        <v>0</v>
      </c>
      <c r="E332">
        <v>0</v>
      </c>
      <c r="F332">
        <v>16236757000000</v>
      </c>
    </row>
    <row r="333" spans="1:6" x14ac:dyDescent="0.35">
      <c r="A333" t="s">
        <v>133</v>
      </c>
      <c r="B333" t="s">
        <v>212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133</v>
      </c>
      <c r="B334" t="s">
        <v>213</v>
      </c>
      <c r="C334">
        <v>0</v>
      </c>
      <c r="D334">
        <v>0</v>
      </c>
      <c r="E334">
        <v>0</v>
      </c>
      <c r="F334">
        <v>4463325000000</v>
      </c>
    </row>
    <row r="335" spans="1:6" x14ac:dyDescent="0.35">
      <c r="A335" t="s">
        <v>133</v>
      </c>
      <c r="B335" t="s">
        <v>214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133</v>
      </c>
      <c r="B336" t="s">
        <v>215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133</v>
      </c>
      <c r="B337" t="s">
        <v>216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133</v>
      </c>
      <c r="B338" t="s">
        <v>217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133</v>
      </c>
      <c r="B339" t="s">
        <v>218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133</v>
      </c>
      <c r="B340" t="s">
        <v>219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133</v>
      </c>
      <c r="B341" t="s">
        <v>220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133</v>
      </c>
      <c r="B342" t="s">
        <v>221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133</v>
      </c>
      <c r="B343" t="s">
        <v>222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133</v>
      </c>
      <c r="B344" t="s">
        <v>223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133</v>
      </c>
      <c r="B345" t="s">
        <v>224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133</v>
      </c>
      <c r="B346" t="s">
        <v>225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134</v>
      </c>
      <c r="B347" t="s">
        <v>203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134</v>
      </c>
      <c r="B348" t="s">
        <v>204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134</v>
      </c>
      <c r="B349" t="s">
        <v>205</v>
      </c>
      <c r="C349">
        <v>2544714000000</v>
      </c>
      <c r="D349">
        <v>3100370000000</v>
      </c>
      <c r="E349">
        <v>2928339000000</v>
      </c>
      <c r="F349">
        <v>4050144000000</v>
      </c>
    </row>
    <row r="350" spans="1:6" x14ac:dyDescent="0.35">
      <c r="A350" t="s">
        <v>134</v>
      </c>
      <c r="B350" t="s">
        <v>206</v>
      </c>
      <c r="C350">
        <v>744461000000</v>
      </c>
      <c r="D350">
        <v>707109000000</v>
      </c>
      <c r="E350">
        <v>874378000000</v>
      </c>
      <c r="F350">
        <v>1777975000000</v>
      </c>
    </row>
    <row r="351" spans="1:6" x14ac:dyDescent="0.35">
      <c r="A351" t="s">
        <v>134</v>
      </c>
      <c r="B351" t="s">
        <v>207</v>
      </c>
      <c r="C351">
        <v>0</v>
      </c>
      <c r="D351">
        <v>0</v>
      </c>
      <c r="E351">
        <v>0</v>
      </c>
      <c r="F351">
        <v>8189239000000</v>
      </c>
    </row>
    <row r="352" spans="1:6" x14ac:dyDescent="0.35">
      <c r="A352" t="s">
        <v>134</v>
      </c>
      <c r="B352" t="s">
        <v>208</v>
      </c>
      <c r="C352">
        <v>18472518000000</v>
      </c>
      <c r="D352">
        <v>21939045000000</v>
      </c>
      <c r="E352">
        <v>29919054000000</v>
      </c>
      <c r="F352">
        <v>33054448000000</v>
      </c>
    </row>
    <row r="353" spans="1:6" x14ac:dyDescent="0.35">
      <c r="A353" t="s">
        <v>134</v>
      </c>
      <c r="B353" t="s">
        <v>209</v>
      </c>
      <c r="C353">
        <v>21207000000</v>
      </c>
      <c r="D353">
        <v>20232000000</v>
      </c>
      <c r="E353">
        <v>20040000000</v>
      </c>
      <c r="F353">
        <v>-21245000000</v>
      </c>
    </row>
    <row r="354" spans="1:6" x14ac:dyDescent="0.35">
      <c r="A354" t="s">
        <v>134</v>
      </c>
      <c r="B354" t="s">
        <v>210</v>
      </c>
      <c r="C354">
        <v>4470</v>
      </c>
      <c r="D354">
        <v>4195</v>
      </c>
      <c r="E354">
        <v>5821</v>
      </c>
      <c r="F354">
        <v>5449</v>
      </c>
    </row>
    <row r="355" spans="1:6" x14ac:dyDescent="0.35">
      <c r="A355" t="s">
        <v>134</v>
      </c>
      <c r="B355" t="s">
        <v>211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134</v>
      </c>
      <c r="B356" t="s">
        <v>212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134</v>
      </c>
      <c r="B357" t="s">
        <v>213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t="s">
        <v>134</v>
      </c>
      <c r="B358" t="s">
        <v>214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134</v>
      </c>
      <c r="B359" t="s">
        <v>215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134</v>
      </c>
      <c r="B360" t="s">
        <v>216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134</v>
      </c>
      <c r="B361" t="s">
        <v>217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134</v>
      </c>
      <c r="B362" t="s">
        <v>218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134</v>
      </c>
      <c r="B363" t="s">
        <v>219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134</v>
      </c>
      <c r="B364" t="s">
        <v>220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134</v>
      </c>
      <c r="B365" t="s">
        <v>221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t="s">
        <v>134</v>
      </c>
      <c r="B366" t="s">
        <v>222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134</v>
      </c>
      <c r="B367" t="s">
        <v>223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134</v>
      </c>
      <c r="B368" t="s">
        <v>224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134</v>
      </c>
      <c r="B369" t="s">
        <v>225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135</v>
      </c>
      <c r="B370" t="s">
        <v>203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135</v>
      </c>
      <c r="B371" t="s">
        <v>204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135</v>
      </c>
      <c r="B372" t="s">
        <v>205</v>
      </c>
      <c r="C372">
        <v>362288000000</v>
      </c>
      <c r="D372">
        <v>280404000000</v>
      </c>
      <c r="E372">
        <v>408366000000</v>
      </c>
      <c r="F372">
        <v>850214000000</v>
      </c>
    </row>
    <row r="373" spans="1:6" x14ac:dyDescent="0.35">
      <c r="A373" t="s">
        <v>135</v>
      </c>
      <c r="B373" t="s">
        <v>206</v>
      </c>
      <c r="C373">
        <v>79526000000</v>
      </c>
      <c r="D373">
        <v>59414000000</v>
      </c>
      <c r="E373">
        <v>53484000000</v>
      </c>
      <c r="F373">
        <v>58600000000</v>
      </c>
    </row>
    <row r="374" spans="1:6" x14ac:dyDescent="0.35">
      <c r="A374" t="s">
        <v>135</v>
      </c>
      <c r="B374" t="s">
        <v>207</v>
      </c>
      <c r="C374">
        <v>0</v>
      </c>
      <c r="D374">
        <v>0</v>
      </c>
      <c r="E374">
        <v>0</v>
      </c>
      <c r="F374">
        <v>2140892000000</v>
      </c>
    </row>
    <row r="375" spans="1:6" x14ac:dyDescent="0.35">
      <c r="A375" t="s">
        <v>135</v>
      </c>
      <c r="B375" t="s">
        <v>208</v>
      </c>
      <c r="C375">
        <v>4642334000000</v>
      </c>
      <c r="D375">
        <v>6409750000000</v>
      </c>
      <c r="E375">
        <v>8468767000000</v>
      </c>
      <c r="F375">
        <v>8563053000000</v>
      </c>
    </row>
    <row r="376" spans="1:6" x14ac:dyDescent="0.35">
      <c r="A376" t="s">
        <v>135</v>
      </c>
      <c r="B376" t="s">
        <v>209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135</v>
      </c>
      <c r="B377" t="s">
        <v>210</v>
      </c>
      <c r="C377">
        <v>4096</v>
      </c>
      <c r="D377">
        <v>4067</v>
      </c>
      <c r="E377">
        <v>3971</v>
      </c>
      <c r="F377">
        <v>3332000000</v>
      </c>
    </row>
    <row r="378" spans="1:6" x14ac:dyDescent="0.35">
      <c r="A378" t="s">
        <v>135</v>
      </c>
      <c r="B378" t="s">
        <v>211</v>
      </c>
      <c r="C378">
        <v>0</v>
      </c>
      <c r="D378">
        <v>0</v>
      </c>
      <c r="E378">
        <v>0</v>
      </c>
      <c r="F378">
        <v>22160493000000</v>
      </c>
    </row>
    <row r="379" spans="1:6" x14ac:dyDescent="0.35">
      <c r="A379" t="s">
        <v>135</v>
      </c>
      <c r="B379" t="s">
        <v>212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135</v>
      </c>
      <c r="B380" t="s">
        <v>213</v>
      </c>
      <c r="C380">
        <v>0</v>
      </c>
      <c r="D380">
        <v>0</v>
      </c>
      <c r="E380">
        <v>0</v>
      </c>
      <c r="F380">
        <v>8563053000000</v>
      </c>
    </row>
    <row r="381" spans="1:6" x14ac:dyDescent="0.35">
      <c r="A381" t="s">
        <v>135</v>
      </c>
      <c r="B381" t="s">
        <v>214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135</v>
      </c>
      <c r="B382" t="s">
        <v>215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135</v>
      </c>
      <c r="B383" t="s">
        <v>216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135</v>
      </c>
      <c r="B384" t="s">
        <v>217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135</v>
      </c>
      <c r="B385" t="s">
        <v>218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135</v>
      </c>
      <c r="B386" t="s">
        <v>219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135</v>
      </c>
      <c r="B387" t="s">
        <v>220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135</v>
      </c>
      <c r="B388" t="s">
        <v>221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135</v>
      </c>
      <c r="B389" t="s">
        <v>222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135</v>
      </c>
      <c r="B390" t="s">
        <v>223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135</v>
      </c>
      <c r="B391" t="s">
        <v>224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135</v>
      </c>
      <c r="B392" t="s">
        <v>225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136</v>
      </c>
      <c r="B393" t="s">
        <v>203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136</v>
      </c>
      <c r="B394" t="s">
        <v>204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136</v>
      </c>
      <c r="B395" t="s">
        <v>205</v>
      </c>
      <c r="C395">
        <v>3441951000000</v>
      </c>
      <c r="D395">
        <v>5468704000000</v>
      </c>
      <c r="E395">
        <v>0</v>
      </c>
      <c r="F395">
        <v>0</v>
      </c>
    </row>
    <row r="396" spans="1:6" x14ac:dyDescent="0.35">
      <c r="A396" t="s">
        <v>136</v>
      </c>
      <c r="B396" t="s">
        <v>206</v>
      </c>
      <c r="C396">
        <v>1205790000000</v>
      </c>
      <c r="D396">
        <v>2660916000000</v>
      </c>
      <c r="E396">
        <v>0</v>
      </c>
      <c r="F396">
        <v>0</v>
      </c>
    </row>
    <row r="397" spans="1:6" x14ac:dyDescent="0.35">
      <c r="A397" t="s">
        <v>136</v>
      </c>
      <c r="B397" t="s">
        <v>207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136</v>
      </c>
      <c r="B398" t="s">
        <v>208</v>
      </c>
      <c r="C398">
        <v>10413760000000</v>
      </c>
      <c r="D398">
        <v>11477170000000</v>
      </c>
      <c r="E398">
        <v>0</v>
      </c>
      <c r="F398">
        <v>0</v>
      </c>
    </row>
    <row r="399" spans="1:6" x14ac:dyDescent="0.35">
      <c r="A399" t="s">
        <v>136</v>
      </c>
      <c r="B399" t="s">
        <v>209</v>
      </c>
      <c r="C399">
        <v>0</v>
      </c>
      <c r="D399">
        <v>-244038000000</v>
      </c>
      <c r="E399">
        <v>0</v>
      </c>
      <c r="F399">
        <v>0</v>
      </c>
    </row>
    <row r="400" spans="1:6" x14ac:dyDescent="0.35">
      <c r="A400" t="s">
        <v>136</v>
      </c>
      <c r="B400" t="s">
        <v>210</v>
      </c>
      <c r="C400">
        <v>4271</v>
      </c>
      <c r="D400">
        <v>2647</v>
      </c>
      <c r="E400">
        <v>0</v>
      </c>
      <c r="F400">
        <v>0</v>
      </c>
    </row>
    <row r="401" spans="1:6" x14ac:dyDescent="0.35">
      <c r="A401" t="s">
        <v>136</v>
      </c>
      <c r="B401" t="s">
        <v>211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136</v>
      </c>
      <c r="B402" t="s">
        <v>212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136</v>
      </c>
      <c r="B403" t="s">
        <v>213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136</v>
      </c>
      <c r="B404" t="s">
        <v>214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136</v>
      </c>
      <c r="B405" t="s">
        <v>215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136</v>
      </c>
      <c r="B406" t="s">
        <v>216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136</v>
      </c>
      <c r="B407" t="s">
        <v>217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136</v>
      </c>
      <c r="B408" t="s">
        <v>218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136</v>
      </c>
      <c r="B409" t="s">
        <v>219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136</v>
      </c>
      <c r="B410" t="s">
        <v>220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136</v>
      </c>
      <c r="B411" t="s">
        <v>221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136</v>
      </c>
      <c r="B412" t="s">
        <v>222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136</v>
      </c>
      <c r="B413" t="s">
        <v>223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136</v>
      </c>
      <c r="B414" t="s">
        <v>224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136</v>
      </c>
      <c r="B415" t="s">
        <v>225</v>
      </c>
      <c r="C415">
        <v>0</v>
      </c>
      <c r="D415">
        <v>0</v>
      </c>
      <c r="E415">
        <v>0</v>
      </c>
      <c r="F4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355-5852-4353-A870-ABAD5E8546F3}">
  <dimension ref="A1:R2143"/>
  <sheetViews>
    <sheetView workbookViewId="0">
      <selection activeCell="C1" sqref="C1:R1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15" width="12.453125" bestFit="1" customWidth="1"/>
    <col min="16" max="16" width="10.1796875" bestFit="1" customWidth="1"/>
    <col min="17" max="18" width="12.453125" bestFit="1" customWidth="1"/>
  </cols>
  <sheetData>
    <row r="1" spans="1:18" x14ac:dyDescent="0.3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6</v>
      </c>
      <c r="B4" t="s">
        <v>9</v>
      </c>
      <c r="C4">
        <v>5824836000000</v>
      </c>
      <c r="D4">
        <v>6967918000000</v>
      </c>
      <c r="E4">
        <v>6037588000000</v>
      </c>
      <c r="F4">
        <v>6870892000000</v>
      </c>
      <c r="G4">
        <v>7010081000000</v>
      </c>
      <c r="H4">
        <v>7509877000000</v>
      </c>
      <c r="I4">
        <v>6281931000000</v>
      </c>
      <c r="J4">
        <v>7179996000000</v>
      </c>
      <c r="K4">
        <v>6820742000000</v>
      </c>
      <c r="L4">
        <v>8460892000000</v>
      </c>
      <c r="M4">
        <v>6654779000000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6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6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t="s">
        <v>6</v>
      </c>
      <c r="B7" t="s">
        <v>12</v>
      </c>
      <c r="C7">
        <v>12289157000000</v>
      </c>
      <c r="D7">
        <v>16616798000000</v>
      </c>
      <c r="E7">
        <v>20232572000000</v>
      </c>
      <c r="F7">
        <v>21912320000000</v>
      </c>
      <c r="G7">
        <v>33532941000000</v>
      </c>
      <c r="H7">
        <v>32349574000000</v>
      </c>
      <c r="I7">
        <v>18208130000000</v>
      </c>
      <c r="J7">
        <v>11267755000000</v>
      </c>
      <c r="K7">
        <v>7285530000000</v>
      </c>
      <c r="L7">
        <v>13657531000000</v>
      </c>
      <c r="M7">
        <v>6429413000000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6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6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6</v>
      </c>
      <c r="B11" t="s">
        <v>16</v>
      </c>
      <c r="C11">
        <v>29838744000000</v>
      </c>
      <c r="D11">
        <v>31671245000000</v>
      </c>
      <c r="E11">
        <v>27746394000000</v>
      </c>
      <c r="F11">
        <v>28988545000000</v>
      </c>
      <c r="G11">
        <v>28675646000000</v>
      </c>
      <c r="H11">
        <v>49818776000000</v>
      </c>
      <c r="I11">
        <v>54337806000000</v>
      </c>
      <c r="J11">
        <v>57122539000000</v>
      </c>
      <c r="K11">
        <v>62584455000000</v>
      </c>
      <c r="L11">
        <v>85971313000000</v>
      </c>
      <c r="M11">
        <v>94638910000000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6</v>
      </c>
      <c r="B12" t="s">
        <v>17</v>
      </c>
      <c r="C12">
        <v>20262389000000</v>
      </c>
      <c r="D12">
        <v>23311116000000</v>
      </c>
      <c r="E12">
        <v>22292014000000</v>
      </c>
      <c r="F12">
        <v>21700725000000</v>
      </c>
      <c r="G12">
        <v>22968645000000</v>
      </c>
      <c r="H12">
        <v>43713230000000</v>
      </c>
      <c r="I12">
        <v>51377086000000</v>
      </c>
      <c r="J12">
        <v>53073665000000</v>
      </c>
      <c r="K12">
        <v>60017908000000</v>
      </c>
      <c r="L12">
        <v>82338762000000</v>
      </c>
      <c r="M12">
        <v>85075679000000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t="s">
        <v>6</v>
      </c>
      <c r="B13" t="s">
        <v>18</v>
      </c>
      <c r="C13">
        <v>9976355000000</v>
      </c>
      <c r="D13">
        <v>8360129000000</v>
      </c>
      <c r="E13">
        <v>5454380000000</v>
      </c>
      <c r="F13">
        <v>7287820000000</v>
      </c>
      <c r="G13">
        <v>5707001000000</v>
      </c>
      <c r="H13">
        <v>6105546000000</v>
      </c>
      <c r="I13">
        <v>2960720000000</v>
      </c>
      <c r="J13">
        <v>4048874000000</v>
      </c>
      <c r="K13">
        <v>2616547000000</v>
      </c>
      <c r="L13">
        <v>3682551000000</v>
      </c>
      <c r="M13">
        <v>9613231000000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t="s">
        <v>6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6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6</v>
      </c>
      <c r="B19" t="s">
        <v>24</v>
      </c>
      <c r="C19">
        <v>-400000000000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-50000000000</v>
      </c>
      <c r="L19">
        <v>-50000000000</v>
      </c>
      <c r="M19">
        <v>-50000000000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6</v>
      </c>
      <c r="B20" t="s">
        <v>25</v>
      </c>
      <c r="C20">
        <v>4143804000000</v>
      </c>
      <c r="D20">
        <v>6167917000000</v>
      </c>
      <c r="E20">
        <v>4419502000000</v>
      </c>
      <c r="F20">
        <v>10270741000000</v>
      </c>
      <c r="G20">
        <v>10151989000000</v>
      </c>
      <c r="H20">
        <v>11259731000000</v>
      </c>
      <c r="I20">
        <v>5068428000000</v>
      </c>
      <c r="J20">
        <v>1481310000000</v>
      </c>
      <c r="K20">
        <v>1438382000000</v>
      </c>
      <c r="L20">
        <v>1131327000000</v>
      </c>
      <c r="M20">
        <v>1541928000000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t="s">
        <v>6</v>
      </c>
      <c r="B21" t="s">
        <v>26</v>
      </c>
      <c r="C21">
        <v>4277852000000</v>
      </c>
      <c r="D21">
        <v>6285763000000</v>
      </c>
      <c r="E21">
        <v>4529892000000</v>
      </c>
      <c r="F21">
        <v>10375295000000</v>
      </c>
      <c r="G21">
        <v>10239936000000</v>
      </c>
      <c r="H21">
        <v>11325371000000</v>
      </c>
      <c r="I21">
        <v>5159447000000</v>
      </c>
      <c r="J21">
        <v>1683277000000</v>
      </c>
      <c r="K21">
        <v>1641739000000</v>
      </c>
      <c r="L21">
        <v>1320941000000</v>
      </c>
      <c r="M21">
        <v>1699679000000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6</v>
      </c>
      <c r="B22" t="s">
        <v>27</v>
      </c>
      <c r="C22">
        <v>-134048000000</v>
      </c>
      <c r="D22">
        <v>-117846000000</v>
      </c>
      <c r="E22">
        <v>0</v>
      </c>
      <c r="F22">
        <v>-104554000000</v>
      </c>
      <c r="G22">
        <v>-87947000000</v>
      </c>
      <c r="H22">
        <v>-65640000000</v>
      </c>
      <c r="I22">
        <v>-91019000000</v>
      </c>
      <c r="J22">
        <v>-201967000000</v>
      </c>
      <c r="K22">
        <v>-203357000000</v>
      </c>
      <c r="L22">
        <v>-189614000000</v>
      </c>
      <c r="M22">
        <v>-157751000000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6</v>
      </c>
      <c r="B23" t="s">
        <v>28</v>
      </c>
      <c r="C23">
        <v>42679000000</v>
      </c>
      <c r="D23">
        <v>54473000000</v>
      </c>
      <c r="E23">
        <v>135503000000</v>
      </c>
      <c r="F23">
        <v>82038000000</v>
      </c>
      <c r="G23">
        <v>63982000000</v>
      </c>
      <c r="H23">
        <v>226545000000</v>
      </c>
      <c r="I23">
        <v>92408000000</v>
      </c>
      <c r="J23">
        <v>91556000000</v>
      </c>
      <c r="K23">
        <v>67174000000</v>
      </c>
      <c r="L23">
        <v>100072000000</v>
      </c>
      <c r="M23">
        <v>395042000000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t="s">
        <v>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6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6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6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6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6</v>
      </c>
      <c r="B30" t="s">
        <v>35</v>
      </c>
      <c r="C30">
        <v>97963000000</v>
      </c>
      <c r="D30">
        <v>99489000000</v>
      </c>
      <c r="E30">
        <v>0</v>
      </c>
      <c r="F30">
        <v>87912000000</v>
      </c>
      <c r="G30">
        <v>88068000000</v>
      </c>
      <c r="H30">
        <v>171925000000</v>
      </c>
      <c r="I30">
        <v>207771000000</v>
      </c>
      <c r="J30">
        <v>158000000000</v>
      </c>
      <c r="K30">
        <v>154549000000</v>
      </c>
      <c r="L30">
        <v>146814000000</v>
      </c>
      <c r="M30">
        <v>141148000000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6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6</v>
      </c>
      <c r="B32" t="s">
        <v>37</v>
      </c>
      <c r="C32">
        <v>902000000</v>
      </c>
      <c r="D32">
        <v>0</v>
      </c>
      <c r="E32">
        <v>0</v>
      </c>
      <c r="F32">
        <v>856000000</v>
      </c>
      <c r="G32">
        <v>856000000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6</v>
      </c>
      <c r="B33" t="s">
        <v>38</v>
      </c>
      <c r="C33">
        <v>539000000</v>
      </c>
      <c r="D33">
        <v>2111000000</v>
      </c>
      <c r="E33">
        <v>0</v>
      </c>
      <c r="F33">
        <v>2111000000</v>
      </c>
      <c r="G33">
        <v>2111000000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6</v>
      </c>
      <c r="B34" t="s">
        <v>39</v>
      </c>
      <c r="C34">
        <v>101827000000</v>
      </c>
      <c r="D34">
        <v>101827000000</v>
      </c>
      <c r="E34">
        <v>101827000000</v>
      </c>
      <c r="F34">
        <v>101827000000</v>
      </c>
      <c r="G34">
        <v>101827000000</v>
      </c>
      <c r="H34">
        <v>299317000000</v>
      </c>
      <c r="I34">
        <v>309837000000</v>
      </c>
      <c r="J34">
        <v>309337000000</v>
      </c>
      <c r="K34">
        <v>309337000000</v>
      </c>
      <c r="L34">
        <v>303387000000</v>
      </c>
      <c r="M34">
        <v>303387000000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t="s">
        <v>6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6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6</v>
      </c>
      <c r="B37" t="s">
        <v>42</v>
      </c>
      <c r="C37">
        <v>-5305000000</v>
      </c>
      <c r="D37">
        <v>-5305000000</v>
      </c>
      <c r="E37">
        <v>0</v>
      </c>
      <c r="F37">
        <v>-16882000000</v>
      </c>
      <c r="G37">
        <v>-16726000000</v>
      </c>
      <c r="H37">
        <v>-127392000000</v>
      </c>
      <c r="I37">
        <v>-102066000000</v>
      </c>
      <c r="J37">
        <v>-151337000000</v>
      </c>
      <c r="K37">
        <v>-154788000000</v>
      </c>
      <c r="L37">
        <v>-156573000000</v>
      </c>
      <c r="M37">
        <v>-162239000000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6</v>
      </c>
      <c r="B38" t="s">
        <v>43</v>
      </c>
      <c r="C38">
        <v>3729438000000</v>
      </c>
      <c r="D38">
        <v>3782753000000</v>
      </c>
      <c r="E38">
        <v>3720662000000</v>
      </c>
      <c r="F38">
        <v>3703279000000</v>
      </c>
      <c r="G38">
        <v>3646321000000</v>
      </c>
      <c r="H38">
        <v>3762548000000</v>
      </c>
      <c r="I38">
        <v>3678381000000</v>
      </c>
      <c r="J38">
        <v>3625120000000</v>
      </c>
      <c r="K38">
        <v>3733847000000</v>
      </c>
      <c r="L38">
        <v>3981376000000</v>
      </c>
      <c r="M38">
        <v>4127353000000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6</v>
      </c>
      <c r="B39" t="s">
        <v>44</v>
      </c>
      <c r="C39">
        <v>2649067000000</v>
      </c>
      <c r="D39">
        <v>2716915000000</v>
      </c>
      <c r="E39">
        <v>2664580000000</v>
      </c>
      <c r="F39">
        <v>2628026000000</v>
      </c>
      <c r="G39">
        <v>2581210000000</v>
      </c>
      <c r="H39">
        <v>2685070000000</v>
      </c>
      <c r="I39">
        <v>2641814000000</v>
      </c>
      <c r="J39">
        <v>2601457000000</v>
      </c>
      <c r="K39">
        <v>2665262000000</v>
      </c>
      <c r="L39">
        <v>2849732000000</v>
      </c>
      <c r="M39">
        <v>2966929000000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6</v>
      </c>
      <c r="B40" t="s">
        <v>45</v>
      </c>
      <c r="C40">
        <v>4817348000000</v>
      </c>
      <c r="D40">
        <v>4949479000000</v>
      </c>
      <c r="E40">
        <v>4950615000000</v>
      </c>
      <c r="F40">
        <v>4922943000000</v>
      </c>
      <c r="G40">
        <v>4951513000000</v>
      </c>
      <c r="H40">
        <v>5123414000000</v>
      </c>
      <c r="I40">
        <v>5137118000000</v>
      </c>
      <c r="J40">
        <v>5155203000000</v>
      </c>
      <c r="K40">
        <v>5274221000000</v>
      </c>
      <c r="L40">
        <v>5523787000000</v>
      </c>
      <c r="M40">
        <v>5645804000000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6</v>
      </c>
      <c r="B41" t="s">
        <v>46</v>
      </c>
      <c r="C41">
        <v>-2168281000000</v>
      </c>
      <c r="D41">
        <v>-2232564000000</v>
      </c>
      <c r="E41">
        <v>-2286035000000</v>
      </c>
      <c r="F41">
        <v>-2294917000000</v>
      </c>
      <c r="G41">
        <v>-2370303000000</v>
      </c>
      <c r="H41">
        <v>-2438344000000</v>
      </c>
      <c r="I41">
        <v>-2495304000000</v>
      </c>
      <c r="J41">
        <v>-2553746000000</v>
      </c>
      <c r="K41">
        <v>-2608959000000</v>
      </c>
      <c r="L41">
        <v>-2674055000000</v>
      </c>
      <c r="M41">
        <v>-2678875000000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t="s">
        <v>6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6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6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t="s">
        <v>6</v>
      </c>
      <c r="B45" t="s">
        <v>48</v>
      </c>
      <c r="C45">
        <v>1080371000000</v>
      </c>
      <c r="D45">
        <v>1065838000000</v>
      </c>
      <c r="E45">
        <v>1056082000000</v>
      </c>
      <c r="F45">
        <v>1075253000000</v>
      </c>
      <c r="G45">
        <v>1065111000000</v>
      </c>
      <c r="H45">
        <v>1077478000000</v>
      </c>
      <c r="I45">
        <v>1036567000000</v>
      </c>
      <c r="J45">
        <v>1023663000000</v>
      </c>
      <c r="K45">
        <v>1068585000000</v>
      </c>
      <c r="L45">
        <v>1131644000000</v>
      </c>
      <c r="M45">
        <v>1160424000000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6</v>
      </c>
      <c r="B46" t="s">
        <v>45</v>
      </c>
      <c r="C46">
        <v>1491242000000</v>
      </c>
      <c r="D46">
        <v>1495882000000</v>
      </c>
      <c r="E46">
        <v>1504321000000</v>
      </c>
      <c r="F46">
        <v>1541732000000</v>
      </c>
      <c r="G46">
        <v>1549500000000</v>
      </c>
      <c r="H46">
        <v>1579813000000</v>
      </c>
      <c r="I46">
        <v>1557228000000</v>
      </c>
      <c r="J46">
        <v>1562414000000</v>
      </c>
      <c r="K46">
        <v>1626496000000</v>
      </c>
      <c r="L46">
        <v>1709488000000</v>
      </c>
      <c r="M46">
        <v>1757307000000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6</v>
      </c>
      <c r="B47" t="s">
        <v>46</v>
      </c>
      <c r="C47">
        <v>-410871000000</v>
      </c>
      <c r="D47">
        <v>-430044000000</v>
      </c>
      <c r="E47">
        <v>-448239000000</v>
      </c>
      <c r="F47">
        <v>-466479000000</v>
      </c>
      <c r="G47">
        <v>-484389000000</v>
      </c>
      <c r="H47">
        <v>-502335000000</v>
      </c>
      <c r="I47">
        <v>-520661000000</v>
      </c>
      <c r="J47">
        <v>-538751000000</v>
      </c>
      <c r="K47">
        <v>-557911000000</v>
      </c>
      <c r="L47">
        <v>-577844000000</v>
      </c>
      <c r="M47">
        <v>-596883000000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t="s">
        <v>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6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6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6</v>
      </c>
      <c r="B51" t="s">
        <v>50</v>
      </c>
      <c r="C51">
        <v>356499000000</v>
      </c>
      <c r="D51">
        <v>348778000000</v>
      </c>
      <c r="E51">
        <v>216027000000</v>
      </c>
      <c r="F51">
        <v>216027000000</v>
      </c>
      <c r="G51">
        <v>216027000000</v>
      </c>
      <c r="H51">
        <v>216027000000</v>
      </c>
      <c r="I51">
        <v>216027000000</v>
      </c>
      <c r="J51">
        <v>216027000000</v>
      </c>
      <c r="K51">
        <v>177005000000</v>
      </c>
      <c r="L51">
        <v>177005000000</v>
      </c>
      <c r="M51">
        <v>177005000000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6</v>
      </c>
      <c r="B52" t="s">
        <v>51</v>
      </c>
      <c r="C52">
        <v>364877000000</v>
      </c>
      <c r="D52">
        <v>356358000000</v>
      </c>
      <c r="E52">
        <v>216519000000</v>
      </c>
      <c r="F52">
        <v>216027000000</v>
      </c>
      <c r="G52">
        <v>216027000000</v>
      </c>
      <c r="H52">
        <v>216027000000</v>
      </c>
      <c r="I52">
        <v>216027000000</v>
      </c>
      <c r="J52">
        <v>216027000000</v>
      </c>
      <c r="K52">
        <v>177005000000</v>
      </c>
      <c r="L52">
        <v>177005000000</v>
      </c>
      <c r="M52">
        <v>177005000000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t="s">
        <v>6</v>
      </c>
      <c r="B53" t="s">
        <v>52</v>
      </c>
      <c r="C53">
        <v>-8378000000</v>
      </c>
      <c r="D53">
        <v>-7580000000</v>
      </c>
      <c r="E53">
        <v>-492000000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t="s">
        <v>6</v>
      </c>
      <c r="B54" t="s">
        <v>53</v>
      </c>
      <c r="C54">
        <v>6087799000000</v>
      </c>
      <c r="D54">
        <v>6893097000000</v>
      </c>
      <c r="E54">
        <v>7258052000000</v>
      </c>
      <c r="F54">
        <v>6787651000000</v>
      </c>
      <c r="G54">
        <v>6478715000000</v>
      </c>
      <c r="H54">
        <v>6929387000000</v>
      </c>
      <c r="I54">
        <v>7710713000000</v>
      </c>
      <c r="J54">
        <v>8056006000000</v>
      </c>
      <c r="K54">
        <v>10924119000000</v>
      </c>
      <c r="L54">
        <v>9857553000000</v>
      </c>
      <c r="M54">
        <v>11290811000000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t="s">
        <v>6</v>
      </c>
      <c r="B55" t="s">
        <v>54</v>
      </c>
      <c r="C55">
        <v>3413452000000</v>
      </c>
      <c r="D55">
        <v>3045690000000</v>
      </c>
      <c r="E55">
        <v>3612343000000</v>
      </c>
      <c r="F55">
        <v>3350889000000</v>
      </c>
      <c r="G55">
        <v>3184991000000</v>
      </c>
      <c r="H55">
        <v>3023499000000</v>
      </c>
      <c r="I55">
        <v>3819758000000</v>
      </c>
      <c r="J55">
        <v>4267323000000</v>
      </c>
      <c r="K55">
        <v>6925993000000</v>
      </c>
      <c r="L55">
        <v>4756992000000</v>
      </c>
      <c r="M55">
        <v>5784498000000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t="s">
        <v>6</v>
      </c>
      <c r="B56" t="s">
        <v>55</v>
      </c>
      <c r="C56">
        <v>3042487000000</v>
      </c>
      <c r="D56">
        <v>3683207000000</v>
      </c>
      <c r="E56">
        <v>3071228000000</v>
      </c>
      <c r="F56">
        <v>2721561000000</v>
      </c>
      <c r="G56">
        <v>2590792000000</v>
      </c>
      <c r="H56">
        <v>3171877000000</v>
      </c>
      <c r="I56">
        <v>3033370000000</v>
      </c>
      <c r="J56">
        <v>2965572000000</v>
      </c>
      <c r="K56">
        <v>3077692000000</v>
      </c>
      <c r="L56">
        <v>4089550000000</v>
      </c>
      <c r="M56">
        <v>4420150000000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6</v>
      </c>
      <c r="B57" t="s">
        <v>56</v>
      </c>
      <c r="C57">
        <v>52471000000</v>
      </c>
      <c r="D57">
        <v>50724000000</v>
      </c>
      <c r="E57">
        <v>139775000000</v>
      </c>
      <c r="F57">
        <v>71570000000</v>
      </c>
      <c r="G57">
        <v>117331000000</v>
      </c>
      <c r="H57">
        <v>44370000000</v>
      </c>
      <c r="I57">
        <v>200522000000</v>
      </c>
      <c r="J57">
        <v>133246000000</v>
      </c>
      <c r="K57">
        <v>111714000000</v>
      </c>
      <c r="L57">
        <v>63966000000</v>
      </c>
      <c r="M57">
        <v>151850000000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t="s">
        <v>6</v>
      </c>
      <c r="B58" t="s">
        <v>57</v>
      </c>
      <c r="C58">
        <v>1007602000000</v>
      </c>
      <c r="D58">
        <v>1115297000000</v>
      </c>
      <c r="E58">
        <v>1028936000000</v>
      </c>
      <c r="F58">
        <v>1005298000000</v>
      </c>
      <c r="G58">
        <v>922778000000</v>
      </c>
      <c r="H58">
        <v>869602000000</v>
      </c>
      <c r="I58">
        <v>837134000000</v>
      </c>
      <c r="J58">
        <v>868717000000</v>
      </c>
      <c r="K58">
        <v>987493000000</v>
      </c>
      <c r="L58">
        <v>1143212000000</v>
      </c>
      <c r="M58">
        <v>1130577000000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6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6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6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6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6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6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t="s">
        <v>6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6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t="s">
        <v>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6</v>
      </c>
      <c r="B68" t="s">
        <v>67</v>
      </c>
      <c r="C68">
        <v>418748315000000</v>
      </c>
      <c r="D68">
        <v>444530104000000</v>
      </c>
      <c r="E68">
        <v>449514732000000</v>
      </c>
      <c r="F68">
        <v>471275438000000</v>
      </c>
      <c r="G68">
        <v>479308753000000</v>
      </c>
      <c r="H68">
        <v>527769944000000</v>
      </c>
      <c r="I68">
        <v>528636428000000</v>
      </c>
      <c r="J68">
        <v>543736728000000</v>
      </c>
      <c r="K68">
        <v>561113724000000</v>
      </c>
      <c r="L68">
        <v>607875185000000</v>
      </c>
      <c r="M68">
        <v>611223523000000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6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565000000</v>
      </c>
      <c r="K69">
        <v>34000000</v>
      </c>
      <c r="L69">
        <v>505876000000</v>
      </c>
      <c r="M69">
        <v>6110000000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6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6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6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t="s">
        <v>6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6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6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t="s">
        <v>6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t="s">
        <v>6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t="s">
        <v>6</v>
      </c>
      <c r="B79" t="s">
        <v>78</v>
      </c>
      <c r="C79">
        <v>17961521000000</v>
      </c>
      <c r="D79">
        <v>23875242000000</v>
      </c>
      <c r="E79">
        <v>20335604000000</v>
      </c>
      <c r="F79">
        <v>27085956000000</v>
      </c>
      <c r="G79">
        <v>20324174000000</v>
      </c>
      <c r="H79">
        <v>54393939000000</v>
      </c>
      <c r="I79">
        <v>44323457000000</v>
      </c>
      <c r="J79">
        <v>50712628000000</v>
      </c>
      <c r="K79">
        <v>51830484000000</v>
      </c>
      <c r="L79">
        <v>67840840000000</v>
      </c>
      <c r="M79">
        <v>52857299000000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6</v>
      </c>
      <c r="B80" t="s">
        <v>79</v>
      </c>
      <c r="C80">
        <v>16864702000000</v>
      </c>
      <c r="D80">
        <v>15081349000000</v>
      </c>
      <c r="E80">
        <v>12716189000000</v>
      </c>
      <c r="F80">
        <v>23163325000000</v>
      </c>
      <c r="G80">
        <v>15590716000000</v>
      </c>
      <c r="H80">
        <v>41380571000000</v>
      </c>
      <c r="I80">
        <v>33738728000000</v>
      </c>
      <c r="J80">
        <v>47406328000000</v>
      </c>
      <c r="K80">
        <v>45532365000000</v>
      </c>
      <c r="L80">
        <v>60002732000000</v>
      </c>
      <c r="M80">
        <v>49413866000000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t="s">
        <v>6</v>
      </c>
      <c r="B81" t="s">
        <v>80</v>
      </c>
      <c r="C81">
        <v>1096819000000</v>
      </c>
      <c r="D81">
        <v>8793893000000</v>
      </c>
      <c r="E81">
        <v>7619415000000</v>
      </c>
      <c r="F81">
        <v>3922631000000</v>
      </c>
      <c r="G81">
        <v>4733458000000</v>
      </c>
      <c r="H81">
        <v>13013368000000</v>
      </c>
      <c r="I81">
        <v>10584729000000</v>
      </c>
      <c r="J81">
        <v>3306300000000</v>
      </c>
      <c r="K81">
        <v>6298119000000</v>
      </c>
      <c r="L81">
        <v>7838108000000</v>
      </c>
      <c r="M81">
        <v>3443433000000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6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6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6</v>
      </c>
      <c r="B84" t="s">
        <v>83</v>
      </c>
      <c r="C84">
        <v>334729380000000</v>
      </c>
      <c r="D84">
        <v>353195838000000</v>
      </c>
      <c r="E84">
        <v>352217653000000</v>
      </c>
      <c r="F84">
        <v>358474148000000</v>
      </c>
      <c r="G84">
        <v>365770473000000</v>
      </c>
      <c r="H84">
        <v>379920669000000</v>
      </c>
      <c r="I84">
        <v>386050921000000</v>
      </c>
      <c r="J84">
        <v>388131932000000</v>
      </c>
      <c r="K84">
        <v>392023517000000</v>
      </c>
      <c r="L84">
        <v>413952789000000</v>
      </c>
      <c r="M84">
        <v>422755092000000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6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6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6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t="s">
        <v>6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6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t="s">
        <v>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6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6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6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t="s">
        <v>6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t="s">
        <v>6</v>
      </c>
      <c r="B98" t="s">
        <v>97</v>
      </c>
      <c r="C98">
        <v>385829347000000</v>
      </c>
      <c r="D98">
        <v>409081941000000</v>
      </c>
      <c r="E98">
        <v>411585397000000</v>
      </c>
      <c r="F98">
        <v>430895193000000</v>
      </c>
      <c r="G98">
        <v>436825317000000</v>
      </c>
      <c r="H98">
        <v>482869035000000</v>
      </c>
      <c r="I98">
        <v>480433095000000</v>
      </c>
      <c r="J98">
        <v>491670697000000</v>
      </c>
      <c r="K98">
        <v>505378993000000</v>
      </c>
      <c r="L98">
        <v>549436522000000</v>
      </c>
      <c r="M98">
        <v>548693358000000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6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t="s">
        <v>6</v>
      </c>
      <c r="B100" t="s">
        <v>99</v>
      </c>
      <c r="C100">
        <v>21615585000000</v>
      </c>
      <c r="D100">
        <v>21615585000000</v>
      </c>
      <c r="E100">
        <v>21615585000000</v>
      </c>
      <c r="F100">
        <v>21615585000000</v>
      </c>
      <c r="G100">
        <v>27019481000000</v>
      </c>
      <c r="H100">
        <v>27019481000000</v>
      </c>
      <c r="I100">
        <v>27019481000000</v>
      </c>
      <c r="J100">
        <v>27019481000000</v>
      </c>
      <c r="K100">
        <v>33774351000000</v>
      </c>
      <c r="L100">
        <v>33774351000000</v>
      </c>
      <c r="M100">
        <v>33774351000000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t="s">
        <v>6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6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6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t="s">
        <v>6</v>
      </c>
      <c r="B104" t="s">
        <v>103</v>
      </c>
      <c r="C104">
        <v>271779000000</v>
      </c>
      <c r="D104">
        <v>271779000000</v>
      </c>
      <c r="E104">
        <v>271779000000</v>
      </c>
      <c r="F104">
        <v>271779000000</v>
      </c>
      <c r="G104">
        <v>271779000000</v>
      </c>
      <c r="H104">
        <v>271779000000</v>
      </c>
      <c r="I104">
        <v>271779000000</v>
      </c>
      <c r="J104">
        <v>271779000000</v>
      </c>
      <c r="K104">
        <v>271779000000</v>
      </c>
      <c r="L104">
        <v>271779000000</v>
      </c>
      <c r="M104">
        <v>271779000000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6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6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t="s">
        <v>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t="s">
        <v>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t="s">
        <v>6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t="s">
        <v>6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t="s">
        <v>6</v>
      </c>
      <c r="B111" t="s">
        <v>110</v>
      </c>
      <c r="C111">
        <v>4595981000000</v>
      </c>
      <c r="D111">
        <v>5741759000000</v>
      </c>
      <c r="E111">
        <v>5742084000000</v>
      </c>
      <c r="F111">
        <v>5742084000000</v>
      </c>
      <c r="G111">
        <v>5742084000000</v>
      </c>
      <c r="H111">
        <v>7164297000000</v>
      </c>
      <c r="I111">
        <v>7164297000000</v>
      </c>
      <c r="J111">
        <v>7164297000000</v>
      </c>
      <c r="K111">
        <v>7164297000000</v>
      </c>
      <c r="L111">
        <v>9220125000000</v>
      </c>
      <c r="M111">
        <v>9220106000000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t="s">
        <v>6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t="s">
        <v>6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t="s">
        <v>6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6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6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t="s">
        <v>6</v>
      </c>
      <c r="B117" t="s">
        <v>116</v>
      </c>
      <c r="C117">
        <v>20348000000</v>
      </c>
      <c r="D117">
        <v>0</v>
      </c>
      <c r="E117">
        <v>-2229000000</v>
      </c>
      <c r="F117">
        <v>10446000000</v>
      </c>
      <c r="G117">
        <v>11022000000</v>
      </c>
      <c r="H117">
        <v>0</v>
      </c>
      <c r="I117">
        <v>14889000000</v>
      </c>
      <c r="J117">
        <v>84439000000</v>
      </c>
      <c r="K117">
        <v>166147000000</v>
      </c>
      <c r="L117">
        <v>0</v>
      </c>
      <c r="M117">
        <v>-43527000000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t="s">
        <v>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6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t="s">
        <v>6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t="s">
        <v>120</v>
      </c>
      <c r="B121" t="s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120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t="s">
        <v>120</v>
      </c>
      <c r="B123" t="s">
        <v>9</v>
      </c>
      <c r="C123">
        <v>535354000000</v>
      </c>
      <c r="D123">
        <v>638946000000</v>
      </c>
      <c r="E123">
        <v>557748000000</v>
      </c>
      <c r="F123">
        <v>675876000000</v>
      </c>
      <c r="G123">
        <v>689047000000</v>
      </c>
      <c r="H123">
        <v>649952000000</v>
      </c>
      <c r="I123">
        <v>644742000000</v>
      </c>
      <c r="J123">
        <v>683228000000</v>
      </c>
      <c r="K123">
        <v>596229000000</v>
      </c>
      <c r="L123">
        <v>711783000000</v>
      </c>
      <c r="M123">
        <v>652760000000</v>
      </c>
      <c r="N123">
        <v>546913000000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120</v>
      </c>
      <c r="B124" t="s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t="s">
        <v>120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t="s">
        <v>120</v>
      </c>
      <c r="B126" t="s">
        <v>12</v>
      </c>
      <c r="C126">
        <v>687539000000</v>
      </c>
      <c r="D126">
        <v>730267000000</v>
      </c>
      <c r="E126">
        <v>1242491000000</v>
      </c>
      <c r="F126">
        <v>503902000000</v>
      </c>
      <c r="G126">
        <v>1007951000000</v>
      </c>
      <c r="H126">
        <v>1023135000000</v>
      </c>
      <c r="I126">
        <v>599843000000</v>
      </c>
      <c r="J126">
        <v>1085333000000</v>
      </c>
      <c r="K126">
        <v>264722000000</v>
      </c>
      <c r="L126">
        <v>786421000000</v>
      </c>
      <c r="M126">
        <v>428582000000</v>
      </c>
      <c r="N126">
        <v>568759000000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t="s">
        <v>120</v>
      </c>
      <c r="B127" t="s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t="s">
        <v>120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t="s">
        <v>120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t="s">
        <v>120</v>
      </c>
      <c r="B130" t="s">
        <v>16</v>
      </c>
      <c r="C130">
        <v>9825684000000</v>
      </c>
      <c r="D130">
        <v>12379375000000</v>
      </c>
      <c r="E130">
        <v>8551377000000</v>
      </c>
      <c r="F130">
        <v>7382779000000</v>
      </c>
      <c r="G130">
        <v>10572184000000</v>
      </c>
      <c r="H130">
        <v>10596053000000</v>
      </c>
      <c r="I130">
        <v>8526146000000</v>
      </c>
      <c r="J130">
        <v>9880337000000</v>
      </c>
      <c r="K130">
        <v>10375806000000</v>
      </c>
      <c r="L130">
        <v>11894805000000</v>
      </c>
      <c r="M130">
        <v>8804063000000</v>
      </c>
      <c r="N130">
        <v>8112918000000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t="s">
        <v>120</v>
      </c>
      <c r="B131" t="s">
        <v>17</v>
      </c>
      <c r="C131">
        <v>9625684000000</v>
      </c>
      <c r="D131">
        <v>11778379000000</v>
      </c>
      <c r="E131">
        <v>8551377000000</v>
      </c>
      <c r="F131">
        <v>5246995000000</v>
      </c>
      <c r="G131">
        <v>9763977000000</v>
      </c>
      <c r="H131">
        <v>8680350000000</v>
      </c>
      <c r="I131">
        <v>5927380000000</v>
      </c>
      <c r="J131">
        <v>7916851000000</v>
      </c>
      <c r="K131">
        <v>8691955000000</v>
      </c>
      <c r="L131">
        <v>11037227000000</v>
      </c>
      <c r="M131">
        <v>8804063000000</v>
      </c>
      <c r="N131">
        <v>8112918000000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t="s">
        <v>120</v>
      </c>
      <c r="B132" t="s">
        <v>18</v>
      </c>
      <c r="C132">
        <v>200000000000</v>
      </c>
      <c r="D132">
        <v>600996000000</v>
      </c>
      <c r="E132">
        <v>0</v>
      </c>
      <c r="F132">
        <v>2135784000000</v>
      </c>
      <c r="G132">
        <v>808207000000</v>
      </c>
      <c r="H132">
        <v>1915703000000</v>
      </c>
      <c r="I132">
        <v>2598766000000</v>
      </c>
      <c r="J132">
        <v>1963486000000</v>
      </c>
      <c r="K132">
        <v>1683851000000</v>
      </c>
      <c r="L132">
        <v>857578000000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t="s">
        <v>120</v>
      </c>
      <c r="B133" t="s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120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120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t="s">
        <v>120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t="s">
        <v>120</v>
      </c>
      <c r="B137" t="s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 t="s">
        <v>120</v>
      </c>
      <c r="B138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120</v>
      </c>
      <c r="B139" t="s">
        <v>25</v>
      </c>
      <c r="C139">
        <v>6782471000000</v>
      </c>
      <c r="D139">
        <v>7851382000000</v>
      </c>
      <c r="E139">
        <v>8574657000000</v>
      </c>
      <c r="F139">
        <v>9666500000000</v>
      </c>
      <c r="G139">
        <v>7443959000000</v>
      </c>
      <c r="H139">
        <v>8528001000000</v>
      </c>
      <c r="I139">
        <v>7209778000000</v>
      </c>
      <c r="J139">
        <v>8488000000000</v>
      </c>
      <c r="K139">
        <v>5350000000000</v>
      </c>
      <c r="L139">
        <v>4768290000000</v>
      </c>
      <c r="M139">
        <v>12369647000000</v>
      </c>
      <c r="N139">
        <v>14736003000000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120</v>
      </c>
      <c r="B140" t="s">
        <v>26</v>
      </c>
      <c r="C140">
        <v>6782471000000</v>
      </c>
      <c r="D140">
        <v>7851382000000</v>
      </c>
      <c r="E140">
        <v>8574657000000</v>
      </c>
      <c r="F140">
        <v>9666500000000</v>
      </c>
      <c r="G140">
        <v>7443959000000</v>
      </c>
      <c r="H140">
        <v>8528001000000</v>
      </c>
      <c r="I140">
        <v>7209778000000</v>
      </c>
      <c r="J140">
        <v>8488000000000</v>
      </c>
      <c r="K140">
        <v>5350000000000</v>
      </c>
      <c r="L140">
        <v>4768290000000</v>
      </c>
      <c r="M140">
        <v>12369647000000</v>
      </c>
      <c r="N140">
        <v>14736003000000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t="s">
        <v>120</v>
      </c>
      <c r="B141" t="s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12220681000000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t="s">
        <v>120</v>
      </c>
      <c r="B142" t="s">
        <v>28</v>
      </c>
      <c r="C142">
        <v>12273000000</v>
      </c>
      <c r="D142">
        <v>9739000000</v>
      </c>
      <c r="E142">
        <v>0</v>
      </c>
      <c r="F142">
        <v>13170000000</v>
      </c>
      <c r="G142">
        <v>18919000000</v>
      </c>
      <c r="H142">
        <v>5097000000</v>
      </c>
      <c r="I142">
        <v>11451000000</v>
      </c>
      <c r="J142">
        <v>37309000000</v>
      </c>
      <c r="K142">
        <v>25728000000</v>
      </c>
      <c r="L142">
        <v>103023000000</v>
      </c>
      <c r="M142">
        <v>81902000000</v>
      </c>
      <c r="N142">
        <v>138964000000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t="s">
        <v>120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t="s">
        <v>120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t="s">
        <v>120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t="s">
        <v>120</v>
      </c>
      <c r="B146" t="s">
        <v>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t="s">
        <v>120</v>
      </c>
      <c r="B147" t="s">
        <v>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t="s">
        <v>120</v>
      </c>
      <c r="B148" t="s">
        <v>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120</v>
      </c>
      <c r="B149" t="s">
        <v>35</v>
      </c>
      <c r="C149">
        <v>268660000000</v>
      </c>
      <c r="D149">
        <v>193660000000</v>
      </c>
      <c r="E149">
        <v>193660000000</v>
      </c>
      <c r="F149">
        <v>179847000000</v>
      </c>
      <c r="G149">
        <v>147032000000</v>
      </c>
      <c r="H149">
        <v>147032000000</v>
      </c>
      <c r="I149">
        <v>147032000000</v>
      </c>
      <c r="J149">
        <v>142878000000</v>
      </c>
      <c r="K149">
        <v>142878000000</v>
      </c>
      <c r="L149">
        <v>142878000000</v>
      </c>
      <c r="M149">
        <v>142878000000</v>
      </c>
      <c r="N149">
        <v>142878000000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t="s">
        <v>120</v>
      </c>
      <c r="B150" t="s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t="s">
        <v>120</v>
      </c>
      <c r="B151" t="s">
        <v>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120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162845000000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t="s">
        <v>120</v>
      </c>
      <c r="B153" t="s">
        <v>39</v>
      </c>
      <c r="C153">
        <v>270660000000</v>
      </c>
      <c r="D153">
        <v>195660000000</v>
      </c>
      <c r="E153">
        <v>195660000000</v>
      </c>
      <c r="F153">
        <v>195660000000</v>
      </c>
      <c r="G153">
        <v>162844000000</v>
      </c>
      <c r="H153">
        <v>-15813000000</v>
      </c>
      <c r="I153">
        <v>162845000000</v>
      </c>
      <c r="J153">
        <v>162845000000</v>
      </c>
      <c r="K153">
        <v>162845000000</v>
      </c>
      <c r="L153">
        <v>162845000000</v>
      </c>
      <c r="M153">
        <v>162845000000</v>
      </c>
      <c r="N153">
        <v>162845000000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t="s">
        <v>120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t="s">
        <v>120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t="s">
        <v>120</v>
      </c>
      <c r="B156" t="s">
        <v>42</v>
      </c>
      <c r="C156">
        <v>-2000000000</v>
      </c>
      <c r="D156">
        <v>-2000000000</v>
      </c>
      <c r="E156">
        <v>-2000000000</v>
      </c>
      <c r="F156">
        <v>-15813000000</v>
      </c>
      <c r="G156">
        <v>-15812000000</v>
      </c>
      <c r="H156">
        <v>0</v>
      </c>
      <c r="I156">
        <v>-15813000000</v>
      </c>
      <c r="J156">
        <v>-19967000000</v>
      </c>
      <c r="K156">
        <v>-19967000000</v>
      </c>
      <c r="L156">
        <v>-19967000000</v>
      </c>
      <c r="M156">
        <v>-19967000000</v>
      </c>
      <c r="N156">
        <v>-19967000000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120</v>
      </c>
      <c r="B157" t="s">
        <v>43</v>
      </c>
      <c r="C157">
        <v>718279000000</v>
      </c>
      <c r="D157">
        <v>726014000000</v>
      </c>
      <c r="E157">
        <v>724754000000</v>
      </c>
      <c r="F157">
        <v>724653000000</v>
      </c>
      <c r="G157">
        <v>715860000000</v>
      </c>
      <c r="H157">
        <v>759258000000</v>
      </c>
      <c r="I157">
        <v>766063000000</v>
      </c>
      <c r="J157">
        <v>756096000000</v>
      </c>
      <c r="K157">
        <v>763209000000</v>
      </c>
      <c r="L157">
        <v>761286000000</v>
      </c>
      <c r="M157">
        <v>773657000000</v>
      </c>
      <c r="N157">
        <v>1043472000000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t="s">
        <v>120</v>
      </c>
      <c r="B158" t="s">
        <v>44</v>
      </c>
      <c r="C158">
        <v>144461000000</v>
      </c>
      <c r="D158">
        <v>149708000000</v>
      </c>
      <c r="E158">
        <v>149864000000</v>
      </c>
      <c r="F158">
        <v>147984000000</v>
      </c>
      <c r="G158">
        <v>140784000000</v>
      </c>
      <c r="H158">
        <v>174474000000</v>
      </c>
      <c r="I158">
        <v>181304000000</v>
      </c>
      <c r="J158">
        <v>173362000000</v>
      </c>
      <c r="K158">
        <v>179155000000</v>
      </c>
      <c r="L158">
        <v>177211000000</v>
      </c>
      <c r="M158">
        <v>175100000000</v>
      </c>
      <c r="N158">
        <v>180035000000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t="s">
        <v>120</v>
      </c>
      <c r="B159" t="s">
        <v>45</v>
      </c>
      <c r="C159">
        <v>371480000000</v>
      </c>
      <c r="D159">
        <v>383691000000</v>
      </c>
      <c r="E159">
        <v>391350000000</v>
      </c>
      <c r="F159">
        <v>396688000000</v>
      </c>
      <c r="G159">
        <v>396850000000</v>
      </c>
      <c r="H159">
        <v>439063000000</v>
      </c>
      <c r="I159">
        <v>453430000000</v>
      </c>
      <c r="J159">
        <v>453166000000</v>
      </c>
      <c r="K159">
        <v>465910000000</v>
      </c>
      <c r="L159">
        <v>472778000000</v>
      </c>
      <c r="M159">
        <v>478717000000</v>
      </c>
      <c r="N159">
        <v>492107000000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t="s">
        <v>120</v>
      </c>
      <c r="B160" t="s">
        <v>46</v>
      </c>
      <c r="C160">
        <v>-227019000000</v>
      </c>
      <c r="D160">
        <v>-233983000000</v>
      </c>
      <c r="E160">
        <v>-241486000000</v>
      </c>
      <c r="F160">
        <v>-248704000000</v>
      </c>
      <c r="G160">
        <v>-256066000000</v>
      </c>
      <c r="H160">
        <v>-264589000000</v>
      </c>
      <c r="I160">
        <v>-272126000000</v>
      </c>
      <c r="J160">
        <v>-279804000000</v>
      </c>
      <c r="K160">
        <v>-286755000000</v>
      </c>
      <c r="L160">
        <v>-295567000000</v>
      </c>
      <c r="M160">
        <v>-303617000000</v>
      </c>
      <c r="N160">
        <v>-312072000000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t="s">
        <v>120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t="s">
        <v>120</v>
      </c>
      <c r="B162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120</v>
      </c>
      <c r="B163" t="s">
        <v>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t="s">
        <v>120</v>
      </c>
      <c r="B164" t="s">
        <v>48</v>
      </c>
      <c r="C164">
        <v>573818000000</v>
      </c>
      <c r="D164">
        <v>576306000000</v>
      </c>
      <c r="E164">
        <v>574890000000</v>
      </c>
      <c r="F164">
        <v>576669000000</v>
      </c>
      <c r="G164">
        <v>575076000000</v>
      </c>
      <c r="H164">
        <v>584784000000</v>
      </c>
      <c r="I164">
        <v>584759000000</v>
      </c>
      <c r="J164">
        <v>582734000000</v>
      </c>
      <c r="K164">
        <v>584054000000</v>
      </c>
      <c r="L164">
        <v>584075000000</v>
      </c>
      <c r="M164">
        <v>598557000000</v>
      </c>
      <c r="N164">
        <v>863437000000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t="s">
        <v>120</v>
      </c>
      <c r="B165" t="s">
        <v>45</v>
      </c>
      <c r="C165">
        <v>655756000000</v>
      </c>
      <c r="D165">
        <v>659744000000</v>
      </c>
      <c r="E165">
        <v>659787000000</v>
      </c>
      <c r="F165">
        <v>663076000000</v>
      </c>
      <c r="G165">
        <v>663110000000</v>
      </c>
      <c r="H165">
        <v>674463000000</v>
      </c>
      <c r="I165">
        <v>676543000000</v>
      </c>
      <c r="J165">
        <v>676543000000</v>
      </c>
      <c r="K165">
        <v>679973000000</v>
      </c>
      <c r="L165">
        <v>682213000000</v>
      </c>
      <c r="M165">
        <v>699518000000</v>
      </c>
      <c r="N165">
        <v>967188000000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t="s">
        <v>120</v>
      </c>
      <c r="B166" t="s">
        <v>46</v>
      </c>
      <c r="C166">
        <v>-81938000000</v>
      </c>
      <c r="D166">
        <v>-83438000000</v>
      </c>
      <c r="E166">
        <v>-84897000000</v>
      </c>
      <c r="F166">
        <v>-86407000000</v>
      </c>
      <c r="G166">
        <v>-88034000000</v>
      </c>
      <c r="H166">
        <v>-89679000000</v>
      </c>
      <c r="I166">
        <v>-91784000000</v>
      </c>
      <c r="J166">
        <v>-93809000000</v>
      </c>
      <c r="K166">
        <v>-95919000000</v>
      </c>
      <c r="L166">
        <v>-98138000000</v>
      </c>
      <c r="M166">
        <v>-100961000000</v>
      </c>
      <c r="N166">
        <v>-103751000000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t="s">
        <v>120</v>
      </c>
      <c r="B167" t="s">
        <v>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t="s">
        <v>120</v>
      </c>
      <c r="B168" t="s">
        <v>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t="s">
        <v>120</v>
      </c>
      <c r="B169" t="s">
        <v>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t="s">
        <v>120</v>
      </c>
      <c r="B170" t="s">
        <v>50</v>
      </c>
      <c r="C170">
        <v>3683000000</v>
      </c>
      <c r="D170">
        <v>3683000000</v>
      </c>
      <c r="E170">
        <v>3683000000</v>
      </c>
      <c r="F170">
        <v>3683000000</v>
      </c>
      <c r="G170">
        <v>3683000000</v>
      </c>
      <c r="H170">
        <v>14461000000</v>
      </c>
      <c r="I170">
        <v>14461000000</v>
      </c>
      <c r="J170">
        <v>14461000000</v>
      </c>
      <c r="K170">
        <v>14461000000</v>
      </c>
      <c r="L170">
        <v>3683000000</v>
      </c>
      <c r="M170">
        <v>3683000000</v>
      </c>
      <c r="N170">
        <v>3683000000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t="s">
        <v>120</v>
      </c>
      <c r="B171" t="s">
        <v>51</v>
      </c>
      <c r="C171">
        <v>3683000000</v>
      </c>
      <c r="D171">
        <v>3683000000</v>
      </c>
      <c r="E171">
        <v>3683000000</v>
      </c>
      <c r="F171">
        <v>3683000000</v>
      </c>
      <c r="G171">
        <v>3683000000</v>
      </c>
      <c r="H171">
        <v>14461000000</v>
      </c>
      <c r="I171">
        <v>14461000000</v>
      </c>
      <c r="J171">
        <v>14461000000</v>
      </c>
      <c r="K171">
        <v>14461000000</v>
      </c>
      <c r="L171">
        <v>3683000000</v>
      </c>
      <c r="M171">
        <v>3683000000</v>
      </c>
      <c r="N171">
        <v>3683000000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t="s">
        <v>120</v>
      </c>
      <c r="B172" t="s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t="s">
        <v>120</v>
      </c>
      <c r="B173" t="s">
        <v>53</v>
      </c>
      <c r="C173">
        <v>3165657000000</v>
      </c>
      <c r="D173">
        <v>2821972000000</v>
      </c>
      <c r="E173">
        <v>3127345000000</v>
      </c>
      <c r="F173">
        <v>3255029000000</v>
      </c>
      <c r="G173">
        <v>3418374000000</v>
      </c>
      <c r="H173">
        <v>2664770000000</v>
      </c>
      <c r="I173">
        <v>3083747000000</v>
      </c>
      <c r="J173">
        <v>3101562000000</v>
      </c>
      <c r="K173">
        <v>2902843000000</v>
      </c>
      <c r="L173">
        <v>3604154000000</v>
      </c>
      <c r="M173">
        <v>4304867000000</v>
      </c>
      <c r="N173">
        <v>4073345000000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t="s">
        <v>120</v>
      </c>
      <c r="B174" t="s">
        <v>54</v>
      </c>
      <c r="C174">
        <v>222954000000</v>
      </c>
      <c r="D174">
        <v>215793000000</v>
      </c>
      <c r="E174">
        <v>227368000000</v>
      </c>
      <c r="F174">
        <v>264156000000</v>
      </c>
      <c r="G174">
        <v>215870000000</v>
      </c>
      <c r="H174">
        <v>191405000000</v>
      </c>
      <c r="I174">
        <v>191174000000</v>
      </c>
      <c r="J174">
        <v>485890000000</v>
      </c>
      <c r="K174">
        <v>547482000000</v>
      </c>
      <c r="L174">
        <v>663436000000</v>
      </c>
      <c r="M174">
        <v>620365000000</v>
      </c>
      <c r="N174">
        <v>288426000000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t="s">
        <v>120</v>
      </c>
      <c r="B175" t="s">
        <v>55</v>
      </c>
      <c r="C175">
        <v>2903844000000</v>
      </c>
      <c r="D175">
        <v>2566810000000</v>
      </c>
      <c r="E175">
        <v>2858697000000</v>
      </c>
      <c r="F175">
        <v>2952081000000</v>
      </c>
      <c r="G175">
        <v>3167450000000</v>
      </c>
      <c r="H175">
        <v>2438595000000</v>
      </c>
      <c r="I175">
        <v>2857314000000</v>
      </c>
      <c r="J175">
        <v>2580813000000</v>
      </c>
      <c r="K175">
        <v>2312401000000</v>
      </c>
      <c r="L175">
        <v>2891257000000</v>
      </c>
      <c r="M175">
        <v>3626294000000</v>
      </c>
      <c r="N175">
        <v>3726777000000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t="s">
        <v>120</v>
      </c>
      <c r="B176" t="s">
        <v>56</v>
      </c>
      <c r="C176">
        <v>1785000000</v>
      </c>
      <c r="D176">
        <v>1785000000</v>
      </c>
      <c r="E176">
        <v>833000000</v>
      </c>
      <c r="F176">
        <v>833000000</v>
      </c>
      <c r="G176">
        <v>833000000</v>
      </c>
      <c r="H176">
        <v>83000000</v>
      </c>
      <c r="I176">
        <v>83000000</v>
      </c>
      <c r="J176">
        <v>82000000</v>
      </c>
      <c r="K176">
        <v>81000000</v>
      </c>
      <c r="L176">
        <v>81000000</v>
      </c>
      <c r="M176">
        <v>82000000</v>
      </c>
      <c r="N176">
        <v>82000000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t="s">
        <v>120</v>
      </c>
      <c r="B177" t="s">
        <v>57</v>
      </c>
      <c r="C177">
        <v>37074000000</v>
      </c>
      <c r="D177">
        <v>37584000000</v>
      </c>
      <c r="E177">
        <v>40447000000</v>
      </c>
      <c r="F177">
        <v>37959000000</v>
      </c>
      <c r="G177">
        <v>34221000000</v>
      </c>
      <c r="H177">
        <v>34687000000</v>
      </c>
      <c r="I177">
        <v>35176000000</v>
      </c>
      <c r="J177">
        <v>34977000000</v>
      </c>
      <c r="K177">
        <v>42879000000</v>
      </c>
      <c r="L177">
        <v>49380000000</v>
      </c>
      <c r="M177">
        <v>58126000000</v>
      </c>
      <c r="N177">
        <v>58060000000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t="s">
        <v>120</v>
      </c>
      <c r="B178" t="s">
        <v>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t="s">
        <v>120</v>
      </c>
      <c r="B179" t="s">
        <v>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t="s">
        <v>120</v>
      </c>
      <c r="B180" t="s">
        <v>60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t="s">
        <v>120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t="s">
        <v>120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t="s">
        <v>120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t="s">
        <v>120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t="s">
        <v>120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t="s">
        <v>120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t="s">
        <v>120</v>
      </c>
      <c r="B187" t="s">
        <v>67</v>
      </c>
      <c r="C187">
        <v>112041844000000</v>
      </c>
      <c r="D187">
        <v>117192248000000</v>
      </c>
      <c r="E187">
        <v>108809172000000</v>
      </c>
      <c r="F187">
        <v>111282902000000</v>
      </c>
      <c r="G187">
        <v>111350577000000</v>
      </c>
      <c r="H187">
        <v>119791806000000</v>
      </c>
      <c r="I187">
        <v>117077868000000</v>
      </c>
      <c r="J187">
        <v>124204479000000</v>
      </c>
      <c r="K187">
        <v>124092667000000</v>
      </c>
      <c r="L187">
        <v>128827228000000</v>
      </c>
      <c r="M187">
        <v>133851621000000</v>
      </c>
      <c r="N187">
        <v>135266042000000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t="s">
        <v>120</v>
      </c>
      <c r="B188" t="s">
        <v>68</v>
      </c>
      <c r="C188">
        <v>161298000000</v>
      </c>
      <c r="D188">
        <v>147537000000</v>
      </c>
      <c r="E188">
        <v>135527000000</v>
      </c>
      <c r="F188">
        <v>121876000000</v>
      </c>
      <c r="G188">
        <v>108535000000</v>
      </c>
      <c r="H188">
        <v>95504000000</v>
      </c>
      <c r="I188">
        <v>84155000000</v>
      </c>
      <c r="J188">
        <v>72465000000</v>
      </c>
      <c r="K188">
        <v>61953000000</v>
      </c>
      <c r="L188">
        <v>52584000000</v>
      </c>
      <c r="M188">
        <v>45122000000</v>
      </c>
      <c r="N188">
        <v>37580000000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t="s">
        <v>120</v>
      </c>
      <c r="B189" t="s">
        <v>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t="s">
        <v>120</v>
      </c>
      <c r="B190" t="s">
        <v>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t="s">
        <v>120</v>
      </c>
      <c r="B19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t="s">
        <v>120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t="s">
        <v>120</v>
      </c>
      <c r="B193" t="s">
        <v>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t="s">
        <v>120</v>
      </c>
      <c r="B194" t="s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t="s">
        <v>120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t="s">
        <v>120</v>
      </c>
      <c r="B196" t="s">
        <v>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120</v>
      </c>
      <c r="B197" t="s">
        <v>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t="s">
        <v>120</v>
      </c>
      <c r="B198" t="s">
        <v>78</v>
      </c>
      <c r="C198">
        <v>4787465000000</v>
      </c>
      <c r="D198">
        <v>13231963000000</v>
      </c>
      <c r="E198">
        <v>2317212000000</v>
      </c>
      <c r="F198">
        <v>2711674000000</v>
      </c>
      <c r="G198">
        <v>3456730000000</v>
      </c>
      <c r="H198">
        <v>9086568000000</v>
      </c>
      <c r="I198">
        <v>4902690000000</v>
      </c>
      <c r="J198">
        <v>6564043000000</v>
      </c>
      <c r="K198">
        <v>8158000000000</v>
      </c>
      <c r="L198">
        <v>11090139000000</v>
      </c>
      <c r="M198">
        <v>9793929000000</v>
      </c>
      <c r="N198">
        <v>9599105000000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t="s">
        <v>120</v>
      </c>
      <c r="B199" t="s">
        <v>79</v>
      </c>
      <c r="C199">
        <v>4757529000000</v>
      </c>
      <c r="D199">
        <v>13231030000000</v>
      </c>
      <c r="E199">
        <v>2308504000000</v>
      </c>
      <c r="F199">
        <v>2695264000000</v>
      </c>
      <c r="G199">
        <v>3433990000000</v>
      </c>
      <c r="H199">
        <v>9060479000000</v>
      </c>
      <c r="I199">
        <v>4874997000000</v>
      </c>
      <c r="J199">
        <v>6036338000000</v>
      </c>
      <c r="K199">
        <v>7823608000000</v>
      </c>
      <c r="L199">
        <v>11047110000000</v>
      </c>
      <c r="M199">
        <v>9348369000000</v>
      </c>
      <c r="N199">
        <v>9001424000000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t="s">
        <v>120</v>
      </c>
      <c r="B200" t="s">
        <v>80</v>
      </c>
      <c r="C200">
        <v>29936000000</v>
      </c>
      <c r="D200">
        <v>933000000</v>
      </c>
      <c r="E200">
        <v>8708000000</v>
      </c>
      <c r="F200">
        <v>16410000000</v>
      </c>
      <c r="G200">
        <v>22740000000</v>
      </c>
      <c r="H200">
        <v>26089000000</v>
      </c>
      <c r="I200">
        <v>27693000000</v>
      </c>
      <c r="J200">
        <v>527705000000</v>
      </c>
      <c r="K200">
        <v>334392000000</v>
      </c>
      <c r="L200">
        <v>43029000000</v>
      </c>
      <c r="M200">
        <v>445560000000</v>
      </c>
      <c r="N200">
        <v>597681000000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t="s">
        <v>120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t="s">
        <v>120</v>
      </c>
      <c r="B202" t="s">
        <v>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t="s">
        <v>120</v>
      </c>
      <c r="B203" t="s">
        <v>83</v>
      </c>
      <c r="C203">
        <v>86904471000000</v>
      </c>
      <c r="D203">
        <v>86442223000000</v>
      </c>
      <c r="E203">
        <v>89642999000000</v>
      </c>
      <c r="F203">
        <v>90921982000000</v>
      </c>
      <c r="G203">
        <v>90970498000000</v>
      </c>
      <c r="H203">
        <v>93440398000000</v>
      </c>
      <c r="I203">
        <v>95031417000000</v>
      </c>
      <c r="J203">
        <v>97167705000000</v>
      </c>
      <c r="K203">
        <v>95698678000000</v>
      </c>
      <c r="L203">
        <v>96904601000000</v>
      </c>
      <c r="M203">
        <v>101654531000000</v>
      </c>
      <c r="N203">
        <v>105366284000000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120</v>
      </c>
      <c r="B204" t="s">
        <v>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t="s">
        <v>120</v>
      </c>
      <c r="B205" t="s">
        <v>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 t="s">
        <v>120</v>
      </c>
      <c r="B206" t="s">
        <v>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t="s">
        <v>120</v>
      </c>
      <c r="B207" t="s">
        <v>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t="s">
        <v>120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t="s">
        <v>120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t="s">
        <v>120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t="s">
        <v>120</v>
      </c>
      <c r="B211" t="s">
        <v>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t="s">
        <v>120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t="s">
        <v>120</v>
      </c>
      <c r="B213" t="s">
        <v>93</v>
      </c>
      <c r="C213">
        <v>0</v>
      </c>
      <c r="D213">
        <v>0</v>
      </c>
      <c r="E213">
        <v>9981000000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t="s">
        <v>120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t="s">
        <v>120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t="s">
        <v>120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t="s">
        <v>120</v>
      </c>
      <c r="B217" t="s">
        <v>97</v>
      </c>
      <c r="C217">
        <v>103847837000000</v>
      </c>
      <c r="D217">
        <v>108822263000000</v>
      </c>
      <c r="E217">
        <v>100261776000000</v>
      </c>
      <c r="F217">
        <v>102609749000000</v>
      </c>
      <c r="G217">
        <v>102464153000000</v>
      </c>
      <c r="H217">
        <v>110740663000000</v>
      </c>
      <c r="I217">
        <v>107830109000000</v>
      </c>
      <c r="J217">
        <v>114878324000000</v>
      </c>
      <c r="K217">
        <v>114551862000000</v>
      </c>
      <c r="L217">
        <v>118999845000000</v>
      </c>
      <c r="M217">
        <v>123782107000000</v>
      </c>
      <c r="N217">
        <v>124871538000000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t="s">
        <v>120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t="s">
        <v>120</v>
      </c>
      <c r="B219" t="s">
        <v>99</v>
      </c>
      <c r="C219">
        <v>7085000000</v>
      </c>
      <c r="D219">
        <v>7085000000000</v>
      </c>
      <c r="E219">
        <v>7085000000000</v>
      </c>
      <c r="F219">
        <v>7085000000000</v>
      </c>
      <c r="G219">
        <v>7531355000000</v>
      </c>
      <c r="H219">
        <v>7531355000000</v>
      </c>
      <c r="I219">
        <v>7531355000000</v>
      </c>
      <c r="J219">
        <v>7531355000000</v>
      </c>
      <c r="K219">
        <v>8133863000000</v>
      </c>
      <c r="L219">
        <v>8133863000000</v>
      </c>
      <c r="M219">
        <v>8133863000000</v>
      </c>
      <c r="N219">
        <v>8334266000000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t="s">
        <v>120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t="s">
        <v>120</v>
      </c>
      <c r="B221" t="s">
        <v>101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t="s">
        <v>120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t="s">
        <v>120</v>
      </c>
      <c r="B223" t="s">
        <v>103</v>
      </c>
      <c r="C223">
        <v>7398000000</v>
      </c>
      <c r="D223">
        <v>7398000000</v>
      </c>
      <c r="E223">
        <v>0</v>
      </c>
      <c r="F223">
        <v>7398000000</v>
      </c>
      <c r="G223">
        <v>0</v>
      </c>
      <c r="H223">
        <v>7398000000</v>
      </c>
      <c r="I223">
        <v>7398000000</v>
      </c>
      <c r="J223">
        <v>7398000000</v>
      </c>
      <c r="K223">
        <v>7398000000</v>
      </c>
      <c r="L223">
        <v>7398000000</v>
      </c>
      <c r="M223">
        <v>7398000000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120</v>
      </c>
      <c r="B224" t="s">
        <v>104</v>
      </c>
      <c r="C224">
        <v>0</v>
      </c>
      <c r="D224">
        <v>0</v>
      </c>
      <c r="E224">
        <v>7398000000</v>
      </c>
      <c r="F224">
        <v>0</v>
      </c>
      <c r="G224">
        <v>7398000000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107600000000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t="s">
        <v>120</v>
      </c>
      <c r="B225" t="s">
        <v>105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t="s">
        <v>120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t="s">
        <v>120</v>
      </c>
      <c r="B227" t="s">
        <v>107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t="s">
        <v>120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   <v>120</v>
      </c>
      <c r="B229" t="s">
        <v>109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t="s">
        <v>120</v>
      </c>
      <c r="B230" t="s">
        <v>110</v>
      </c>
      <c r="C230">
        <v>598482000000</v>
      </c>
      <c r="D230">
        <v>598482000000</v>
      </c>
      <c r="E230">
        <v>598482000000</v>
      </c>
      <c r="F230">
        <v>686254000000</v>
      </c>
      <c r="G230">
        <v>686254000000</v>
      </c>
      <c r="H230">
        <v>686254000000</v>
      </c>
      <c r="I230">
        <v>686254000000</v>
      </c>
      <c r="J230">
        <v>794817000000</v>
      </c>
      <c r="K230">
        <v>794817000000</v>
      </c>
      <c r="L230">
        <v>794817000000</v>
      </c>
      <c r="M230">
        <v>794817000000</v>
      </c>
      <c r="N230">
        <v>918864000000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t="s">
        <v>120</v>
      </c>
      <c r="B231" t="s">
        <v>111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t="s">
        <v>120</v>
      </c>
      <c r="B232" t="s">
        <v>112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t="s">
        <v>120</v>
      </c>
      <c r="B233" t="s">
        <v>113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t="s">
        <v>120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t="s">
        <v>120</v>
      </c>
      <c r="B235" t="s">
        <v>115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120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t="s">
        <v>120</v>
      </c>
      <c r="B237" t="s">
        <v>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t="s">
        <v>120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t="s">
        <v>120</v>
      </c>
      <c r="B239" t="s">
        <v>119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t="s">
        <v>121</v>
      </c>
      <c r="B240" t="s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t="s">
        <v>121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t="s">
        <v>121</v>
      </c>
      <c r="B242" t="s">
        <v>9</v>
      </c>
      <c r="C242">
        <v>10401494000000</v>
      </c>
      <c r="D242">
        <v>12294194000000</v>
      </c>
      <c r="E242">
        <v>10770158000000</v>
      </c>
      <c r="F242">
        <v>11073415000000</v>
      </c>
      <c r="G242">
        <v>11440685000000</v>
      </c>
      <c r="H242">
        <v>12660583000000</v>
      </c>
      <c r="I242">
        <v>12191932000000</v>
      </c>
      <c r="J242">
        <v>11894083000000</v>
      </c>
      <c r="K242">
        <v>12176802000000</v>
      </c>
      <c r="L242">
        <v>13745227000000</v>
      </c>
      <c r="M242">
        <v>12400755000000</v>
      </c>
      <c r="N242">
        <v>11488667000000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t="s">
        <v>121</v>
      </c>
      <c r="B243" t="s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t="s">
        <v>121</v>
      </c>
      <c r="B244" t="s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t="s">
        <v>121</v>
      </c>
      <c r="B245" t="s">
        <v>12</v>
      </c>
      <c r="C245">
        <v>40335703000000</v>
      </c>
      <c r="D245">
        <v>49434766000000</v>
      </c>
      <c r="E245">
        <v>91672598000000</v>
      </c>
      <c r="F245">
        <v>37588465000000</v>
      </c>
      <c r="G245">
        <v>64251759000000</v>
      </c>
      <c r="H245">
        <v>68851444000000</v>
      </c>
      <c r="I245">
        <v>58216772000000</v>
      </c>
      <c r="J245">
        <v>48204728000000</v>
      </c>
      <c r="K245">
        <v>45003431000000</v>
      </c>
      <c r="L245">
        <v>111418448000000</v>
      </c>
      <c r="M245">
        <v>74131546000000</v>
      </c>
      <c r="N245">
        <v>47536512000000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t="s">
        <v>121</v>
      </c>
      <c r="B246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t="s">
        <v>121</v>
      </c>
      <c r="B247" t="s">
        <v>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t="s">
        <v>121</v>
      </c>
      <c r="B248" t="s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t="s">
        <v>121</v>
      </c>
      <c r="B249" t="s">
        <v>16</v>
      </c>
      <c r="C249">
        <v>116003134000000</v>
      </c>
      <c r="D249">
        <v>85348812000000</v>
      </c>
      <c r="E249">
        <v>85087146000000</v>
      </c>
      <c r="F249">
        <v>145998134000000</v>
      </c>
      <c r="G249">
        <v>115503372000000</v>
      </c>
      <c r="H249">
        <v>135940238000000</v>
      </c>
      <c r="I249">
        <v>163893889000000</v>
      </c>
      <c r="J249">
        <v>216987172000000</v>
      </c>
      <c r="K249">
        <v>259681711000000</v>
      </c>
      <c r="L249">
        <v>221146701000000</v>
      </c>
      <c r="M249">
        <v>174793284000000</v>
      </c>
      <c r="N249">
        <v>199683000000000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t="s">
        <v>121</v>
      </c>
      <c r="B250" t="s">
        <v>17</v>
      </c>
      <c r="C250">
        <v>96756092000000</v>
      </c>
      <c r="D250">
        <v>62192181000000</v>
      </c>
      <c r="E250">
        <v>74269353000000</v>
      </c>
      <c r="F250">
        <v>125484815000000</v>
      </c>
      <c r="G250">
        <v>97934016000000</v>
      </c>
      <c r="H250">
        <v>112042997000000</v>
      </c>
      <c r="I250">
        <v>141148805000000</v>
      </c>
      <c r="J250">
        <v>191862728000000</v>
      </c>
      <c r="K250">
        <v>233692368000000</v>
      </c>
      <c r="L250">
        <v>203435821000000</v>
      </c>
      <c r="M250">
        <v>162363758000000</v>
      </c>
      <c r="N250">
        <v>186326791000000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t="s">
        <v>121</v>
      </c>
      <c r="B251" t="s">
        <v>18</v>
      </c>
      <c r="C251">
        <v>19391253000000</v>
      </c>
      <c r="D251">
        <v>23295457000000</v>
      </c>
      <c r="E251">
        <v>10957492000000</v>
      </c>
      <c r="F251">
        <v>20647195000000</v>
      </c>
      <c r="G251">
        <v>17701040000000</v>
      </c>
      <c r="H251">
        <v>24026575000000</v>
      </c>
      <c r="I251">
        <v>22871707000000</v>
      </c>
      <c r="J251">
        <v>25250680000000</v>
      </c>
      <c r="K251">
        <v>26111007000000</v>
      </c>
      <c r="L251">
        <v>17795874000000</v>
      </c>
      <c r="M251">
        <v>12514576000000</v>
      </c>
      <c r="N251">
        <v>13439406000000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t="s">
        <v>121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121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t="s">
        <v>121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t="s">
        <v>121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t="s">
        <v>121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t="s">
        <v>121</v>
      </c>
      <c r="B257" t="s">
        <v>24</v>
      </c>
      <c r="C257">
        <v>-144211000000</v>
      </c>
      <c r="D257">
        <v>-138826000000</v>
      </c>
      <c r="E257">
        <v>-139699000000</v>
      </c>
      <c r="F257">
        <v>-133876000000</v>
      </c>
      <c r="G257">
        <v>-131684000000</v>
      </c>
      <c r="H257">
        <v>-129334000000</v>
      </c>
      <c r="I257">
        <v>-126623000000</v>
      </c>
      <c r="J257">
        <v>-126236000000</v>
      </c>
      <c r="K257">
        <v>-121664000000</v>
      </c>
      <c r="L257">
        <v>-84994000000</v>
      </c>
      <c r="M257">
        <v>-85050000000</v>
      </c>
      <c r="N257">
        <v>-83197000000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t="s">
        <v>121</v>
      </c>
      <c r="B258" t="s">
        <v>25</v>
      </c>
      <c r="C258">
        <v>0</v>
      </c>
      <c r="D258">
        <v>10069208000000</v>
      </c>
      <c r="E258">
        <v>3574042000000</v>
      </c>
      <c r="F258">
        <v>3612147000000</v>
      </c>
      <c r="G258">
        <v>6350644000000</v>
      </c>
      <c r="H258">
        <v>6066664000000</v>
      </c>
      <c r="I258">
        <v>3274752000000</v>
      </c>
      <c r="J258">
        <v>1878861000000</v>
      </c>
      <c r="K258">
        <v>1110756000000</v>
      </c>
      <c r="L258">
        <v>1701421000000</v>
      </c>
      <c r="M258">
        <v>1602918000000</v>
      </c>
      <c r="N258">
        <v>3448599000000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121</v>
      </c>
      <c r="B259" t="s">
        <v>26</v>
      </c>
      <c r="C259">
        <v>5688349000000</v>
      </c>
      <c r="D259">
        <v>10082433000000</v>
      </c>
      <c r="E259">
        <v>3586841000000</v>
      </c>
      <c r="F259">
        <v>3633620000000</v>
      </c>
      <c r="G259">
        <v>6374417000000</v>
      </c>
      <c r="H259">
        <v>6083163000000</v>
      </c>
      <c r="I259">
        <v>3286806000000</v>
      </c>
      <c r="J259">
        <v>1918275000000</v>
      </c>
      <c r="K259">
        <v>1164743000000</v>
      </c>
      <c r="L259">
        <v>1748478000000</v>
      </c>
      <c r="M259">
        <v>1624018000000</v>
      </c>
      <c r="N259">
        <v>3469114000000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t="s">
        <v>121</v>
      </c>
      <c r="B260" t="s">
        <v>27</v>
      </c>
      <c r="C260">
        <v>-6598000000</v>
      </c>
      <c r="D260">
        <v>-13225000000</v>
      </c>
      <c r="E260">
        <v>-12799000000</v>
      </c>
      <c r="F260">
        <v>-21473000000</v>
      </c>
      <c r="G260">
        <v>-23773000000</v>
      </c>
      <c r="H260">
        <v>-16499000000</v>
      </c>
      <c r="I260">
        <v>-12054000000</v>
      </c>
      <c r="J260">
        <v>-39414000000</v>
      </c>
      <c r="K260">
        <v>-53987000000</v>
      </c>
      <c r="L260">
        <v>-47057000000</v>
      </c>
      <c r="M260">
        <v>-21100000000</v>
      </c>
      <c r="N260">
        <v>-20515000000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t="s">
        <v>121</v>
      </c>
      <c r="B261" t="s">
        <v>28</v>
      </c>
      <c r="C261">
        <v>222404000000</v>
      </c>
      <c r="D261">
        <v>0</v>
      </c>
      <c r="E261">
        <v>221388000000</v>
      </c>
      <c r="F261">
        <v>236204000000</v>
      </c>
      <c r="G261">
        <v>378534000000</v>
      </c>
      <c r="H261">
        <v>192282000000</v>
      </c>
      <c r="I261">
        <v>70158000000</v>
      </c>
      <c r="J261">
        <v>0</v>
      </c>
      <c r="K261">
        <v>231930000000</v>
      </c>
      <c r="L261">
        <v>1038214000000</v>
      </c>
      <c r="M261">
        <v>196039000000</v>
      </c>
      <c r="N261">
        <v>295688000000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121</v>
      </c>
      <c r="B262" t="s">
        <v>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121</v>
      </c>
      <c r="B263" t="s">
        <v>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t="s">
        <v>121</v>
      </c>
      <c r="B264" t="s">
        <v>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t="s">
        <v>121</v>
      </c>
      <c r="B265" t="s">
        <v>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t="s">
        <v>121</v>
      </c>
      <c r="B266" t="s">
        <v>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t="s">
        <v>121</v>
      </c>
      <c r="B267" t="s">
        <v>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121</v>
      </c>
      <c r="B268" t="s">
        <v>35</v>
      </c>
      <c r="C268">
        <v>2706855000000</v>
      </c>
      <c r="D268">
        <v>2763768000000</v>
      </c>
      <c r="E268">
        <v>2842564000000</v>
      </c>
      <c r="F268">
        <v>2864564000000</v>
      </c>
      <c r="G268">
        <v>2902893000000</v>
      </c>
      <c r="H268">
        <v>2873924000000</v>
      </c>
      <c r="I268">
        <v>2860964000000</v>
      </c>
      <c r="J268">
        <v>2969936000000</v>
      </c>
      <c r="K268">
        <v>3090065000000</v>
      </c>
      <c r="L268">
        <v>2977388000000</v>
      </c>
      <c r="M268">
        <v>3026702000000</v>
      </c>
      <c r="N268">
        <v>3003368000000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121</v>
      </c>
      <c r="B269" t="s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121</v>
      </c>
      <c r="B270" t="s">
        <v>37</v>
      </c>
      <c r="C270">
        <v>1993392000000</v>
      </c>
      <c r="D270">
        <v>2039869000000</v>
      </c>
      <c r="E270">
        <v>2112621000000</v>
      </c>
      <c r="F270">
        <v>2133988000000</v>
      </c>
      <c r="G270">
        <v>2125334000000</v>
      </c>
      <c r="H270">
        <v>2134086000000</v>
      </c>
      <c r="I270">
        <v>2136886000000</v>
      </c>
      <c r="J270">
        <v>2214709000000</v>
      </c>
      <c r="K270">
        <v>2310463000000</v>
      </c>
      <c r="L270">
        <v>2243217000000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t="s">
        <v>121</v>
      </c>
      <c r="B271" t="s">
        <v>38</v>
      </c>
      <c r="C271">
        <v>602084000000</v>
      </c>
      <c r="D271">
        <v>603605000000</v>
      </c>
      <c r="E271">
        <v>618113000000</v>
      </c>
      <c r="F271">
        <v>618873000000</v>
      </c>
      <c r="G271">
        <v>632889000000</v>
      </c>
      <c r="H271">
        <v>595596000000</v>
      </c>
      <c r="I271">
        <v>611667000000</v>
      </c>
      <c r="J271">
        <v>643520000000</v>
      </c>
      <c r="K271">
        <v>674504000000</v>
      </c>
      <c r="L271">
        <v>628324000000</v>
      </c>
      <c r="M271">
        <v>2272439000000</v>
      </c>
      <c r="N271">
        <v>664144000000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121</v>
      </c>
      <c r="B272" t="s">
        <v>39</v>
      </c>
      <c r="C272">
        <v>215496000000</v>
      </c>
      <c r="D272">
        <v>215470000000</v>
      </c>
      <c r="E272">
        <v>216069000000</v>
      </c>
      <c r="F272">
        <v>216045000000</v>
      </c>
      <c r="G272">
        <v>215903000000</v>
      </c>
      <c r="H272">
        <v>215617000000</v>
      </c>
      <c r="I272">
        <v>216431000000</v>
      </c>
      <c r="J272">
        <v>215534000000</v>
      </c>
      <c r="K272">
        <v>215211000000</v>
      </c>
      <c r="L272">
        <v>215076000000</v>
      </c>
      <c r="M272">
        <v>215211000000</v>
      </c>
      <c r="N272">
        <v>219426000000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t="s">
        <v>121</v>
      </c>
      <c r="B273" t="s">
        <v>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t="s">
        <v>121</v>
      </c>
      <c r="B274" t="s">
        <v>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t="s">
        <v>121</v>
      </c>
      <c r="B275" t="s">
        <v>42</v>
      </c>
      <c r="C275">
        <v>-104117000000</v>
      </c>
      <c r="D275">
        <v>-95176000000</v>
      </c>
      <c r="E275">
        <v>-104239000000</v>
      </c>
      <c r="F275">
        <v>-104342000000</v>
      </c>
      <c r="G275">
        <v>-71233000000</v>
      </c>
      <c r="H275">
        <v>-71375000000</v>
      </c>
      <c r="I275">
        <v>-104020000000</v>
      </c>
      <c r="J275">
        <v>-103827000000</v>
      </c>
      <c r="K275">
        <v>-110113000000</v>
      </c>
      <c r="L275">
        <v>-109229000000</v>
      </c>
      <c r="M275">
        <v>-109172000000</v>
      </c>
      <c r="N275">
        <v>-113606000000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t="s">
        <v>121</v>
      </c>
      <c r="B276" t="s">
        <v>43</v>
      </c>
      <c r="C276">
        <v>10168812000000</v>
      </c>
      <c r="D276">
        <v>10413985000000</v>
      </c>
      <c r="E276">
        <v>10241492000000</v>
      </c>
      <c r="F276">
        <v>10152116000000</v>
      </c>
      <c r="G276">
        <v>10382490000000</v>
      </c>
      <c r="H276">
        <v>10741157000000</v>
      </c>
      <c r="I276">
        <v>10509295000000</v>
      </c>
      <c r="J276">
        <v>10259927000000</v>
      </c>
      <c r="K276">
        <v>10131837000000</v>
      </c>
      <c r="L276">
        <v>10532205000000</v>
      </c>
      <c r="M276">
        <v>10375801000000</v>
      </c>
      <c r="N276">
        <v>10612120000000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t="s">
        <v>121</v>
      </c>
      <c r="B277" t="s">
        <v>44</v>
      </c>
      <c r="C277">
        <v>5973387000000</v>
      </c>
      <c r="D277">
        <v>6154218000000</v>
      </c>
      <c r="E277">
        <v>6009491000000</v>
      </c>
      <c r="F277">
        <v>5924875000000</v>
      </c>
      <c r="G277">
        <v>6073131000000</v>
      </c>
      <c r="H277">
        <v>6338007000000</v>
      </c>
      <c r="I277">
        <v>6156731000000</v>
      </c>
      <c r="J277">
        <v>5953329000000</v>
      </c>
      <c r="K277">
        <v>5800792000000</v>
      </c>
      <c r="L277">
        <v>6096042000000</v>
      </c>
      <c r="M277">
        <v>5988232000000</v>
      </c>
      <c r="N277">
        <v>6111439000000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121</v>
      </c>
      <c r="B278" t="s">
        <v>45</v>
      </c>
      <c r="C278">
        <v>13037198000000</v>
      </c>
      <c r="D278">
        <v>13353426000000</v>
      </c>
      <c r="E278">
        <v>13361527000000</v>
      </c>
      <c r="F278">
        <v>13474762000000</v>
      </c>
      <c r="G278">
        <v>13851878000000</v>
      </c>
      <c r="H278">
        <v>14264202000000</v>
      </c>
      <c r="I278">
        <v>14264920000000</v>
      </c>
      <c r="J278">
        <v>14200615000000</v>
      </c>
      <c r="K278">
        <v>14214547000000</v>
      </c>
      <c r="L278">
        <v>14594233000000</v>
      </c>
      <c r="M278">
        <v>14703311000000</v>
      </c>
      <c r="N278">
        <v>15085989000000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121</v>
      </c>
      <c r="B279" t="s">
        <v>46</v>
      </c>
      <c r="C279">
        <v>-7063811000000</v>
      </c>
      <c r="D279">
        <v>-7199208000000</v>
      </c>
      <c r="E279">
        <v>-7352036000000</v>
      </c>
      <c r="F279">
        <v>-7549887000000</v>
      </c>
      <c r="G279">
        <v>-7778747000000</v>
      </c>
      <c r="H279">
        <v>-7926195000000</v>
      </c>
      <c r="I279">
        <v>-8108189000000</v>
      </c>
      <c r="J279">
        <v>-8247286000000</v>
      </c>
      <c r="K279">
        <v>-8413755000000</v>
      </c>
      <c r="L279">
        <v>-8498191000000</v>
      </c>
      <c r="M279">
        <v>-8715079000000</v>
      </c>
      <c r="N279">
        <v>-8974550000000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 t="s">
        <v>121</v>
      </c>
      <c r="B280" t="s">
        <v>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121</v>
      </c>
      <c r="B281" t="s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t="s">
        <v>121</v>
      </c>
      <c r="B282" t="s">
        <v>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121</v>
      </c>
      <c r="B283" t="s">
        <v>48</v>
      </c>
      <c r="C283">
        <v>4195425000000</v>
      </c>
      <c r="D283">
        <v>4259767000000</v>
      </c>
      <c r="E283">
        <v>4232001000000</v>
      </c>
      <c r="F283">
        <v>4227241000000</v>
      </c>
      <c r="G283">
        <v>4309359000000</v>
      </c>
      <c r="H283">
        <v>4403150000000</v>
      </c>
      <c r="I283">
        <v>4352564000000</v>
      </c>
      <c r="J283">
        <v>4306598000000</v>
      </c>
      <c r="K283">
        <v>4331045000000</v>
      </c>
      <c r="L283">
        <v>4436163000000</v>
      </c>
      <c r="M283">
        <v>4387569000000</v>
      </c>
      <c r="N283">
        <v>4500681000000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121</v>
      </c>
      <c r="B284" t="s">
        <v>45</v>
      </c>
      <c r="C284">
        <v>5889534000000</v>
      </c>
      <c r="D284">
        <v>6007344000000</v>
      </c>
      <c r="E284">
        <v>6015070000000</v>
      </c>
      <c r="F284">
        <v>6048777000000</v>
      </c>
      <c r="G284">
        <v>6207874000000</v>
      </c>
      <c r="H284">
        <v>6407788000000</v>
      </c>
      <c r="I284">
        <v>6402114000000</v>
      </c>
      <c r="J284">
        <v>6396112000000</v>
      </c>
      <c r="K284">
        <v>6478593000000</v>
      </c>
      <c r="L284">
        <v>6639598000000</v>
      </c>
      <c r="M284">
        <v>6647076000000</v>
      </c>
      <c r="N284">
        <v>6839542000000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121</v>
      </c>
      <c r="B285" t="s">
        <v>46</v>
      </c>
      <c r="C285">
        <v>-1694109000000</v>
      </c>
      <c r="D285">
        <v>-1747577000000</v>
      </c>
      <c r="E285">
        <v>-1783069000000</v>
      </c>
      <c r="F285">
        <v>-1821536000000</v>
      </c>
      <c r="G285">
        <v>-1898515000000</v>
      </c>
      <c r="H285">
        <v>-2004638000000</v>
      </c>
      <c r="I285">
        <v>-2049550000000</v>
      </c>
      <c r="J285">
        <v>-2089514000000</v>
      </c>
      <c r="K285">
        <v>-2147548000000</v>
      </c>
      <c r="L285">
        <v>-2203435000000</v>
      </c>
      <c r="M285">
        <v>-2259507000000</v>
      </c>
      <c r="N285">
        <v>-2338861000000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t="s">
        <v>121</v>
      </c>
      <c r="B286" t="s">
        <v>49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121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t="s">
        <v>121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121</v>
      </c>
      <c r="B289" t="s">
        <v>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121</v>
      </c>
      <c r="B290" t="s">
        <v>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t="s">
        <v>121</v>
      </c>
      <c r="B291" t="s">
        <v>52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121</v>
      </c>
      <c r="B292" t="s">
        <v>53</v>
      </c>
      <c r="C292">
        <v>27710168000000</v>
      </c>
      <c r="D292">
        <v>25728773000000</v>
      </c>
      <c r="E292">
        <v>26335191000000</v>
      </c>
      <c r="F292">
        <v>26132391000000</v>
      </c>
      <c r="G292">
        <v>27090133000000</v>
      </c>
      <c r="H292">
        <v>21945701000000</v>
      </c>
      <c r="I292">
        <v>23736859000000</v>
      </c>
      <c r="J292">
        <v>29448721000000</v>
      </c>
      <c r="K292">
        <v>33720267000000</v>
      </c>
      <c r="L292">
        <v>38300861000000</v>
      </c>
      <c r="M292">
        <v>38794719000000</v>
      </c>
      <c r="N292">
        <v>40088056000000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121</v>
      </c>
      <c r="B293" t="s">
        <v>54</v>
      </c>
      <c r="C293">
        <v>11604505000000</v>
      </c>
      <c r="D293">
        <v>9780514000000</v>
      </c>
      <c r="E293">
        <v>10736555000000</v>
      </c>
      <c r="F293">
        <v>9897420000000</v>
      </c>
      <c r="G293">
        <v>10060667000000</v>
      </c>
      <c r="H293">
        <v>7840832000000</v>
      </c>
      <c r="I293">
        <v>9012335000000</v>
      </c>
      <c r="J293">
        <v>13828776000000</v>
      </c>
      <c r="K293">
        <v>16536381000000</v>
      </c>
      <c r="L293">
        <v>22638187000000</v>
      </c>
      <c r="M293">
        <v>22226244000000</v>
      </c>
      <c r="N293">
        <v>23352945000000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121</v>
      </c>
      <c r="B294" t="s">
        <v>55</v>
      </c>
      <c r="C294">
        <v>12958286000000</v>
      </c>
      <c r="D294">
        <v>12819145000000</v>
      </c>
      <c r="E294">
        <v>12572173000000</v>
      </c>
      <c r="F294">
        <v>12883395000000</v>
      </c>
      <c r="G294">
        <v>13947276000000</v>
      </c>
      <c r="H294">
        <v>11041863000000</v>
      </c>
      <c r="I294">
        <v>12119905000000</v>
      </c>
      <c r="J294">
        <v>12613339000000</v>
      </c>
      <c r="K294">
        <v>12771115000000</v>
      </c>
      <c r="L294">
        <v>13019886000000</v>
      </c>
      <c r="M294">
        <v>13738386000000</v>
      </c>
      <c r="N294">
        <v>13976803000000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t="s">
        <v>121</v>
      </c>
      <c r="B295" t="s">
        <v>56</v>
      </c>
      <c r="C295">
        <v>47044000000</v>
      </c>
      <c r="D295">
        <v>37294000000</v>
      </c>
      <c r="E295">
        <v>41241000000</v>
      </c>
      <c r="F295">
        <v>42325000000</v>
      </c>
      <c r="G295">
        <v>35054000000</v>
      </c>
      <c r="H295">
        <v>36588000000</v>
      </c>
      <c r="I295">
        <v>36509000000</v>
      </c>
      <c r="J295">
        <v>36641000000</v>
      </c>
      <c r="K295">
        <v>37751000000</v>
      </c>
      <c r="L295">
        <v>35542000000</v>
      </c>
      <c r="M295">
        <v>35462000000</v>
      </c>
      <c r="N295">
        <v>35577000000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t="s">
        <v>121</v>
      </c>
      <c r="B296" t="s">
        <v>57</v>
      </c>
      <c r="C296">
        <v>3723407000000</v>
      </c>
      <c r="D296">
        <v>3709300000000</v>
      </c>
      <c r="E296">
        <v>3579187000000</v>
      </c>
      <c r="F296">
        <v>3899666000000</v>
      </c>
      <c r="G296">
        <v>3645310000000</v>
      </c>
      <c r="H296">
        <v>3590086000000</v>
      </c>
      <c r="I296">
        <v>3131883000000</v>
      </c>
      <c r="J296">
        <v>3527588000000</v>
      </c>
      <c r="K296">
        <v>4929360000000</v>
      </c>
      <c r="L296">
        <v>3185585000000</v>
      </c>
      <c r="M296">
        <v>3402738000000</v>
      </c>
      <c r="N296">
        <v>3348332000000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t="s">
        <v>121</v>
      </c>
      <c r="B297" t="s">
        <v>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t="s">
        <v>121</v>
      </c>
      <c r="B298" t="s">
        <v>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121</v>
      </c>
      <c r="B299" t="s">
        <v>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t="s">
        <v>121</v>
      </c>
      <c r="B300" t="s">
        <v>61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t="s">
        <v>121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121</v>
      </c>
      <c r="B302" t="s">
        <v>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121</v>
      </c>
      <c r="B303" t="s">
        <v>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121</v>
      </c>
      <c r="B304" t="s">
        <v>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t="s">
        <v>121</v>
      </c>
      <c r="B305" t="s">
        <v>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t="s">
        <v>121</v>
      </c>
      <c r="B306" t="s">
        <v>67</v>
      </c>
      <c r="C306">
        <v>1467805954000000</v>
      </c>
      <c r="D306">
        <v>1516869903000000</v>
      </c>
      <c r="E306">
        <v>1558887407000000</v>
      </c>
      <c r="F306">
        <v>1642499101000000</v>
      </c>
      <c r="G306">
        <v>1686678164000000</v>
      </c>
      <c r="H306">
        <v>1761938950000000</v>
      </c>
      <c r="I306">
        <v>1847704434000000</v>
      </c>
      <c r="J306">
        <v>1979416229000000</v>
      </c>
      <c r="K306">
        <v>2048952718000000</v>
      </c>
      <c r="L306">
        <v>2120527692000000</v>
      </c>
      <c r="M306">
        <v>2106864549000000</v>
      </c>
      <c r="N306">
        <v>2124802899000000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t="s">
        <v>121</v>
      </c>
      <c r="B307" t="s">
        <v>68</v>
      </c>
      <c r="C307">
        <v>22468994000000</v>
      </c>
      <c r="D307">
        <v>17222797000000</v>
      </c>
      <c r="E307">
        <v>27563388000000</v>
      </c>
      <c r="F307">
        <v>16532216000000</v>
      </c>
      <c r="G307">
        <v>15994609000000</v>
      </c>
      <c r="H307">
        <v>25340018000000</v>
      </c>
      <c r="I307">
        <v>53362966000000</v>
      </c>
      <c r="J307">
        <v>84297021000000</v>
      </c>
      <c r="K307">
        <v>134768423000000</v>
      </c>
      <c r="L307">
        <v>152752718000000</v>
      </c>
      <c r="M307">
        <v>123421894000000</v>
      </c>
      <c r="N307">
        <v>51539169000000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121</v>
      </c>
      <c r="B308" t="s">
        <v>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121</v>
      </c>
      <c r="B309" t="s">
        <v>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t="s">
        <v>121</v>
      </c>
      <c r="B310" t="s">
        <v>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t="s">
        <v>121</v>
      </c>
      <c r="B311" t="s">
        <v>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t="s">
        <v>121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121</v>
      </c>
      <c r="B313" t="s">
        <v>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121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121</v>
      </c>
      <c r="B315" t="s">
        <v>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121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121</v>
      </c>
      <c r="B317" t="s">
        <v>78</v>
      </c>
      <c r="C317">
        <v>84989916000000</v>
      </c>
      <c r="D317">
        <v>82353246000000</v>
      </c>
      <c r="E317">
        <v>112052995000000</v>
      </c>
      <c r="F317">
        <v>102454278000000</v>
      </c>
      <c r="G317">
        <v>111856972000000</v>
      </c>
      <c r="H317">
        <v>98003606000000</v>
      </c>
      <c r="I317">
        <v>128450020000000</v>
      </c>
      <c r="J317">
        <v>208128128000000</v>
      </c>
      <c r="K317">
        <v>199716316000000</v>
      </c>
      <c r="L317">
        <v>178797484000000</v>
      </c>
      <c r="M317">
        <v>146847411000000</v>
      </c>
      <c r="N317">
        <v>191572674000000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t="s">
        <v>121</v>
      </c>
      <c r="B318" t="s">
        <v>79</v>
      </c>
      <c r="C318">
        <v>40332002000000</v>
      </c>
      <c r="D318">
        <v>40920784000000</v>
      </c>
      <c r="E318">
        <v>69279441000000</v>
      </c>
      <c r="F318">
        <v>59827630000000</v>
      </c>
      <c r="G318">
        <v>68505758000000</v>
      </c>
      <c r="H318">
        <v>58949853000000</v>
      </c>
      <c r="I318">
        <v>88912742000000</v>
      </c>
      <c r="J318">
        <v>163091951000000</v>
      </c>
      <c r="K318">
        <v>157871098000000</v>
      </c>
      <c r="L318">
        <v>138312183000000</v>
      </c>
      <c r="M318">
        <v>116596868000000</v>
      </c>
      <c r="N318">
        <v>158440535000000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121</v>
      </c>
      <c r="B319" t="s">
        <v>80</v>
      </c>
      <c r="C319">
        <v>44657914000000</v>
      </c>
      <c r="D319">
        <v>41432462000000</v>
      </c>
      <c r="E319">
        <v>42773554000000</v>
      </c>
      <c r="F319">
        <v>42626648000000</v>
      </c>
      <c r="G319">
        <v>43351214000000</v>
      </c>
      <c r="H319">
        <v>39053753000000</v>
      </c>
      <c r="I319">
        <v>39537278000000</v>
      </c>
      <c r="J319">
        <v>45036177000000</v>
      </c>
      <c r="K319">
        <v>41845218000000</v>
      </c>
      <c r="L319">
        <v>40485301000000</v>
      </c>
      <c r="M319">
        <v>30250543000000</v>
      </c>
      <c r="N319">
        <v>33132139000000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121</v>
      </c>
      <c r="B320" t="s">
        <v>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121</v>
      </c>
      <c r="B321" t="s">
        <v>82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t="s">
        <v>121</v>
      </c>
      <c r="B322" t="s">
        <v>83</v>
      </c>
      <c r="C322">
        <v>1145003968000000</v>
      </c>
      <c r="D322">
        <v>1226673942000000</v>
      </c>
      <c r="E322">
        <v>1225957672000000</v>
      </c>
      <c r="F322">
        <v>1293997030000000</v>
      </c>
      <c r="G322">
        <v>1309952776000000</v>
      </c>
      <c r="H322">
        <v>1380401585000000</v>
      </c>
      <c r="I322">
        <v>1396301169000000</v>
      </c>
      <c r="J322">
        <v>1406297004000000</v>
      </c>
      <c r="K322">
        <v>1414224009000000</v>
      </c>
      <c r="L322">
        <v>1473604981000000</v>
      </c>
      <c r="M322">
        <v>1497395473000000</v>
      </c>
      <c r="N322">
        <v>1545569148000000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t="s">
        <v>121</v>
      </c>
      <c r="B323" t="s">
        <v>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t="s">
        <v>121</v>
      </c>
      <c r="B324" t="s">
        <v>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t="s">
        <v>121</v>
      </c>
      <c r="B325" t="s">
        <v>86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121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t="s">
        <v>121</v>
      </c>
      <c r="B327" t="s">
        <v>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t="s">
        <v>121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121</v>
      </c>
      <c r="B329" t="s">
        <v>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121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t="s">
        <v>121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t="s">
        <v>121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14923000000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121</v>
      </c>
      <c r="B333" t="s">
        <v>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121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121</v>
      </c>
      <c r="B335" t="s">
        <v>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121</v>
      </c>
      <c r="B336" t="s">
        <v>97</v>
      </c>
      <c r="C336">
        <v>1383365229000000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121</v>
      </c>
      <c r="B337" t="s">
        <v>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t="s">
        <v>121</v>
      </c>
      <c r="B338" t="s">
        <v>99</v>
      </c>
      <c r="C338">
        <v>40220180000000</v>
      </c>
      <c r="D338">
        <v>40220180000000</v>
      </c>
      <c r="E338">
        <v>40220180000000</v>
      </c>
      <c r="F338">
        <v>40220180000000</v>
      </c>
      <c r="G338">
        <v>40220180000000</v>
      </c>
      <c r="H338">
        <v>50585239000000</v>
      </c>
      <c r="I338">
        <v>50585239000000</v>
      </c>
      <c r="J338">
        <v>50585239000000</v>
      </c>
      <c r="K338">
        <v>50585239000000</v>
      </c>
      <c r="L338">
        <v>50585239000000</v>
      </c>
      <c r="M338">
        <v>50585239000000</v>
      </c>
      <c r="N338">
        <v>50585239000000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t="s">
        <v>121</v>
      </c>
      <c r="B339" t="s">
        <v>100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t="s">
        <v>121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t="s">
        <v>121</v>
      </c>
      <c r="B341" t="s">
        <v>102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t="s">
        <v>121</v>
      </c>
      <c r="B342" t="s">
        <v>103</v>
      </c>
      <c r="C342">
        <v>14292382000000</v>
      </c>
      <c r="D342">
        <v>14292382000000</v>
      </c>
      <c r="E342">
        <v>14292382000000</v>
      </c>
      <c r="F342">
        <v>14292382000000</v>
      </c>
      <c r="G342">
        <v>14292382000000</v>
      </c>
      <c r="H342">
        <v>14292382000000</v>
      </c>
      <c r="I342">
        <v>14292382000000</v>
      </c>
      <c r="J342">
        <v>14292382000000</v>
      </c>
      <c r="K342">
        <v>15351407000000</v>
      </c>
      <c r="L342">
        <v>15351407000000</v>
      </c>
      <c r="M342">
        <v>15351407000000</v>
      </c>
      <c r="N342">
        <v>15351407000000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t="s">
        <v>121</v>
      </c>
      <c r="B343" t="s">
        <v>104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t="s">
        <v>121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t="s">
        <v>121</v>
      </c>
      <c r="B345" t="s">
        <v>106</v>
      </c>
      <c r="C345">
        <v>267851000000</v>
      </c>
      <c r="D345">
        <v>267851000000</v>
      </c>
      <c r="E345">
        <v>267851000000</v>
      </c>
      <c r="F345">
        <v>267851000000</v>
      </c>
      <c r="G345">
        <v>267851000000</v>
      </c>
      <c r="H345">
        <v>267851000000</v>
      </c>
      <c r="I345">
        <v>267851000000</v>
      </c>
      <c r="J345">
        <v>267851000000</v>
      </c>
      <c r="K345">
        <v>267851000000</v>
      </c>
      <c r="L345">
        <v>267851000000</v>
      </c>
      <c r="M345">
        <v>267851000000</v>
      </c>
      <c r="N345">
        <v>267851000000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t="s">
        <v>121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t="s">
        <v>121</v>
      </c>
      <c r="B347" t="s">
        <v>108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t="s">
        <v>121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t="s">
        <v>121</v>
      </c>
      <c r="B349" t="s">
        <v>110</v>
      </c>
      <c r="C349">
        <v>7044607000000</v>
      </c>
      <c r="D349">
        <v>7050915000000</v>
      </c>
      <c r="E349">
        <v>8072474000000</v>
      </c>
      <c r="F349">
        <v>8109089000000</v>
      </c>
      <c r="G349">
        <v>8113154000000</v>
      </c>
      <c r="H349">
        <v>8136443000000</v>
      </c>
      <c r="I349">
        <v>9695744000000</v>
      </c>
      <c r="J349">
        <v>9745192000000</v>
      </c>
      <c r="K349">
        <v>9725622000000</v>
      </c>
      <c r="L349">
        <v>9730169000000</v>
      </c>
      <c r="M349">
        <v>12450446000000</v>
      </c>
      <c r="N349">
        <v>12481194000000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121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t="s">
        <v>121</v>
      </c>
      <c r="B351" t="s">
        <v>112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121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t="s">
        <v>121</v>
      </c>
      <c r="B353" t="s">
        <v>114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t="s">
        <v>121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121</v>
      </c>
      <c r="B355" t="s">
        <v>116</v>
      </c>
      <c r="C355">
        <v>113045000000</v>
      </c>
      <c r="D355">
        <v>50098000000</v>
      </c>
      <c r="E355">
        <v>18605000000</v>
      </c>
      <c r="F355">
        <v>-7701000000</v>
      </c>
      <c r="G355">
        <v>-197504000000</v>
      </c>
      <c r="H355">
        <v>-368660000000</v>
      </c>
      <c r="I355">
        <v>-472425000000</v>
      </c>
      <c r="J355">
        <v>-270464000000</v>
      </c>
      <c r="K355">
        <v>-265954000000</v>
      </c>
      <c r="L355">
        <v>-770027000000</v>
      </c>
      <c r="M355">
        <v>-661693000000</v>
      </c>
      <c r="N355">
        <v>-711622000000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t="s">
        <v>121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t="s">
        <v>121</v>
      </c>
      <c r="B357" t="s">
        <v>118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121</v>
      </c>
      <c r="B358" t="s">
        <v>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122</v>
      </c>
      <c r="B359" t="s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122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t="s">
        <v>122</v>
      </c>
      <c r="B361" t="s">
        <v>9</v>
      </c>
      <c r="C361">
        <v>8128568000000</v>
      </c>
      <c r="D361">
        <v>9930181000000</v>
      </c>
      <c r="E361">
        <v>8512099000000</v>
      </c>
      <c r="F361">
        <v>8952203000000</v>
      </c>
      <c r="G361">
        <v>9843822000000</v>
      </c>
      <c r="H361">
        <v>11330659000000</v>
      </c>
      <c r="I361">
        <v>9731856000000</v>
      </c>
      <c r="J361">
        <v>9828518000000</v>
      </c>
      <c r="K361">
        <v>10642176000000</v>
      </c>
      <c r="L361">
        <v>13745227000000</v>
      </c>
      <c r="M361">
        <v>10509894000000</v>
      </c>
      <c r="N361">
        <v>10173535000000</v>
      </c>
      <c r="O361">
        <v>9468579000000</v>
      </c>
      <c r="P361">
        <v>0</v>
      </c>
      <c r="Q361">
        <v>9408384000000</v>
      </c>
      <c r="R361">
        <v>0</v>
      </c>
    </row>
    <row r="362" spans="1:18" x14ac:dyDescent="0.35">
      <c r="A362" t="s">
        <v>122</v>
      </c>
      <c r="B362" t="s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t="s">
        <v>122</v>
      </c>
      <c r="B363" t="s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122</v>
      </c>
      <c r="B364" t="s">
        <v>12</v>
      </c>
      <c r="C364">
        <v>17214434000000</v>
      </c>
      <c r="D364">
        <v>57616650000000</v>
      </c>
      <c r="E364">
        <v>10213007000000</v>
      </c>
      <c r="F364">
        <v>37858344000000</v>
      </c>
      <c r="G364">
        <v>27798897000000</v>
      </c>
      <c r="H364">
        <v>23383443000000</v>
      </c>
      <c r="I364">
        <v>19945813000000</v>
      </c>
      <c r="J364">
        <v>25161218000000</v>
      </c>
      <c r="K364">
        <v>14378541000000</v>
      </c>
      <c r="L364">
        <v>111418448000000</v>
      </c>
      <c r="M364">
        <v>22479729000000</v>
      </c>
      <c r="N364">
        <v>23584485000000</v>
      </c>
      <c r="O364">
        <v>34735212000000</v>
      </c>
      <c r="P364">
        <v>0</v>
      </c>
      <c r="Q364">
        <v>17340570000000</v>
      </c>
      <c r="R364">
        <v>0</v>
      </c>
    </row>
    <row r="365" spans="1:18" x14ac:dyDescent="0.35">
      <c r="A365" t="s">
        <v>122</v>
      </c>
      <c r="B365" t="s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t="s">
        <v>122</v>
      </c>
      <c r="B366" t="s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t="s">
        <v>122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122</v>
      </c>
      <c r="B368" t="s">
        <v>16</v>
      </c>
      <c r="C368">
        <v>128657592000000</v>
      </c>
      <c r="D368">
        <v>102532918000000</v>
      </c>
      <c r="E368">
        <v>139620432000000</v>
      </c>
      <c r="F368">
        <v>152895821000000</v>
      </c>
      <c r="G368">
        <v>112616156000000</v>
      </c>
      <c r="H368">
        <v>149265358000000</v>
      </c>
      <c r="I368">
        <v>177089244000000</v>
      </c>
      <c r="J368">
        <v>188405480000000</v>
      </c>
      <c r="K368">
        <v>238664064000000</v>
      </c>
      <c r="L368">
        <v>221146701000000</v>
      </c>
      <c r="M368">
        <v>207791425000000</v>
      </c>
      <c r="N368">
        <v>230782730000000</v>
      </c>
      <c r="O368">
        <v>254955175000000</v>
      </c>
      <c r="P368">
        <v>0</v>
      </c>
      <c r="Q368">
        <v>332707091000000</v>
      </c>
      <c r="R368">
        <v>0</v>
      </c>
    </row>
    <row r="369" spans="1:18" x14ac:dyDescent="0.35">
      <c r="A369" t="s">
        <v>122</v>
      </c>
      <c r="B369" t="s">
        <v>17</v>
      </c>
      <c r="C369">
        <v>121873964000000</v>
      </c>
      <c r="D369">
        <v>92628345000000</v>
      </c>
      <c r="E369">
        <v>130669839000000</v>
      </c>
      <c r="F369">
        <v>13983105000000</v>
      </c>
      <c r="G369">
        <v>94736184000000</v>
      </c>
      <c r="H369">
        <v>129748076000000</v>
      </c>
      <c r="I369">
        <v>153981574000000</v>
      </c>
      <c r="J369">
        <v>168069088000000</v>
      </c>
      <c r="K369">
        <v>210978734000000</v>
      </c>
      <c r="L369">
        <v>203435821000000</v>
      </c>
      <c r="M369">
        <v>189864447000000</v>
      </c>
      <c r="N369">
        <v>210462034000000</v>
      </c>
      <c r="O369">
        <v>232232807000000</v>
      </c>
      <c r="P369">
        <v>0</v>
      </c>
      <c r="Q369">
        <v>314264476000000</v>
      </c>
      <c r="R369">
        <v>0</v>
      </c>
    </row>
    <row r="370" spans="1:18" x14ac:dyDescent="0.35">
      <c r="A370" t="s">
        <v>122</v>
      </c>
      <c r="B370" t="s">
        <v>18</v>
      </c>
      <c r="C370">
        <v>6783628000000</v>
      </c>
      <c r="D370">
        <v>9904573000000</v>
      </c>
      <c r="E370">
        <v>8950593000000</v>
      </c>
      <c r="F370">
        <v>13064765000000</v>
      </c>
      <c r="G370">
        <v>17879972000000</v>
      </c>
      <c r="H370">
        <v>19517282000000</v>
      </c>
      <c r="I370">
        <v>23107670000000</v>
      </c>
      <c r="J370">
        <v>20336392000000</v>
      </c>
      <c r="K370">
        <v>27685330000000</v>
      </c>
      <c r="L370">
        <v>17795874000000</v>
      </c>
      <c r="M370">
        <v>17926978000000</v>
      </c>
      <c r="N370">
        <v>20320696000000</v>
      </c>
      <c r="O370">
        <v>22722368000000</v>
      </c>
      <c r="P370">
        <v>0</v>
      </c>
      <c r="Q370">
        <v>18442615000000</v>
      </c>
      <c r="R370">
        <v>0</v>
      </c>
    </row>
    <row r="371" spans="1:18" x14ac:dyDescent="0.35">
      <c r="A371" t="s">
        <v>122</v>
      </c>
      <c r="B371" t="s">
        <v>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t="s">
        <v>122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t="s">
        <v>122</v>
      </c>
      <c r="B373" t="s">
        <v>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t="s">
        <v>122</v>
      </c>
      <c r="B374" t="s">
        <v>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122</v>
      </c>
      <c r="B375" t="s">
        <v>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122</v>
      </c>
      <c r="B376" t="s">
        <v>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-84994000000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t="s">
        <v>122</v>
      </c>
      <c r="B377" t="s">
        <v>25</v>
      </c>
      <c r="C377">
        <v>3486087000000</v>
      </c>
      <c r="D377">
        <v>5601747000000</v>
      </c>
      <c r="E377">
        <v>1714943000000</v>
      </c>
      <c r="F377">
        <v>3375866000000</v>
      </c>
      <c r="G377">
        <v>3931998000000</v>
      </c>
      <c r="H377">
        <v>2475309000000</v>
      </c>
      <c r="I377">
        <v>4169069000000</v>
      </c>
      <c r="J377">
        <v>1254550000000</v>
      </c>
      <c r="K377">
        <v>1174872000000</v>
      </c>
      <c r="L377">
        <v>1701421000000</v>
      </c>
      <c r="M377">
        <v>1145892000000</v>
      </c>
      <c r="N377">
        <v>1441612000000</v>
      </c>
      <c r="O377">
        <v>1567526000000</v>
      </c>
      <c r="P377">
        <v>0</v>
      </c>
      <c r="Q377">
        <v>1935074000000</v>
      </c>
      <c r="R377">
        <v>0</v>
      </c>
    </row>
    <row r="378" spans="1:18" x14ac:dyDescent="0.35">
      <c r="A378" t="s">
        <v>122</v>
      </c>
      <c r="B378" t="s">
        <v>26</v>
      </c>
      <c r="C378">
        <v>3729764000000</v>
      </c>
      <c r="D378">
        <v>5723160000000</v>
      </c>
      <c r="E378">
        <v>1794656000000</v>
      </c>
      <c r="F378">
        <v>3455359000000</v>
      </c>
      <c r="G378">
        <v>4084278000000</v>
      </c>
      <c r="H378">
        <v>2522807000000</v>
      </c>
      <c r="I378">
        <v>4256339000000</v>
      </c>
      <c r="J378">
        <v>1275396000000</v>
      </c>
      <c r="K378">
        <v>1330176000000</v>
      </c>
      <c r="L378">
        <v>1748478000000</v>
      </c>
      <c r="M378">
        <v>1369952000000</v>
      </c>
      <c r="N378">
        <v>1622489000000</v>
      </c>
      <c r="O378">
        <v>1769594000000</v>
      </c>
      <c r="P378">
        <v>0</v>
      </c>
      <c r="Q378">
        <v>2119491000000</v>
      </c>
      <c r="R378">
        <v>0</v>
      </c>
    </row>
    <row r="379" spans="1:18" x14ac:dyDescent="0.35">
      <c r="A379" t="s">
        <v>122</v>
      </c>
      <c r="B379" t="s">
        <v>27</v>
      </c>
      <c r="C379">
        <v>-243677000000</v>
      </c>
      <c r="D379">
        <v>-121413000000</v>
      </c>
      <c r="E379">
        <v>-79713000000</v>
      </c>
      <c r="F379">
        <v>-79493000000</v>
      </c>
      <c r="G379">
        <v>-152280000000</v>
      </c>
      <c r="H379">
        <v>-47498000000</v>
      </c>
      <c r="I379">
        <v>-87270000000</v>
      </c>
      <c r="J379">
        <v>-20846000000</v>
      </c>
      <c r="K379">
        <v>-155304000000</v>
      </c>
      <c r="L379">
        <v>-47057000000</v>
      </c>
      <c r="M379">
        <v>-223060000000</v>
      </c>
      <c r="N379">
        <v>-180877000000</v>
      </c>
      <c r="O379">
        <v>-202068000000</v>
      </c>
      <c r="P379">
        <v>0</v>
      </c>
      <c r="Q379">
        <v>-184417000000</v>
      </c>
      <c r="R379">
        <v>0</v>
      </c>
    </row>
    <row r="380" spans="1:18" x14ac:dyDescent="0.35">
      <c r="A380" t="s">
        <v>122</v>
      </c>
      <c r="B380" t="s">
        <v>28</v>
      </c>
      <c r="C380">
        <v>587411000000</v>
      </c>
      <c r="D380">
        <v>0</v>
      </c>
      <c r="E380">
        <v>2494187000000</v>
      </c>
      <c r="F380">
        <v>1441177000000</v>
      </c>
      <c r="G380">
        <v>1312378000000</v>
      </c>
      <c r="H380">
        <v>1454790000000</v>
      </c>
      <c r="I380">
        <v>3329136000000</v>
      </c>
      <c r="J380">
        <v>7482072000000</v>
      </c>
      <c r="K380">
        <v>6466331000000</v>
      </c>
      <c r="L380">
        <v>1038214000000</v>
      </c>
      <c r="M380">
        <v>2157082000000</v>
      </c>
      <c r="N380">
        <v>1370944000000</v>
      </c>
      <c r="O380">
        <v>0</v>
      </c>
      <c r="P380">
        <v>0</v>
      </c>
      <c r="Q380">
        <v>265425000000</v>
      </c>
      <c r="R380">
        <v>0</v>
      </c>
    </row>
    <row r="381" spans="1:18" x14ac:dyDescent="0.35">
      <c r="A381" t="s">
        <v>122</v>
      </c>
      <c r="B381" t="s">
        <v>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t="s">
        <v>122</v>
      </c>
      <c r="B382" t="s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122</v>
      </c>
      <c r="B383" t="s">
        <v>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t="s">
        <v>122</v>
      </c>
      <c r="B384" t="s">
        <v>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t="s">
        <v>122</v>
      </c>
      <c r="B385" t="s">
        <v>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122</v>
      </c>
      <c r="B386" t="s">
        <v>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122</v>
      </c>
      <c r="B387" t="s">
        <v>35</v>
      </c>
      <c r="C387">
        <v>3201275000000</v>
      </c>
      <c r="D387">
        <v>3321069000000</v>
      </c>
      <c r="E387">
        <v>3470443000000</v>
      </c>
      <c r="F387">
        <v>3151500000000</v>
      </c>
      <c r="G387">
        <v>3221319000000</v>
      </c>
      <c r="H387">
        <v>3290088000000</v>
      </c>
      <c r="I387">
        <v>3410049000000</v>
      </c>
      <c r="J387">
        <v>3500567000000</v>
      </c>
      <c r="K387">
        <v>3484883000000</v>
      </c>
      <c r="L387">
        <v>2977388000000</v>
      </c>
      <c r="M387">
        <v>3547286000000</v>
      </c>
      <c r="N387">
        <v>3269660000000</v>
      </c>
      <c r="O387">
        <v>3287036000000</v>
      </c>
      <c r="P387">
        <v>0</v>
      </c>
      <c r="Q387">
        <v>3530248000000</v>
      </c>
      <c r="R387">
        <v>0</v>
      </c>
    </row>
    <row r="388" spans="1:18" x14ac:dyDescent="0.35">
      <c r="A388" t="s">
        <v>122</v>
      </c>
      <c r="B388" t="s">
        <v>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122</v>
      </c>
      <c r="B389" t="s">
        <v>37</v>
      </c>
      <c r="C389">
        <v>2993837000000</v>
      </c>
      <c r="D389">
        <v>3113631000000</v>
      </c>
      <c r="E389">
        <v>3253711000000</v>
      </c>
      <c r="F389">
        <v>0</v>
      </c>
      <c r="G389">
        <v>0</v>
      </c>
      <c r="H389">
        <v>3073356000000</v>
      </c>
      <c r="I389">
        <v>3196780000000</v>
      </c>
      <c r="J389">
        <v>0</v>
      </c>
      <c r="K389">
        <v>3271614000000</v>
      </c>
      <c r="L389">
        <v>2243217000000</v>
      </c>
      <c r="M389">
        <v>3331005000000</v>
      </c>
      <c r="N389">
        <v>0</v>
      </c>
      <c r="O389">
        <v>3070755000000</v>
      </c>
      <c r="P389">
        <v>0</v>
      </c>
      <c r="Q389">
        <v>3310217000000</v>
      </c>
      <c r="R389">
        <v>0</v>
      </c>
    </row>
    <row r="390" spans="1:18" x14ac:dyDescent="0.35">
      <c r="A390" t="s">
        <v>122</v>
      </c>
      <c r="B390" t="s">
        <v>38</v>
      </c>
      <c r="C390">
        <v>0</v>
      </c>
      <c r="D390">
        <v>0</v>
      </c>
      <c r="E390">
        <v>0</v>
      </c>
      <c r="F390">
        <v>2934768000000</v>
      </c>
      <c r="G390">
        <v>3004587000000</v>
      </c>
      <c r="H390">
        <v>0</v>
      </c>
      <c r="I390">
        <v>0</v>
      </c>
      <c r="J390">
        <v>3117098000000</v>
      </c>
      <c r="K390">
        <v>0</v>
      </c>
      <c r="L390">
        <v>628324000000</v>
      </c>
      <c r="M390">
        <v>0</v>
      </c>
      <c r="N390">
        <v>3053379000000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t="s">
        <v>122</v>
      </c>
      <c r="B391" t="s">
        <v>39</v>
      </c>
      <c r="C391">
        <v>240662000000</v>
      </c>
      <c r="D391">
        <v>240662000000</v>
      </c>
      <c r="E391">
        <v>240662000000</v>
      </c>
      <c r="F391">
        <v>240662000000</v>
      </c>
      <c r="G391">
        <v>240662000000</v>
      </c>
      <c r="H391">
        <v>240662000000</v>
      </c>
      <c r="I391">
        <v>234462000000</v>
      </c>
      <c r="J391">
        <v>404662000000</v>
      </c>
      <c r="K391">
        <v>234462000000</v>
      </c>
      <c r="L391">
        <v>215076000000</v>
      </c>
      <c r="M391">
        <v>234462000000</v>
      </c>
      <c r="N391">
        <v>234462000000</v>
      </c>
      <c r="O391">
        <v>234462000000</v>
      </c>
      <c r="P391">
        <v>0</v>
      </c>
      <c r="Q391">
        <v>234462000000</v>
      </c>
      <c r="R391">
        <v>0</v>
      </c>
    </row>
    <row r="392" spans="1:18" x14ac:dyDescent="0.35">
      <c r="A392" t="s">
        <v>122</v>
      </c>
      <c r="B392" t="s">
        <v>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t="s">
        <v>122</v>
      </c>
      <c r="B393" t="s">
        <v>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t="s">
        <v>122</v>
      </c>
      <c r="B394" t="s">
        <v>42</v>
      </c>
      <c r="C394">
        <v>-33224000000</v>
      </c>
      <c r="D394">
        <v>-33224000000</v>
      </c>
      <c r="E394">
        <v>-23930000000</v>
      </c>
      <c r="F394">
        <v>-23930000000</v>
      </c>
      <c r="G394">
        <v>-23930000000</v>
      </c>
      <c r="H394">
        <v>-23930000000</v>
      </c>
      <c r="I394">
        <v>-21193000000</v>
      </c>
      <c r="J394">
        <v>-21193000000</v>
      </c>
      <c r="K394">
        <v>-21193000000</v>
      </c>
      <c r="L394">
        <v>-109229000000</v>
      </c>
      <c r="M394">
        <v>-18181000000</v>
      </c>
      <c r="N394">
        <v>-18181000000</v>
      </c>
      <c r="O394">
        <v>-18181000000</v>
      </c>
      <c r="P394">
        <v>0</v>
      </c>
      <c r="Q394">
        <v>-14431000000</v>
      </c>
      <c r="R394">
        <v>0</v>
      </c>
    </row>
    <row r="395" spans="1:18" x14ac:dyDescent="0.35">
      <c r="A395" t="s">
        <v>122</v>
      </c>
      <c r="B395" t="s">
        <v>43</v>
      </c>
      <c r="C395">
        <v>10596961000000</v>
      </c>
      <c r="D395">
        <v>10810593000000</v>
      </c>
      <c r="E395">
        <v>10594037000000</v>
      </c>
      <c r="F395">
        <v>10424057000000</v>
      </c>
      <c r="G395">
        <v>10251153000000</v>
      </c>
      <c r="H395">
        <v>10496153000000</v>
      </c>
      <c r="I395">
        <v>10273641000000</v>
      </c>
      <c r="J395">
        <v>10112739000000</v>
      </c>
      <c r="K395">
        <v>10007629000000</v>
      </c>
      <c r="L395">
        <v>10532205000000</v>
      </c>
      <c r="M395">
        <v>10057208000000</v>
      </c>
      <c r="N395">
        <v>9867790000000</v>
      </c>
      <c r="O395">
        <v>9766512000000</v>
      </c>
      <c r="P395">
        <v>0</v>
      </c>
      <c r="Q395">
        <v>9921221000000</v>
      </c>
      <c r="R395">
        <v>0</v>
      </c>
    </row>
    <row r="396" spans="1:18" x14ac:dyDescent="0.35">
      <c r="A396" t="s">
        <v>122</v>
      </c>
      <c r="B396" t="s">
        <v>44</v>
      </c>
      <c r="C396">
        <v>6212644000000</v>
      </c>
      <c r="D396">
        <v>6408904000000</v>
      </c>
      <c r="E396">
        <v>6248344000000</v>
      </c>
      <c r="F396">
        <v>6099543000000</v>
      </c>
      <c r="G396">
        <v>5985898000000</v>
      </c>
      <c r="H396">
        <v>6192823000000</v>
      </c>
      <c r="I396">
        <v>6035257000000</v>
      </c>
      <c r="J396">
        <v>5912813000000</v>
      </c>
      <c r="K396">
        <v>5847374000000</v>
      </c>
      <c r="L396">
        <v>6096042000000</v>
      </c>
      <c r="M396">
        <v>5966505000000</v>
      </c>
      <c r="N396">
        <v>5842698000000</v>
      </c>
      <c r="O396">
        <v>5791752000000</v>
      </c>
      <c r="P396">
        <v>0</v>
      </c>
      <c r="Q396">
        <v>5961800000000</v>
      </c>
      <c r="R396">
        <v>0</v>
      </c>
    </row>
    <row r="397" spans="1:18" x14ac:dyDescent="0.35">
      <c r="A397" t="s">
        <v>122</v>
      </c>
      <c r="B397" t="s">
        <v>45</v>
      </c>
      <c r="C397">
        <v>15119660000000</v>
      </c>
      <c r="D397">
        <v>15445093000000</v>
      </c>
      <c r="E397">
        <v>15449924000000</v>
      </c>
      <c r="F397">
        <v>15464952000000</v>
      </c>
      <c r="G397">
        <v>15509235000000</v>
      </c>
      <c r="H397">
        <v>15773222000000</v>
      </c>
      <c r="I397">
        <v>15765498000000</v>
      </c>
      <c r="J397">
        <v>15755493000000</v>
      </c>
      <c r="K397">
        <v>15849325000000</v>
      </c>
      <c r="L397">
        <v>14594233000000</v>
      </c>
      <c r="M397">
        <v>16275148000000</v>
      </c>
      <c r="N397">
        <v>16302762000000</v>
      </c>
      <c r="O397">
        <v>16406747000000</v>
      </c>
      <c r="P397">
        <v>0</v>
      </c>
      <c r="Q397">
        <v>16640340000000</v>
      </c>
      <c r="R397">
        <v>0</v>
      </c>
    </row>
    <row r="398" spans="1:18" x14ac:dyDescent="0.35">
      <c r="A398" t="s">
        <v>122</v>
      </c>
      <c r="B398" t="s">
        <v>46</v>
      </c>
      <c r="C398">
        <v>-8907016000000</v>
      </c>
      <c r="D398">
        <v>-9036189000000</v>
      </c>
      <c r="E398">
        <v>-9201580000000</v>
      </c>
      <c r="F398">
        <v>-9365409000000</v>
      </c>
      <c r="G398">
        <v>-9523337000000</v>
      </c>
      <c r="H398">
        <v>-9580399000000</v>
      </c>
      <c r="I398">
        <v>-9730241000000</v>
      </c>
      <c r="J398">
        <v>-9842680000000</v>
      </c>
      <c r="K398">
        <v>-10001951000000</v>
      </c>
      <c r="L398">
        <v>-8498191000000</v>
      </c>
      <c r="M398">
        <v>-10308643000000</v>
      </c>
      <c r="N398">
        <v>-10460064000000</v>
      </c>
      <c r="O398">
        <v>-10614995000000</v>
      </c>
      <c r="P398">
        <v>0</v>
      </c>
      <c r="Q398">
        <v>-10678540000000</v>
      </c>
      <c r="R398">
        <v>0</v>
      </c>
    </row>
    <row r="399" spans="1:18" x14ac:dyDescent="0.35">
      <c r="A399" t="s">
        <v>122</v>
      </c>
      <c r="B399" t="s">
        <v>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t="s">
        <v>122</v>
      </c>
      <c r="B400" t="s">
        <v>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t="s">
        <v>122</v>
      </c>
      <c r="B401" t="s">
        <v>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122</v>
      </c>
      <c r="B402" t="s">
        <v>48</v>
      </c>
      <c r="C402">
        <v>4384317000000</v>
      </c>
      <c r="D402">
        <v>4401689000000</v>
      </c>
      <c r="E402">
        <v>4345693000000</v>
      </c>
      <c r="F402">
        <v>4324514000000</v>
      </c>
      <c r="G402">
        <v>4265255000000</v>
      </c>
      <c r="H402">
        <v>4303330000000</v>
      </c>
      <c r="I402">
        <v>4238384000000</v>
      </c>
      <c r="J402">
        <v>4209926000000</v>
      </c>
      <c r="K402">
        <v>4160255000000</v>
      </c>
      <c r="L402">
        <v>4436163000000</v>
      </c>
      <c r="M402">
        <v>4090703000000</v>
      </c>
      <c r="N402">
        <v>4025092000000</v>
      </c>
      <c r="O402">
        <v>3974760000000</v>
      </c>
      <c r="P402">
        <v>0</v>
      </c>
      <c r="Q402">
        <v>3959421000000</v>
      </c>
      <c r="R402">
        <v>0</v>
      </c>
    </row>
    <row r="403" spans="1:18" x14ac:dyDescent="0.35">
      <c r="A403" t="s">
        <v>122</v>
      </c>
      <c r="B403" t="s">
        <v>45</v>
      </c>
      <c r="C403">
        <v>6297884000000</v>
      </c>
      <c r="D403">
        <v>6387313000000</v>
      </c>
      <c r="E403">
        <v>6394313000000</v>
      </c>
      <c r="F403">
        <v>6448897000000</v>
      </c>
      <c r="G403">
        <v>6453937000000</v>
      </c>
      <c r="H403">
        <v>6627694000000</v>
      </c>
      <c r="I403">
        <v>6626472000000</v>
      </c>
      <c r="J403">
        <v>6666347000000</v>
      </c>
      <c r="K403">
        <v>6680891000000</v>
      </c>
      <c r="L403">
        <v>6639598000000</v>
      </c>
      <c r="M403">
        <v>6781147000000</v>
      </c>
      <c r="N403">
        <v>6779253000000</v>
      </c>
      <c r="O403">
        <v>6796800000000</v>
      </c>
      <c r="P403">
        <v>0</v>
      </c>
      <c r="Q403">
        <v>6836186000000</v>
      </c>
      <c r="R403">
        <v>0</v>
      </c>
    </row>
    <row r="404" spans="1:18" x14ac:dyDescent="0.35">
      <c r="A404" t="s">
        <v>122</v>
      </c>
      <c r="B404" t="s">
        <v>46</v>
      </c>
      <c r="C404">
        <v>-1913567000000</v>
      </c>
      <c r="D404">
        <v>-1985624000000</v>
      </c>
      <c r="E404">
        <v>-2048620000000</v>
      </c>
      <c r="F404">
        <v>-2124383000000</v>
      </c>
      <c r="G404">
        <v>-2188682000000</v>
      </c>
      <c r="H404">
        <v>-2324364000000</v>
      </c>
      <c r="I404">
        <v>-2388088000000</v>
      </c>
      <c r="J404">
        <v>-2456421000000</v>
      </c>
      <c r="K404">
        <v>-2520636000000</v>
      </c>
      <c r="L404">
        <v>-2203435000000</v>
      </c>
      <c r="M404">
        <v>-2690444000000</v>
      </c>
      <c r="N404">
        <v>-2754161000000</v>
      </c>
      <c r="O404">
        <v>-2822040000000</v>
      </c>
      <c r="P404">
        <v>0</v>
      </c>
      <c r="Q404">
        <v>-2876765000000</v>
      </c>
      <c r="R404">
        <v>0</v>
      </c>
    </row>
    <row r="405" spans="1:18" x14ac:dyDescent="0.35">
      <c r="A405" t="s">
        <v>122</v>
      </c>
      <c r="B405" t="s">
        <v>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t="s">
        <v>122</v>
      </c>
      <c r="B406" t="s">
        <v>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122</v>
      </c>
      <c r="B407" t="s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122</v>
      </c>
      <c r="B408" t="s">
        <v>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122</v>
      </c>
      <c r="B409" t="s">
        <v>51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122</v>
      </c>
      <c r="B410" t="s">
        <v>52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t="s">
        <v>122</v>
      </c>
      <c r="B411" t="s">
        <v>53</v>
      </c>
      <c r="C411">
        <v>35956114000000</v>
      </c>
      <c r="D411">
        <v>33729720000000</v>
      </c>
      <c r="E411">
        <v>39864965000000</v>
      </c>
      <c r="F411">
        <v>43694666000000</v>
      </c>
      <c r="G411">
        <v>45894458000000</v>
      </c>
      <c r="H411">
        <v>47355210000000</v>
      </c>
      <c r="I411">
        <v>53893458000000</v>
      </c>
      <c r="J411">
        <v>60373664000000</v>
      </c>
      <c r="K411">
        <v>72946355000000</v>
      </c>
      <c r="L411">
        <v>38300861000000</v>
      </c>
      <c r="M411">
        <v>62169836000000</v>
      </c>
      <c r="N411">
        <v>56253470000000</v>
      </c>
      <c r="O411">
        <v>57511545000000</v>
      </c>
      <c r="P411">
        <v>0</v>
      </c>
      <c r="Q411">
        <v>54728245000000</v>
      </c>
      <c r="R411">
        <v>0</v>
      </c>
    </row>
    <row r="412" spans="1:18" x14ac:dyDescent="0.35">
      <c r="A412" t="s">
        <v>122</v>
      </c>
      <c r="B412" t="s">
        <v>54</v>
      </c>
      <c r="C412">
        <v>25317281000000</v>
      </c>
      <c r="D412">
        <v>22827271000000</v>
      </c>
      <c r="E412">
        <v>37623762000000</v>
      </c>
      <c r="F412">
        <v>30868082000000</v>
      </c>
      <c r="G412">
        <v>32917517000000</v>
      </c>
      <c r="H412">
        <v>34168564000000</v>
      </c>
      <c r="I412">
        <v>39960018000000</v>
      </c>
      <c r="J412">
        <v>46652927000000</v>
      </c>
      <c r="K412">
        <v>57651358000000</v>
      </c>
      <c r="L412">
        <v>22638187000000</v>
      </c>
      <c r="M412">
        <v>45416727000000</v>
      </c>
      <c r="N412">
        <v>39818158000000</v>
      </c>
      <c r="O412">
        <v>41642077000000</v>
      </c>
      <c r="P412">
        <v>0</v>
      </c>
      <c r="Q412">
        <v>36836743000000</v>
      </c>
      <c r="R412">
        <v>0</v>
      </c>
    </row>
    <row r="413" spans="1:18" x14ac:dyDescent="0.35">
      <c r="A413" t="s">
        <v>122</v>
      </c>
      <c r="B413" t="s">
        <v>55</v>
      </c>
      <c r="C413">
        <v>7435498000000</v>
      </c>
      <c r="D413">
        <v>7766916000000</v>
      </c>
      <c r="E413">
        <v>9122220000000</v>
      </c>
      <c r="F413">
        <v>9694667000000</v>
      </c>
      <c r="G413">
        <v>9551833000000</v>
      </c>
      <c r="H413">
        <v>9853693000000</v>
      </c>
      <c r="I413">
        <v>10645228000000</v>
      </c>
      <c r="J413">
        <v>10498967000000</v>
      </c>
      <c r="K413">
        <v>11982841000000</v>
      </c>
      <c r="L413">
        <v>13019886000000</v>
      </c>
      <c r="M413">
        <v>13543983000000</v>
      </c>
      <c r="N413">
        <v>13307358000000</v>
      </c>
      <c r="O413">
        <v>12780505000000</v>
      </c>
      <c r="P413">
        <v>0</v>
      </c>
      <c r="Q413">
        <v>14509503000000</v>
      </c>
      <c r="R413">
        <v>0</v>
      </c>
    </row>
    <row r="414" spans="1:18" x14ac:dyDescent="0.35">
      <c r="A414" t="s">
        <v>122</v>
      </c>
      <c r="B414" t="s">
        <v>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338000000</v>
      </c>
      <c r="I414">
        <v>344000000</v>
      </c>
      <c r="J414">
        <v>344000000</v>
      </c>
      <c r="K414">
        <v>338000000</v>
      </c>
      <c r="L414">
        <v>35542000000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122</v>
      </c>
      <c r="B415" t="s">
        <v>57</v>
      </c>
      <c r="C415">
        <v>3237076000000</v>
      </c>
      <c r="D415">
        <v>3208850000000</v>
      </c>
      <c r="E415">
        <v>3191398000000</v>
      </c>
      <c r="F415">
        <v>3203582000000</v>
      </c>
      <c r="G415">
        <v>3496783000000</v>
      </c>
      <c r="H415">
        <v>3403173000000</v>
      </c>
      <c r="I415">
        <v>3358387000000</v>
      </c>
      <c r="J415">
        <v>3291805000000</v>
      </c>
      <c r="K415">
        <v>3371091000000</v>
      </c>
      <c r="L415">
        <v>3185585000000</v>
      </c>
      <c r="M415">
        <v>3271550000000</v>
      </c>
      <c r="N415">
        <v>3189426000000</v>
      </c>
      <c r="O415">
        <v>3198694000000</v>
      </c>
      <c r="P415">
        <v>0</v>
      </c>
      <c r="Q415">
        <v>3489150000000</v>
      </c>
      <c r="R415">
        <v>0</v>
      </c>
    </row>
    <row r="416" spans="1:18" x14ac:dyDescent="0.35">
      <c r="A416" t="s">
        <v>122</v>
      </c>
      <c r="B416" t="s">
        <v>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122</v>
      </c>
      <c r="B417" t="s">
        <v>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122</v>
      </c>
      <c r="B418" t="s">
        <v>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122</v>
      </c>
      <c r="B419" t="s">
        <v>61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122</v>
      </c>
      <c r="B420" t="s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122</v>
      </c>
      <c r="B421" t="s">
        <v>63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122</v>
      </c>
      <c r="B422" t="s">
        <v>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122</v>
      </c>
      <c r="B423" t="s">
        <v>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t="s">
        <v>122</v>
      </c>
      <c r="B424" t="s">
        <v>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122</v>
      </c>
      <c r="B425" t="s">
        <v>67</v>
      </c>
      <c r="C425">
        <v>1261204481000000</v>
      </c>
      <c r="D425">
        <v>1341392922000000</v>
      </c>
      <c r="E425">
        <v>1343984509000000</v>
      </c>
      <c r="F425">
        <v>1473022358000000</v>
      </c>
      <c r="G425">
        <v>1447809011000000</v>
      </c>
      <c r="H425">
        <v>1531468324000000</v>
      </c>
      <c r="I425">
        <v>1663730167000000</v>
      </c>
      <c r="J425">
        <v>1691061895000000</v>
      </c>
      <c r="K425">
        <v>1750789603000000</v>
      </c>
      <c r="L425">
        <v>2120527692000000</v>
      </c>
      <c r="M425">
        <v>1823962183000000</v>
      </c>
      <c r="N425">
        <v>1860104522000000</v>
      </c>
      <c r="O425">
        <v>1888338295000000</v>
      </c>
      <c r="P425">
        <v>0</v>
      </c>
      <c r="Q425">
        <v>2077615056000000</v>
      </c>
      <c r="R425">
        <v>0</v>
      </c>
    </row>
    <row r="426" spans="1:18" x14ac:dyDescent="0.35">
      <c r="A426" t="s">
        <v>122</v>
      </c>
      <c r="B426" t="s">
        <v>68</v>
      </c>
      <c r="C426">
        <v>14715033000000</v>
      </c>
      <c r="D426">
        <v>44597188000000</v>
      </c>
      <c r="E426">
        <v>33117292000000</v>
      </c>
      <c r="F426">
        <v>79885745000000</v>
      </c>
      <c r="G426">
        <v>17290591000000</v>
      </c>
      <c r="H426">
        <v>33294404000000</v>
      </c>
      <c r="I426">
        <v>51244665000000</v>
      </c>
      <c r="J426">
        <v>59478812000000</v>
      </c>
      <c r="K426">
        <v>98639999000000</v>
      </c>
      <c r="L426">
        <v>152752718000000</v>
      </c>
      <c r="M426">
        <v>100058595000000</v>
      </c>
      <c r="N426">
        <v>5438198000000</v>
      </c>
      <c r="O426">
        <v>21577020000000</v>
      </c>
      <c r="P426">
        <v>0</v>
      </c>
      <c r="Q426">
        <v>46137063000000</v>
      </c>
      <c r="R426">
        <v>0</v>
      </c>
    </row>
    <row r="427" spans="1:18" x14ac:dyDescent="0.35">
      <c r="A427" t="s">
        <v>122</v>
      </c>
      <c r="B427" t="s">
        <v>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122</v>
      </c>
      <c r="B428" t="s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122</v>
      </c>
      <c r="B429" t="s">
        <v>71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122</v>
      </c>
      <c r="B430" t="s">
        <v>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122</v>
      </c>
      <c r="B431" t="s">
        <v>73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t="s">
        <v>122</v>
      </c>
      <c r="B432" t="s">
        <v>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t="s">
        <v>122</v>
      </c>
      <c r="B433" t="s">
        <v>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122</v>
      </c>
      <c r="B434" t="s">
        <v>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t="s">
        <v>122</v>
      </c>
      <c r="B435" t="s">
        <v>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t="s">
        <v>122</v>
      </c>
      <c r="B436" t="s">
        <v>78</v>
      </c>
      <c r="C436">
        <v>125879374000000</v>
      </c>
      <c r="D436">
        <v>128519115000000</v>
      </c>
      <c r="E436">
        <v>123597851000000</v>
      </c>
      <c r="F436">
        <v>164527010000000</v>
      </c>
      <c r="G436">
        <v>160353349000000</v>
      </c>
      <c r="H436">
        <v>138833846000000</v>
      </c>
      <c r="I436">
        <v>194897542000000</v>
      </c>
      <c r="J436">
        <v>217176920000000</v>
      </c>
      <c r="K436">
        <v>232869143000000</v>
      </c>
      <c r="L436">
        <v>178797484000000</v>
      </c>
      <c r="M436">
        <v>177278728000000</v>
      </c>
      <c r="N436">
        <v>263937809000000</v>
      </c>
      <c r="O436">
        <v>288612623000000</v>
      </c>
      <c r="P436">
        <v>0</v>
      </c>
      <c r="Q436">
        <v>325515909000000</v>
      </c>
      <c r="R436">
        <v>0</v>
      </c>
    </row>
    <row r="437" spans="1:18" x14ac:dyDescent="0.35">
      <c r="A437" t="s">
        <v>122</v>
      </c>
      <c r="B437" t="s">
        <v>79</v>
      </c>
      <c r="C437">
        <v>107337297000000</v>
      </c>
      <c r="D437">
        <v>98537440000000</v>
      </c>
      <c r="E437">
        <v>75671938000000</v>
      </c>
      <c r="F437">
        <v>107936912000000</v>
      </c>
      <c r="G437">
        <v>51657213000000</v>
      </c>
      <c r="H437">
        <v>33670804000000</v>
      </c>
      <c r="I437">
        <v>88860218000000</v>
      </c>
      <c r="J437">
        <v>95578340000000</v>
      </c>
      <c r="K437">
        <v>135559354000000</v>
      </c>
      <c r="L437">
        <v>138312183000000</v>
      </c>
      <c r="M437">
        <v>122250948000000</v>
      </c>
      <c r="N437">
        <v>218049015000000</v>
      </c>
      <c r="O437">
        <v>247168976000000</v>
      </c>
      <c r="P437">
        <v>0</v>
      </c>
      <c r="Q437">
        <v>284967322000000</v>
      </c>
      <c r="R437">
        <v>0</v>
      </c>
    </row>
    <row r="438" spans="1:18" x14ac:dyDescent="0.35">
      <c r="A438" t="s">
        <v>122</v>
      </c>
      <c r="B438" t="s">
        <v>80</v>
      </c>
      <c r="C438">
        <v>18542077000000</v>
      </c>
      <c r="D438">
        <v>29981674000000</v>
      </c>
      <c r="E438">
        <v>47925913000000</v>
      </c>
      <c r="F438">
        <v>56590098000000</v>
      </c>
      <c r="G438">
        <v>108696036000000</v>
      </c>
      <c r="H438">
        <v>105163042000000</v>
      </c>
      <c r="I438">
        <v>106037324000000</v>
      </c>
      <c r="J438">
        <v>121598580000000</v>
      </c>
      <c r="K438">
        <v>97309789000000</v>
      </c>
      <c r="L438">
        <v>40485301000000</v>
      </c>
      <c r="M438">
        <v>55027780000000</v>
      </c>
      <c r="N438">
        <v>45888794000000</v>
      </c>
      <c r="O438">
        <v>247168976000000</v>
      </c>
      <c r="P438">
        <v>0</v>
      </c>
      <c r="Q438">
        <v>40548587000000</v>
      </c>
      <c r="R438">
        <v>0</v>
      </c>
    </row>
    <row r="439" spans="1:18" x14ac:dyDescent="0.35">
      <c r="A439" t="s">
        <v>122</v>
      </c>
      <c r="B439" t="s">
        <v>81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t="s">
        <v>122</v>
      </c>
      <c r="B440" t="s">
        <v>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122</v>
      </c>
      <c r="B441" t="s">
        <v>83</v>
      </c>
      <c r="C441">
        <v>939175387000000</v>
      </c>
      <c r="D441">
        <v>990331385000000</v>
      </c>
      <c r="E441">
        <v>1003700363000000</v>
      </c>
      <c r="F441">
        <v>1039519813000000</v>
      </c>
      <c r="G441">
        <v>1072892689000000</v>
      </c>
      <c r="H441">
        <v>1161796827000000</v>
      </c>
      <c r="I441">
        <v>1212678007000000</v>
      </c>
      <c r="J441">
        <v>1205567462000000</v>
      </c>
      <c r="K441">
        <v>1189722937000000</v>
      </c>
      <c r="L441">
        <v>1473604981000000</v>
      </c>
      <c r="M441">
        <v>1272350383000000</v>
      </c>
      <c r="N441">
        <v>1310048451000000</v>
      </c>
      <c r="O441">
        <v>1310323594000000</v>
      </c>
      <c r="P441">
        <v>0</v>
      </c>
      <c r="Q441">
        <v>1427664878000000</v>
      </c>
      <c r="R441">
        <v>0</v>
      </c>
    </row>
    <row r="442" spans="1:18" x14ac:dyDescent="0.35">
      <c r="A442" t="s">
        <v>122</v>
      </c>
      <c r="B442" t="s">
        <v>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t="s">
        <v>122</v>
      </c>
      <c r="B443" t="s">
        <v>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t="s">
        <v>122</v>
      </c>
      <c r="B444" t="s">
        <v>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122</v>
      </c>
      <c r="B445" t="s">
        <v>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122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122</v>
      </c>
      <c r="B447" t="s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t="s">
        <v>122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122</v>
      </c>
      <c r="B449" t="s">
        <v>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122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122</v>
      </c>
      <c r="B451" t="s">
        <v>93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50406000000</v>
      </c>
      <c r="P451">
        <v>0</v>
      </c>
      <c r="Q451">
        <v>0</v>
      </c>
      <c r="R451">
        <v>0</v>
      </c>
    </row>
    <row r="452" spans="1:18" x14ac:dyDescent="0.35">
      <c r="A452" t="s">
        <v>122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t="s">
        <v>122</v>
      </c>
      <c r="B453" t="s">
        <v>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122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122</v>
      </c>
      <c r="B455" t="s">
        <v>97</v>
      </c>
      <c r="C455">
        <v>1177882018000000</v>
      </c>
      <c r="D455">
        <v>1255997908000000</v>
      </c>
      <c r="E455">
        <v>1252147404000000</v>
      </c>
      <c r="F455">
        <v>1379832802000000</v>
      </c>
      <c r="G455">
        <v>95601232000000</v>
      </c>
      <c r="H455">
        <v>1437815206000000</v>
      </c>
      <c r="I455">
        <v>1565433744000000</v>
      </c>
      <c r="J455">
        <v>1588279814000000</v>
      </c>
      <c r="K455">
        <v>1644680947000000</v>
      </c>
      <c r="L455">
        <v>0</v>
      </c>
      <c r="M455">
        <v>1711017010000000</v>
      </c>
      <c r="N455">
        <v>1742044149000000</v>
      </c>
      <c r="O455">
        <v>1766333172000000</v>
      </c>
      <c r="P455">
        <v>0</v>
      </c>
      <c r="Q455">
        <v>1947032568000000</v>
      </c>
      <c r="R455">
        <v>0</v>
      </c>
    </row>
    <row r="456" spans="1:18" x14ac:dyDescent="0.35">
      <c r="A456" t="s">
        <v>122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63510626000000</v>
      </c>
      <c r="R456">
        <v>0</v>
      </c>
    </row>
    <row r="457" spans="1:18" x14ac:dyDescent="0.35">
      <c r="A457" t="s">
        <v>122</v>
      </c>
      <c r="B457" t="s">
        <v>99</v>
      </c>
      <c r="C457">
        <v>37234046000000</v>
      </c>
      <c r="D457">
        <v>37234046000000</v>
      </c>
      <c r="E457">
        <v>37234046000000</v>
      </c>
      <c r="F457">
        <v>37234046000000</v>
      </c>
      <c r="G457">
        <v>48057506000000</v>
      </c>
      <c r="H457">
        <v>48057506000000</v>
      </c>
      <c r="I457">
        <v>48057506000000</v>
      </c>
      <c r="J457">
        <v>48057506000000</v>
      </c>
      <c r="K457">
        <v>48057506000000</v>
      </c>
      <c r="L457">
        <v>50585239000000</v>
      </c>
      <c r="M457">
        <v>48057506000000</v>
      </c>
      <c r="N457">
        <v>48057506000000</v>
      </c>
      <c r="O457">
        <v>48057506000000</v>
      </c>
      <c r="P457">
        <v>0</v>
      </c>
      <c r="Q457">
        <v>53699917000000</v>
      </c>
      <c r="R457">
        <v>0</v>
      </c>
    </row>
    <row r="458" spans="1:18" x14ac:dyDescent="0.35">
      <c r="A458" t="s">
        <v>122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122</v>
      </c>
      <c r="B459" t="s">
        <v>101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122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122</v>
      </c>
      <c r="B461" t="s">
        <v>103</v>
      </c>
      <c r="C461">
        <v>8974698000000</v>
      </c>
      <c r="D461">
        <v>8974698000000</v>
      </c>
      <c r="E461">
        <v>8974694000000</v>
      </c>
      <c r="F461">
        <v>8974698000000</v>
      </c>
      <c r="G461">
        <v>8974698000000</v>
      </c>
      <c r="H461">
        <v>8974698000000</v>
      </c>
      <c r="I461">
        <v>8974698000000</v>
      </c>
      <c r="J461">
        <v>8974688000000</v>
      </c>
      <c r="K461">
        <v>8974674000000</v>
      </c>
      <c r="L461">
        <v>15351407000000</v>
      </c>
      <c r="M461">
        <v>8974677000000</v>
      </c>
      <c r="N461">
        <v>8974677000000</v>
      </c>
      <c r="O461">
        <v>8974677000000</v>
      </c>
      <c r="P461">
        <v>0</v>
      </c>
      <c r="Q461">
        <v>8974677000000</v>
      </c>
      <c r="R461">
        <v>0</v>
      </c>
    </row>
    <row r="462" spans="1:18" x14ac:dyDescent="0.35">
      <c r="A462" t="s">
        <v>122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t="s">
        <v>122</v>
      </c>
      <c r="B463" t="s">
        <v>105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t="s">
        <v>122</v>
      </c>
      <c r="B464" t="s">
        <v>106</v>
      </c>
      <c r="C464">
        <v>515908000000</v>
      </c>
      <c r="D464">
        <v>515908000000</v>
      </c>
      <c r="E464">
        <v>515908000000</v>
      </c>
      <c r="F464">
        <v>515908000000</v>
      </c>
      <c r="G464">
        <v>515908000000</v>
      </c>
      <c r="H464">
        <v>515908000000</v>
      </c>
      <c r="I464">
        <v>515908000000</v>
      </c>
      <c r="J464">
        <v>580298000000</v>
      </c>
      <c r="K464">
        <v>580298000000</v>
      </c>
      <c r="L464">
        <v>267851000000</v>
      </c>
      <c r="M464">
        <v>836032000000</v>
      </c>
      <c r="N464">
        <v>836032000000</v>
      </c>
      <c r="O464">
        <v>836032000000</v>
      </c>
      <c r="P464">
        <v>0</v>
      </c>
      <c r="Q464">
        <v>836032000000</v>
      </c>
      <c r="R464">
        <v>0</v>
      </c>
    </row>
    <row r="465" spans="1:18" x14ac:dyDescent="0.35">
      <c r="A465" t="s">
        <v>122</v>
      </c>
      <c r="B465" t="s">
        <v>107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t="s">
        <v>122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122</v>
      </c>
      <c r="B467" t="s">
        <v>109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122</v>
      </c>
      <c r="B468" t="s">
        <v>110</v>
      </c>
      <c r="C468">
        <v>9606249000000</v>
      </c>
      <c r="D468">
        <v>11605298000000</v>
      </c>
      <c r="E468">
        <v>11605409000000</v>
      </c>
      <c r="F468">
        <v>11616766000000</v>
      </c>
      <c r="G468">
        <v>11612828000000</v>
      </c>
      <c r="H468">
        <v>13667287000000</v>
      </c>
      <c r="I468">
        <v>13672052000000</v>
      </c>
      <c r="J468">
        <v>12658594000000</v>
      </c>
      <c r="K468">
        <v>13657091000000</v>
      </c>
      <c r="L468">
        <v>9730169000000</v>
      </c>
      <c r="M468">
        <v>16075417000000</v>
      </c>
      <c r="N468">
        <v>16085751000000</v>
      </c>
      <c r="O468">
        <v>16089954000000</v>
      </c>
      <c r="P468">
        <v>0</v>
      </c>
      <c r="Q468">
        <v>19048471000000</v>
      </c>
      <c r="R468">
        <v>0</v>
      </c>
    </row>
    <row r="469" spans="1:18" x14ac:dyDescent="0.35">
      <c r="A469" t="s">
        <v>122</v>
      </c>
      <c r="B469" t="s">
        <v>111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t="s">
        <v>122</v>
      </c>
      <c r="B470" t="s">
        <v>112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122</v>
      </c>
      <c r="B471" t="s">
        <v>113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122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t="s">
        <v>122</v>
      </c>
      <c r="B473" t="s">
        <v>115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122</v>
      </c>
      <c r="B474" t="s">
        <v>116</v>
      </c>
      <c r="C474">
        <v>527374000000</v>
      </c>
      <c r="D474">
        <v>481781000000</v>
      </c>
      <c r="E474">
        <v>466292000000</v>
      </c>
      <c r="F474">
        <v>505992000000</v>
      </c>
      <c r="G474">
        <v>423291000000</v>
      </c>
      <c r="H474">
        <v>248642000000</v>
      </c>
      <c r="I474">
        <v>226294000000</v>
      </c>
      <c r="J474">
        <v>115464000000</v>
      </c>
      <c r="K474">
        <v>154445000000</v>
      </c>
      <c r="L474">
        <v>-770027000000</v>
      </c>
      <c r="M474">
        <v>75353000000</v>
      </c>
      <c r="N474">
        <v>6860000000</v>
      </c>
      <c r="O474">
        <v>61591000000</v>
      </c>
      <c r="P474">
        <v>0</v>
      </c>
      <c r="Q474">
        <v>125322000000</v>
      </c>
      <c r="R474">
        <v>0</v>
      </c>
    </row>
    <row r="475" spans="1:18" x14ac:dyDescent="0.35">
      <c r="A475" t="s">
        <v>122</v>
      </c>
      <c r="B475" t="s">
        <v>117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122</v>
      </c>
      <c r="B476" t="s">
        <v>118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t="s">
        <v>122</v>
      </c>
      <c r="B477" t="s">
        <v>119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t="s">
        <v>123</v>
      </c>
      <c r="B478" t="s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123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123</v>
      </c>
      <c r="B480" t="s">
        <v>9</v>
      </c>
      <c r="C480">
        <v>2101048000000</v>
      </c>
      <c r="D480">
        <v>2073126000000</v>
      </c>
      <c r="E480">
        <v>1983030000000</v>
      </c>
      <c r="F480">
        <v>2084977000000</v>
      </c>
      <c r="G480">
        <v>2047391000000</v>
      </c>
      <c r="H480">
        <v>1936330000000</v>
      </c>
      <c r="I480">
        <v>2373420000000</v>
      </c>
      <c r="J480">
        <v>2071318000000</v>
      </c>
      <c r="K480">
        <v>2247179000000</v>
      </c>
      <c r="L480">
        <v>2125863000000</v>
      </c>
      <c r="M480">
        <v>2347958000000</v>
      </c>
      <c r="N480">
        <v>1869721000000</v>
      </c>
      <c r="O480">
        <v>2070528000000</v>
      </c>
      <c r="P480">
        <v>0</v>
      </c>
      <c r="Q480">
        <v>2055335000000</v>
      </c>
      <c r="R480">
        <v>0</v>
      </c>
    </row>
    <row r="481" spans="1:18" x14ac:dyDescent="0.35">
      <c r="A481" t="s">
        <v>123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123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123</v>
      </c>
      <c r="B483" t="s">
        <v>12</v>
      </c>
      <c r="C483">
        <v>3333806000000</v>
      </c>
      <c r="D483">
        <v>3910391000000</v>
      </c>
      <c r="E483">
        <v>12531387000000</v>
      </c>
      <c r="F483">
        <v>9613429000000</v>
      </c>
      <c r="G483">
        <v>6288179000000</v>
      </c>
      <c r="H483">
        <v>3392981000000</v>
      </c>
      <c r="I483">
        <v>4668080000000</v>
      </c>
      <c r="J483">
        <v>3815521000000</v>
      </c>
      <c r="K483">
        <v>5445181000000</v>
      </c>
      <c r="L483">
        <v>5584541000000</v>
      </c>
      <c r="M483">
        <v>3196513000000</v>
      </c>
      <c r="N483">
        <v>6676517000000</v>
      </c>
      <c r="O483">
        <v>2092539000000</v>
      </c>
      <c r="P483">
        <v>0</v>
      </c>
      <c r="Q483">
        <v>6632191000000</v>
      </c>
      <c r="R483">
        <v>0</v>
      </c>
    </row>
    <row r="484" spans="1:18" x14ac:dyDescent="0.35">
      <c r="A484" t="s">
        <v>123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123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123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t="s">
        <v>123</v>
      </c>
      <c r="B487" t="s">
        <v>16</v>
      </c>
      <c r="C487">
        <v>21644340000000</v>
      </c>
      <c r="D487">
        <v>32378350000000</v>
      </c>
      <c r="E487">
        <v>23705421000000</v>
      </c>
      <c r="F487">
        <v>24316627000000</v>
      </c>
      <c r="G487">
        <v>26804590000000</v>
      </c>
      <c r="H487">
        <v>25206015000000</v>
      </c>
      <c r="I487">
        <v>0</v>
      </c>
      <c r="J487">
        <v>27225004000000</v>
      </c>
      <c r="K487">
        <v>32484084000000</v>
      </c>
      <c r="L487">
        <v>26046802000000</v>
      </c>
      <c r="M487">
        <v>30479843000000</v>
      </c>
      <c r="N487">
        <v>36734543000000</v>
      </c>
      <c r="O487">
        <v>41101798000000</v>
      </c>
      <c r="P487">
        <v>0</v>
      </c>
      <c r="Q487">
        <v>35638965000000</v>
      </c>
      <c r="R487">
        <v>0</v>
      </c>
    </row>
    <row r="488" spans="1:18" x14ac:dyDescent="0.35">
      <c r="A488" t="s">
        <v>123</v>
      </c>
      <c r="B488" t="s">
        <v>17</v>
      </c>
      <c r="C488">
        <v>21644388000000</v>
      </c>
      <c r="D488">
        <v>32378350000000</v>
      </c>
      <c r="E488">
        <v>23705413000000</v>
      </c>
      <c r="F488">
        <v>24316627000000</v>
      </c>
      <c r="G488">
        <v>26804590000000</v>
      </c>
      <c r="H488">
        <v>25206015000000</v>
      </c>
      <c r="I488">
        <v>0</v>
      </c>
      <c r="J488">
        <v>0</v>
      </c>
      <c r="K488">
        <v>32484084000000</v>
      </c>
      <c r="L488">
        <v>26046802000000</v>
      </c>
      <c r="M488">
        <v>30479843000000</v>
      </c>
      <c r="N488">
        <v>36734543000000</v>
      </c>
      <c r="O488">
        <v>41101798000000</v>
      </c>
      <c r="P488">
        <v>0</v>
      </c>
      <c r="Q488">
        <v>35638965000000</v>
      </c>
      <c r="R488">
        <v>0</v>
      </c>
    </row>
    <row r="489" spans="1:18" x14ac:dyDescent="0.35">
      <c r="A489" t="s">
        <v>123</v>
      </c>
      <c r="B489" t="s">
        <v>18</v>
      </c>
      <c r="C489">
        <v>2000000</v>
      </c>
      <c r="D489">
        <v>0</v>
      </c>
      <c r="E489">
        <v>8000000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123</v>
      </c>
      <c r="B490" t="s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123</v>
      </c>
      <c r="B491" t="s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t="s">
        <v>123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123</v>
      </c>
      <c r="B493" t="s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123</v>
      </c>
      <c r="B494" t="s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t="s">
        <v>123</v>
      </c>
      <c r="B495" t="s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123</v>
      </c>
      <c r="B496" t="s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123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123</v>
      </c>
      <c r="B498" t="s">
        <v>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123</v>
      </c>
      <c r="B499" t="s">
        <v>28</v>
      </c>
      <c r="C499">
        <v>36200000000</v>
      </c>
      <c r="D499">
        <v>49073000000</v>
      </c>
      <c r="E499">
        <v>11625000000</v>
      </c>
      <c r="F499">
        <v>104039000000</v>
      </c>
      <c r="G499">
        <v>363059000000</v>
      </c>
      <c r="H499">
        <v>4262000000</v>
      </c>
      <c r="I499">
        <v>66001000000</v>
      </c>
      <c r="J499">
        <v>0</v>
      </c>
      <c r="K499">
        <v>0</v>
      </c>
      <c r="L499">
        <v>120182000000</v>
      </c>
      <c r="M499">
        <v>113262000000</v>
      </c>
      <c r="N499">
        <v>169422000000</v>
      </c>
      <c r="O499">
        <v>97682000000</v>
      </c>
      <c r="P499">
        <v>0</v>
      </c>
      <c r="Q499">
        <v>161164000000</v>
      </c>
      <c r="R499">
        <v>0</v>
      </c>
    </row>
    <row r="500" spans="1:18" x14ac:dyDescent="0.35">
      <c r="A500" t="s">
        <v>123</v>
      </c>
      <c r="B500" t="s">
        <v>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123</v>
      </c>
      <c r="B501" t="s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123</v>
      </c>
      <c r="B502" t="s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123</v>
      </c>
      <c r="B503" t="s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123</v>
      </c>
      <c r="B504" t="s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123</v>
      </c>
      <c r="B505" t="s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123</v>
      </c>
      <c r="B506" t="s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123</v>
      </c>
      <c r="B507" t="s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123</v>
      </c>
      <c r="B508" t="s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123</v>
      </c>
      <c r="B509" t="s">
        <v>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123</v>
      </c>
      <c r="B510" t="s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123</v>
      </c>
      <c r="B511" t="s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123</v>
      </c>
      <c r="B512" t="s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123</v>
      </c>
      <c r="B513" t="s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123</v>
      </c>
      <c r="B514" t="s">
        <v>43</v>
      </c>
      <c r="C514">
        <v>3369022000000</v>
      </c>
      <c r="D514">
        <v>3348385000000</v>
      </c>
      <c r="E514">
        <v>3344008000000</v>
      </c>
      <c r="F514">
        <v>3362810000000</v>
      </c>
      <c r="G514">
        <v>3364014000000</v>
      </c>
      <c r="H514">
        <v>3357843000000</v>
      </c>
      <c r="I514">
        <v>3362642000000</v>
      </c>
      <c r="J514">
        <v>3375245000000</v>
      </c>
      <c r="K514">
        <v>3355490000000</v>
      </c>
      <c r="L514">
        <v>3271085000000</v>
      </c>
      <c r="M514">
        <v>3324663000000</v>
      </c>
      <c r="N514">
        <v>3554377000000</v>
      </c>
      <c r="O514">
        <v>3614861000000</v>
      </c>
      <c r="P514">
        <v>0</v>
      </c>
      <c r="Q514">
        <v>3684726000000</v>
      </c>
      <c r="R514">
        <v>0</v>
      </c>
    </row>
    <row r="515" spans="1:18" x14ac:dyDescent="0.35">
      <c r="A515" t="s">
        <v>123</v>
      </c>
      <c r="B515" t="s">
        <v>44</v>
      </c>
      <c r="C515">
        <v>749179000000</v>
      </c>
      <c r="D515">
        <v>751818000000</v>
      </c>
      <c r="E515">
        <v>754003000000</v>
      </c>
      <c r="F515">
        <v>774392000000</v>
      </c>
      <c r="G515">
        <v>783323000000</v>
      </c>
      <c r="H515">
        <v>778868000000</v>
      </c>
      <c r="I515">
        <v>793121000000</v>
      </c>
      <c r="J515">
        <v>788567000000</v>
      </c>
      <c r="K515">
        <v>778768000000</v>
      </c>
      <c r="L515">
        <v>703560000000</v>
      </c>
      <c r="M515">
        <v>743319000000</v>
      </c>
      <c r="N515">
        <v>979397000000</v>
      </c>
      <c r="O515">
        <v>1036058000000</v>
      </c>
      <c r="P515">
        <v>0</v>
      </c>
      <c r="Q515">
        <v>1111376000000</v>
      </c>
      <c r="R515">
        <v>0</v>
      </c>
    </row>
    <row r="516" spans="1:18" x14ac:dyDescent="0.35">
      <c r="A516" t="s">
        <v>123</v>
      </c>
      <c r="B516" t="s">
        <v>45</v>
      </c>
      <c r="C516">
        <v>2091380000000</v>
      </c>
      <c r="D516">
        <v>2095545000000</v>
      </c>
      <c r="E516">
        <v>2097157000000</v>
      </c>
      <c r="F516">
        <v>2081302000000</v>
      </c>
      <c r="G516">
        <v>2108365000000</v>
      </c>
      <c r="H516">
        <v>2095986000000</v>
      </c>
      <c r="I516">
        <v>2110408000000</v>
      </c>
      <c r="J516">
        <v>2125789000000</v>
      </c>
      <c r="K516">
        <v>2121260000000</v>
      </c>
      <c r="L516">
        <v>2043820000000</v>
      </c>
      <c r="M516">
        <v>2107429000000</v>
      </c>
      <c r="N516">
        <v>2368926000000</v>
      </c>
      <c r="O516">
        <v>2406832000000</v>
      </c>
      <c r="P516">
        <v>0</v>
      </c>
      <c r="Q516">
        <v>2558806000000</v>
      </c>
      <c r="R516">
        <v>0</v>
      </c>
    </row>
    <row r="517" spans="1:18" x14ac:dyDescent="0.35">
      <c r="A517" t="s">
        <v>123</v>
      </c>
      <c r="B517" t="s">
        <v>46</v>
      </c>
      <c r="C517">
        <v>-1342201000000</v>
      </c>
      <c r="D517">
        <v>-1343727000000</v>
      </c>
      <c r="E517">
        <v>-1343154000000</v>
      </c>
      <c r="F517">
        <v>-1306811000000</v>
      </c>
      <c r="G517">
        <v>-1325042000000</v>
      </c>
      <c r="H517">
        <v>-1317118000000</v>
      </c>
      <c r="I517">
        <v>-1317287000000</v>
      </c>
      <c r="J517">
        <v>-1337222000000</v>
      </c>
      <c r="K517">
        <v>-1352492000000</v>
      </c>
      <c r="L517">
        <v>-1340260000000</v>
      </c>
      <c r="M517">
        <v>-1364110000000</v>
      </c>
      <c r="N517">
        <v>-1389529000000</v>
      </c>
      <c r="O517">
        <v>-1370774000000</v>
      </c>
      <c r="P517">
        <v>0</v>
      </c>
      <c r="Q517">
        <v>-1447430000000</v>
      </c>
      <c r="R517">
        <v>0</v>
      </c>
    </row>
    <row r="518" spans="1:18" x14ac:dyDescent="0.35">
      <c r="A518" t="s">
        <v>123</v>
      </c>
      <c r="B518" t="s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123</v>
      </c>
      <c r="B519" t="s">
        <v>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t="s">
        <v>123</v>
      </c>
      <c r="B520" t="s">
        <v>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123</v>
      </c>
      <c r="B521" t="s">
        <v>48</v>
      </c>
      <c r="C521">
        <v>2619843000000</v>
      </c>
      <c r="D521">
        <v>2596567000000</v>
      </c>
      <c r="E521">
        <v>2590005000000</v>
      </c>
      <c r="F521">
        <v>2588418000000</v>
      </c>
      <c r="G521">
        <v>2580691000000</v>
      </c>
      <c r="H521">
        <v>2578975000000</v>
      </c>
      <c r="I521">
        <v>2569521000000</v>
      </c>
      <c r="J521">
        <v>2586678000000</v>
      </c>
      <c r="K521">
        <v>2576722000000</v>
      </c>
      <c r="L521">
        <v>2567525000000</v>
      </c>
      <c r="M521">
        <v>2581344000000</v>
      </c>
      <c r="N521">
        <v>2574980000000</v>
      </c>
      <c r="O521">
        <v>2578803000000</v>
      </c>
      <c r="P521">
        <v>0</v>
      </c>
      <c r="Q521">
        <v>2573350000000</v>
      </c>
      <c r="R521">
        <v>0</v>
      </c>
    </row>
    <row r="522" spans="1:18" x14ac:dyDescent="0.35">
      <c r="A522" t="s">
        <v>123</v>
      </c>
      <c r="B522" t="s">
        <v>45</v>
      </c>
      <c r="C522">
        <v>2833619000000</v>
      </c>
      <c r="D522">
        <v>2820112000000</v>
      </c>
      <c r="E522">
        <v>2823455000000</v>
      </c>
      <c r="F522">
        <v>2831811000000</v>
      </c>
      <c r="G522">
        <v>2834221000000</v>
      </c>
      <c r="H522">
        <v>2842792000000</v>
      </c>
      <c r="I522">
        <v>2843709000000</v>
      </c>
      <c r="J522">
        <v>2871247000000</v>
      </c>
      <c r="K522">
        <v>2871597000000</v>
      </c>
      <c r="L522">
        <v>2872711000000</v>
      </c>
      <c r="M522">
        <v>2897277000000</v>
      </c>
      <c r="N522">
        <v>2902058000000</v>
      </c>
      <c r="O522">
        <v>2917126000000</v>
      </c>
      <c r="P522">
        <v>0</v>
      </c>
      <c r="Q522">
        <v>2935408000000</v>
      </c>
      <c r="R522">
        <v>0</v>
      </c>
    </row>
    <row r="523" spans="1:18" x14ac:dyDescent="0.35">
      <c r="A523" t="s">
        <v>123</v>
      </c>
      <c r="B523" t="s">
        <v>46</v>
      </c>
      <c r="C523">
        <v>-213776000000</v>
      </c>
      <c r="D523">
        <v>-223545000000</v>
      </c>
      <c r="E523">
        <v>-233450000000</v>
      </c>
      <c r="F523">
        <v>-243393000000</v>
      </c>
      <c r="G523">
        <v>-253530000000</v>
      </c>
      <c r="H523">
        <v>-263817000000</v>
      </c>
      <c r="I523">
        <v>-274188000000</v>
      </c>
      <c r="J523">
        <v>-284569000000</v>
      </c>
      <c r="K523">
        <v>-294875000000</v>
      </c>
      <c r="L523">
        <v>-305186000000</v>
      </c>
      <c r="M523">
        <v>-315933000000</v>
      </c>
      <c r="N523">
        <v>-327078000000</v>
      </c>
      <c r="O523">
        <v>-338323000000</v>
      </c>
      <c r="P523">
        <v>0</v>
      </c>
      <c r="Q523">
        <v>-362058000000</v>
      </c>
      <c r="R523">
        <v>0</v>
      </c>
    </row>
    <row r="524" spans="1:18" x14ac:dyDescent="0.35">
      <c r="A524" t="s">
        <v>123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123</v>
      </c>
      <c r="B525" t="s">
        <v>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123</v>
      </c>
      <c r="B526" t="s">
        <v>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123</v>
      </c>
      <c r="B527" t="s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123</v>
      </c>
      <c r="B528" t="s">
        <v>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123</v>
      </c>
      <c r="B529" t="s">
        <v>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123</v>
      </c>
      <c r="B530" t="s">
        <v>53</v>
      </c>
      <c r="C530">
        <v>2966952000000</v>
      </c>
      <c r="D530">
        <v>3220977000000</v>
      </c>
      <c r="E530">
        <v>2799095000000</v>
      </c>
      <c r="F530">
        <v>2497360000000</v>
      </c>
      <c r="G530">
        <v>2406213000000</v>
      </c>
      <c r="H530">
        <v>2745907000000</v>
      </c>
      <c r="I530">
        <v>2561573000000</v>
      </c>
      <c r="J530">
        <v>2428362000000</v>
      </c>
      <c r="K530">
        <v>2465235000000</v>
      </c>
      <c r="L530">
        <v>2625828000000</v>
      </c>
      <c r="M530">
        <v>3196786000000</v>
      </c>
      <c r="N530">
        <v>3085236000000</v>
      </c>
      <c r="O530">
        <v>2932665000000</v>
      </c>
      <c r="P530">
        <v>0</v>
      </c>
      <c r="Q530">
        <v>3153232000000</v>
      </c>
      <c r="R530">
        <v>0</v>
      </c>
    </row>
    <row r="531" spans="1:18" x14ac:dyDescent="0.35">
      <c r="A531" t="s">
        <v>123</v>
      </c>
      <c r="B531" t="s">
        <v>54</v>
      </c>
      <c r="C531">
        <v>1565169000000</v>
      </c>
      <c r="D531">
        <v>1782238000000</v>
      </c>
      <c r="E531">
        <v>1465560000000</v>
      </c>
      <c r="F531">
        <v>1177694000000</v>
      </c>
      <c r="G531">
        <v>1087970000000</v>
      </c>
      <c r="H531">
        <v>1360362000000</v>
      </c>
      <c r="I531">
        <v>1290103000000</v>
      </c>
      <c r="J531">
        <v>1249587000000</v>
      </c>
      <c r="K531">
        <v>1205986000000</v>
      </c>
      <c r="L531">
        <v>1243842000000</v>
      </c>
      <c r="M531">
        <v>1850300000000</v>
      </c>
      <c r="N531">
        <v>1792833000000</v>
      </c>
      <c r="O531">
        <v>1784519000000</v>
      </c>
      <c r="P531">
        <v>0</v>
      </c>
      <c r="Q531">
        <v>1859310000000</v>
      </c>
      <c r="R531">
        <v>0</v>
      </c>
    </row>
    <row r="532" spans="1:18" x14ac:dyDescent="0.35">
      <c r="A532" t="s">
        <v>123</v>
      </c>
      <c r="B532" t="s">
        <v>55</v>
      </c>
      <c r="C532">
        <v>1002293000000</v>
      </c>
      <c r="D532">
        <v>1005762000000</v>
      </c>
      <c r="E532">
        <v>888685000000</v>
      </c>
      <c r="F532">
        <v>878901000000</v>
      </c>
      <c r="G532">
        <v>863857000000</v>
      </c>
      <c r="H532">
        <v>9545000000</v>
      </c>
      <c r="I532">
        <v>872332000000</v>
      </c>
      <c r="J532">
        <v>794781000000</v>
      </c>
      <c r="K532">
        <v>857523000000</v>
      </c>
      <c r="L532">
        <v>982699000000</v>
      </c>
      <c r="M532">
        <v>995411000000</v>
      </c>
      <c r="N532">
        <v>925152000000</v>
      </c>
      <c r="O532">
        <v>778014000000</v>
      </c>
      <c r="P532">
        <v>0</v>
      </c>
      <c r="Q532">
        <v>930619000000</v>
      </c>
      <c r="R532">
        <v>0</v>
      </c>
    </row>
    <row r="533" spans="1:18" x14ac:dyDescent="0.35">
      <c r="A533" t="s">
        <v>123</v>
      </c>
      <c r="B533" t="s">
        <v>56</v>
      </c>
      <c r="C533">
        <v>0</v>
      </c>
      <c r="D533">
        <v>45501000000</v>
      </c>
      <c r="E533">
        <v>45501000000</v>
      </c>
      <c r="F533">
        <v>45501000000</v>
      </c>
      <c r="G533">
        <v>45501000000</v>
      </c>
      <c r="H533">
        <v>0</v>
      </c>
      <c r="I533">
        <v>9545000000</v>
      </c>
      <c r="J533">
        <v>9545000000</v>
      </c>
      <c r="K533">
        <v>9545000000</v>
      </c>
      <c r="L533">
        <v>9545000000</v>
      </c>
      <c r="M533">
        <v>20548000000</v>
      </c>
      <c r="N533">
        <v>20548000000</v>
      </c>
      <c r="O533">
        <v>20548000000</v>
      </c>
      <c r="P533">
        <v>0</v>
      </c>
      <c r="Q533">
        <v>20549000000</v>
      </c>
      <c r="R533">
        <v>0</v>
      </c>
    </row>
    <row r="534" spans="1:18" x14ac:dyDescent="0.35">
      <c r="A534" t="s">
        <v>123</v>
      </c>
      <c r="B534" t="s">
        <v>57</v>
      </c>
      <c r="C534">
        <v>840533000000</v>
      </c>
      <c r="D534">
        <v>821269000000</v>
      </c>
      <c r="E534">
        <v>822328000000</v>
      </c>
      <c r="F534">
        <v>818243000000</v>
      </c>
      <c r="G534">
        <v>831864000000</v>
      </c>
      <c r="H534">
        <v>815804000000</v>
      </c>
      <c r="I534">
        <v>812572000000</v>
      </c>
      <c r="J534">
        <v>789670000000</v>
      </c>
      <c r="K534">
        <v>803136000000</v>
      </c>
      <c r="L534">
        <v>800697000000</v>
      </c>
      <c r="M534">
        <v>796498000000</v>
      </c>
      <c r="N534">
        <v>812674000000</v>
      </c>
      <c r="O534">
        <v>815555000000</v>
      </c>
      <c r="P534">
        <v>0</v>
      </c>
      <c r="Q534">
        <v>808725000000</v>
      </c>
      <c r="R534">
        <v>0</v>
      </c>
    </row>
    <row r="535" spans="1:18" x14ac:dyDescent="0.35">
      <c r="A535" t="s">
        <v>123</v>
      </c>
      <c r="B535" t="s">
        <v>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123</v>
      </c>
      <c r="B536" t="s">
        <v>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123</v>
      </c>
      <c r="B537" t="s">
        <v>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123</v>
      </c>
      <c r="B538" t="s">
        <v>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t="s">
        <v>123</v>
      </c>
      <c r="B539" t="s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123</v>
      </c>
      <c r="B540" t="s">
        <v>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t="s">
        <v>123</v>
      </c>
      <c r="B541" t="s">
        <v>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t="s">
        <v>123</v>
      </c>
      <c r="B542" t="s">
        <v>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123</v>
      </c>
      <c r="B543" t="s">
        <v>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123</v>
      </c>
      <c r="B544" t="s">
        <v>67</v>
      </c>
      <c r="C544">
        <v>151273539000000</v>
      </c>
      <c r="D544">
        <v>160435177000000</v>
      </c>
      <c r="E544">
        <v>160953350000000</v>
      </c>
      <c r="F544">
        <v>165560358000000</v>
      </c>
      <c r="G544">
        <v>162526238000000</v>
      </c>
      <c r="H544">
        <v>165831996000000</v>
      </c>
      <c r="I544">
        <v>172343012000000</v>
      </c>
      <c r="J544">
        <v>174582486000000</v>
      </c>
      <c r="K544">
        <v>183674150000000</v>
      </c>
      <c r="L544">
        <v>185045048000000</v>
      </c>
      <c r="M544">
        <v>183684077000000</v>
      </c>
      <c r="N544">
        <v>190300883000000</v>
      </c>
      <c r="O544">
        <v>191336700000000</v>
      </c>
      <c r="P544">
        <v>0</v>
      </c>
      <c r="Q544">
        <v>203584954000000</v>
      </c>
      <c r="R544">
        <v>0</v>
      </c>
    </row>
    <row r="545" spans="1:18" x14ac:dyDescent="0.35">
      <c r="A545" t="s">
        <v>123</v>
      </c>
      <c r="B545" t="s">
        <v>68</v>
      </c>
      <c r="C545">
        <v>36001000000</v>
      </c>
      <c r="D545">
        <v>33805000000</v>
      </c>
      <c r="E545">
        <v>32965000000</v>
      </c>
      <c r="F545">
        <v>31179000000</v>
      </c>
      <c r="G545">
        <v>30330000000</v>
      </c>
      <c r="H545">
        <v>29184000000</v>
      </c>
      <c r="I545">
        <v>27331000000</v>
      </c>
      <c r="J545">
        <v>26513000000</v>
      </c>
      <c r="K545">
        <v>25065000000</v>
      </c>
      <c r="L545">
        <v>24261000000</v>
      </c>
      <c r="M545">
        <v>23474000000</v>
      </c>
      <c r="N545">
        <v>22421000000</v>
      </c>
      <c r="O545">
        <v>21622000000</v>
      </c>
      <c r="P545">
        <v>0</v>
      </c>
      <c r="Q545">
        <v>18333000000</v>
      </c>
      <c r="R545">
        <v>0</v>
      </c>
    </row>
    <row r="546" spans="1:18" x14ac:dyDescent="0.35">
      <c r="A546" t="s">
        <v>123</v>
      </c>
      <c r="B546" t="s">
        <v>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123</v>
      </c>
      <c r="B547" t="s">
        <v>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123</v>
      </c>
      <c r="B548" t="s">
        <v>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123</v>
      </c>
      <c r="B549" t="s">
        <v>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123</v>
      </c>
      <c r="B550" t="s">
        <v>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123</v>
      </c>
      <c r="B551" t="s">
        <v>74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123</v>
      </c>
      <c r="B552" t="s">
        <v>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t="s">
        <v>123</v>
      </c>
      <c r="B553" t="s">
        <v>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123</v>
      </c>
      <c r="B554" t="s">
        <v>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t="s">
        <v>123</v>
      </c>
      <c r="B555" t="s">
        <v>78</v>
      </c>
      <c r="C555">
        <v>3237783000000</v>
      </c>
      <c r="D555">
        <v>6320362000000</v>
      </c>
      <c r="E555">
        <v>4750718000000</v>
      </c>
      <c r="F555">
        <v>5184928000000</v>
      </c>
      <c r="G555">
        <v>1933498000000</v>
      </c>
      <c r="H555">
        <v>7615859000000</v>
      </c>
      <c r="I555">
        <v>0</v>
      </c>
      <c r="J555">
        <v>10727628000000</v>
      </c>
      <c r="K555">
        <v>14885431000000</v>
      </c>
      <c r="L555">
        <v>11893026000000</v>
      </c>
      <c r="M555">
        <v>9652115000000</v>
      </c>
      <c r="N555">
        <v>10278918000000</v>
      </c>
      <c r="O555">
        <v>10826453000000</v>
      </c>
      <c r="P555">
        <v>0</v>
      </c>
      <c r="Q555">
        <v>14312303000000</v>
      </c>
      <c r="R555">
        <v>0</v>
      </c>
    </row>
    <row r="556" spans="1:18" x14ac:dyDescent="0.35">
      <c r="A556" t="s">
        <v>123</v>
      </c>
      <c r="B556" t="s">
        <v>79</v>
      </c>
      <c r="C556">
        <v>3005933000000</v>
      </c>
      <c r="D556">
        <v>5627362000000</v>
      </c>
      <c r="E556">
        <v>4519918000000</v>
      </c>
      <c r="F556">
        <v>4954828000000</v>
      </c>
      <c r="G556">
        <v>1933498000000</v>
      </c>
      <c r="H556">
        <v>7615859000000</v>
      </c>
      <c r="I556">
        <v>12053841000000</v>
      </c>
      <c r="J556">
        <v>9098028000000</v>
      </c>
      <c r="K556">
        <v>11687521000000</v>
      </c>
      <c r="L556">
        <v>9421326000000</v>
      </c>
      <c r="M556">
        <v>9652115000000</v>
      </c>
      <c r="N556">
        <v>10278918000000</v>
      </c>
      <c r="O556">
        <v>10826453000000</v>
      </c>
      <c r="P556">
        <v>0</v>
      </c>
      <c r="Q556">
        <v>14312303000000</v>
      </c>
      <c r="R556">
        <v>0</v>
      </c>
    </row>
    <row r="557" spans="1:18" x14ac:dyDescent="0.35">
      <c r="A557" t="s">
        <v>123</v>
      </c>
      <c r="B557" t="s">
        <v>80</v>
      </c>
      <c r="C557">
        <v>231850000000</v>
      </c>
      <c r="D557">
        <v>693000000000</v>
      </c>
      <c r="E557">
        <v>230800000000</v>
      </c>
      <c r="F557">
        <v>230100000000</v>
      </c>
      <c r="G557">
        <v>0</v>
      </c>
      <c r="H557">
        <v>0</v>
      </c>
      <c r="I557">
        <v>12053841000000</v>
      </c>
      <c r="J557">
        <v>1629600000000</v>
      </c>
      <c r="K557">
        <v>3197910000000</v>
      </c>
      <c r="L557">
        <v>2471700000000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t="s">
        <v>123</v>
      </c>
      <c r="B558" t="s">
        <v>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123</v>
      </c>
      <c r="B559" t="s">
        <v>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t="s">
        <v>123</v>
      </c>
      <c r="B560" t="s">
        <v>83</v>
      </c>
      <c r="C560">
        <v>127843977000000</v>
      </c>
      <c r="D560">
        <v>133917740000000</v>
      </c>
      <c r="E560">
        <v>136146181000000</v>
      </c>
      <c r="F560">
        <v>139833952000000</v>
      </c>
      <c r="G560">
        <v>139778855000000</v>
      </c>
      <c r="H560">
        <v>137373791000000</v>
      </c>
      <c r="I560">
        <v>139085743000000</v>
      </c>
      <c r="J560">
        <v>141494760000000</v>
      </c>
      <c r="K560">
        <v>145260765000000</v>
      </c>
      <c r="L560">
        <v>148614571000000</v>
      </c>
      <c r="M560">
        <v>148712452000000</v>
      </c>
      <c r="N560">
        <v>154278454000000</v>
      </c>
      <c r="O560">
        <v>153967816000000</v>
      </c>
      <c r="P560">
        <v>0</v>
      </c>
      <c r="Q560">
        <v>160659164000000</v>
      </c>
      <c r="R560">
        <v>0</v>
      </c>
    </row>
    <row r="561" spans="1:18" x14ac:dyDescent="0.35">
      <c r="A561" t="s">
        <v>123</v>
      </c>
      <c r="B561" t="s">
        <v>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123</v>
      </c>
      <c r="B562" t="s">
        <v>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123</v>
      </c>
      <c r="B563" t="s">
        <v>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123</v>
      </c>
      <c r="B564" t="s">
        <v>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t="s">
        <v>123</v>
      </c>
      <c r="B565" t="s">
        <v>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123</v>
      </c>
      <c r="B566" t="s">
        <v>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123</v>
      </c>
      <c r="B567" t="s">
        <v>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t="s">
        <v>123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t="s">
        <v>123</v>
      </c>
      <c r="B569" t="s">
        <v>92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t="s">
        <v>123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24113000000</v>
      </c>
      <c r="K570">
        <v>114464000000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123</v>
      </c>
      <c r="B571" t="s">
        <v>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t="s">
        <v>123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123</v>
      </c>
      <c r="B573" t="s">
        <v>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t="s">
        <v>123</v>
      </c>
      <c r="B574" t="s">
        <v>97</v>
      </c>
      <c r="C574">
        <v>134676428000000</v>
      </c>
      <c r="D574">
        <v>143615687000000</v>
      </c>
      <c r="E574">
        <v>143960713000000</v>
      </c>
      <c r="F574">
        <v>148273805000000</v>
      </c>
      <c r="G574">
        <v>144881402000000</v>
      </c>
      <c r="H574">
        <v>148047088000000</v>
      </c>
      <c r="I574">
        <v>153893967000000</v>
      </c>
      <c r="J574">
        <v>155509896000000</v>
      </c>
      <c r="K574">
        <v>163551388000000</v>
      </c>
      <c r="L574">
        <v>164565148000000</v>
      </c>
      <c r="M574">
        <v>162533053000000</v>
      </c>
      <c r="N574">
        <v>168878942000000</v>
      </c>
      <c r="O574">
        <v>169690650000000</v>
      </c>
      <c r="P574">
        <v>0</v>
      </c>
      <c r="Q574">
        <v>180616921000000</v>
      </c>
      <c r="R574">
        <v>0</v>
      </c>
    </row>
    <row r="575" spans="1:18" x14ac:dyDescent="0.35">
      <c r="A575" t="s">
        <v>123</v>
      </c>
      <c r="B575" t="s">
        <v>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17563006000000</v>
      </c>
      <c r="R575">
        <v>0</v>
      </c>
    </row>
    <row r="576" spans="1:18" x14ac:dyDescent="0.35">
      <c r="A576" t="s">
        <v>123</v>
      </c>
      <c r="B576" t="s">
        <v>99</v>
      </c>
      <c r="C576">
        <v>12355229000000</v>
      </c>
      <c r="D576">
        <v>12355229000000</v>
      </c>
      <c r="E576">
        <v>12355229000000</v>
      </c>
      <c r="F576">
        <v>12355229000000</v>
      </c>
      <c r="G576">
        <v>12355229000000</v>
      </c>
      <c r="H576">
        <v>12355229000000</v>
      </c>
      <c r="I576">
        <v>12355229000000</v>
      </c>
      <c r="J576">
        <v>12355229000000</v>
      </c>
      <c r="K576">
        <v>12355229000000</v>
      </c>
      <c r="L576">
        <v>12355229000000</v>
      </c>
      <c r="M576">
        <v>14814049000000</v>
      </c>
      <c r="N576">
        <v>14814049000000</v>
      </c>
      <c r="O576">
        <v>14814049000000</v>
      </c>
      <c r="P576">
        <v>0</v>
      </c>
      <c r="Q576">
        <v>17469561000000</v>
      </c>
      <c r="R576">
        <v>0</v>
      </c>
    </row>
    <row r="577" spans="1:18" x14ac:dyDescent="0.35">
      <c r="A577" t="s">
        <v>123</v>
      </c>
      <c r="B577" t="s">
        <v>100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t="s">
        <v>123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t="s">
        <v>123</v>
      </c>
      <c r="B579" t="s">
        <v>102</v>
      </c>
      <c r="C579">
        <v>15396000000</v>
      </c>
      <c r="D579">
        <v>15396000000</v>
      </c>
      <c r="E579">
        <v>15396000000</v>
      </c>
      <c r="F579">
        <v>15396000000</v>
      </c>
      <c r="G579">
        <v>15396000000</v>
      </c>
      <c r="H579">
        <v>15396000000</v>
      </c>
      <c r="I579">
        <v>15396000000</v>
      </c>
      <c r="J579">
        <v>15396000000</v>
      </c>
      <c r="K579">
        <v>15396000000</v>
      </c>
      <c r="L579">
        <v>15396000000</v>
      </c>
      <c r="M579">
        <v>15396000000</v>
      </c>
      <c r="N579">
        <v>15396000000</v>
      </c>
      <c r="O579">
        <v>15396000000</v>
      </c>
      <c r="P579">
        <v>0</v>
      </c>
      <c r="Q579">
        <v>15396000000</v>
      </c>
      <c r="R579">
        <v>0</v>
      </c>
    </row>
    <row r="580" spans="1:18" x14ac:dyDescent="0.35">
      <c r="A580" t="s">
        <v>123</v>
      </c>
      <c r="B580" t="s">
        <v>103</v>
      </c>
      <c r="C580">
        <v>156322000000</v>
      </c>
      <c r="D580">
        <v>156322000000</v>
      </c>
      <c r="E580">
        <v>156322000000</v>
      </c>
      <c r="F580">
        <v>156322000000</v>
      </c>
      <c r="G580">
        <v>156322000000</v>
      </c>
      <c r="H580">
        <v>156396000000</v>
      </c>
      <c r="I580">
        <v>156322000000</v>
      </c>
      <c r="J580">
        <v>156322000000</v>
      </c>
      <c r="K580">
        <v>156322000000</v>
      </c>
      <c r="L580">
        <v>156322000000</v>
      </c>
      <c r="M580">
        <v>156322000000</v>
      </c>
      <c r="N580">
        <v>156322000000</v>
      </c>
      <c r="O580">
        <v>156322000000</v>
      </c>
      <c r="P580">
        <v>0</v>
      </c>
      <c r="Q580">
        <v>156322000000</v>
      </c>
      <c r="R580">
        <v>0</v>
      </c>
    </row>
    <row r="581" spans="1:18" x14ac:dyDescent="0.35">
      <c r="A581" t="s">
        <v>123</v>
      </c>
      <c r="B581" t="s">
        <v>104</v>
      </c>
      <c r="C581">
        <v>-78273000000</v>
      </c>
      <c r="D581">
        <v>-78273000000</v>
      </c>
      <c r="E581">
        <v>-78273000000</v>
      </c>
      <c r="F581">
        <v>-78273000000</v>
      </c>
      <c r="G581">
        <v>-78273000000</v>
      </c>
      <c r="H581">
        <v>-78273000000</v>
      </c>
      <c r="I581">
        <v>-78273000000</v>
      </c>
      <c r="J581">
        <v>-78273000000</v>
      </c>
      <c r="K581">
        <v>-78273000000</v>
      </c>
      <c r="L581">
        <v>-78273000000</v>
      </c>
      <c r="M581">
        <v>-78273000000</v>
      </c>
      <c r="N581">
        <v>-78273000000</v>
      </c>
      <c r="O581">
        <v>-78273000000</v>
      </c>
      <c r="P581">
        <v>0</v>
      </c>
      <c r="Q581">
        <v>-78273000000</v>
      </c>
      <c r="R581">
        <v>0</v>
      </c>
    </row>
    <row r="582" spans="1:18" x14ac:dyDescent="0.35">
      <c r="A582" t="s">
        <v>123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t="s">
        <v>123</v>
      </c>
      <c r="B583" t="s">
        <v>106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t="s">
        <v>123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t="s">
        <v>123</v>
      </c>
      <c r="B585" t="s">
        <v>108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t="s">
        <v>123</v>
      </c>
      <c r="B586" t="s">
        <v>109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t="s">
        <v>123</v>
      </c>
      <c r="B587" t="s">
        <v>110</v>
      </c>
      <c r="C587">
        <v>1815125000000</v>
      </c>
      <c r="D587">
        <v>1976822000000</v>
      </c>
      <c r="E587">
        <v>1976822000000</v>
      </c>
      <c r="F587">
        <v>1976822000000</v>
      </c>
      <c r="G587">
        <v>1976808000000</v>
      </c>
      <c r="H587">
        <v>2130576000000</v>
      </c>
      <c r="I587">
        <v>2130576000000</v>
      </c>
      <c r="J587">
        <v>2130566000000</v>
      </c>
      <c r="K587">
        <v>2130566000000</v>
      </c>
      <c r="L587">
        <v>2572222000000</v>
      </c>
      <c r="M587">
        <v>2572222000000</v>
      </c>
      <c r="N587">
        <v>2572000000000</v>
      </c>
      <c r="O587">
        <v>2572222000000</v>
      </c>
      <c r="P587">
        <v>0</v>
      </c>
      <c r="Q587">
        <v>2896986000000</v>
      </c>
      <c r="R587">
        <v>0</v>
      </c>
    </row>
    <row r="588" spans="1:18" x14ac:dyDescent="0.35">
      <c r="A588" t="s">
        <v>123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t="s">
        <v>123</v>
      </c>
      <c r="B589" t="s">
        <v>112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t="s">
        <v>123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t="s">
        <v>123</v>
      </c>
      <c r="B591" t="s">
        <v>114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t="s">
        <v>123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t="s">
        <v>123</v>
      </c>
      <c r="B593" t="s">
        <v>116</v>
      </c>
      <c r="C593">
        <v>-23318000000</v>
      </c>
      <c r="D593">
        <v>0</v>
      </c>
      <c r="E593">
        <v>1019000000</v>
      </c>
      <c r="F593">
        <v>22240000000</v>
      </c>
      <c r="G593">
        <v>51096000000</v>
      </c>
      <c r="H593">
        <v>0</v>
      </c>
      <c r="I593">
        <v>16909000000</v>
      </c>
      <c r="J593">
        <v>19827000000</v>
      </c>
      <c r="K593">
        <v>46454000000</v>
      </c>
      <c r="L593">
        <v>0</v>
      </c>
      <c r="M593">
        <v>-24997000000</v>
      </c>
      <c r="N593">
        <v>23302000000</v>
      </c>
      <c r="O593">
        <v>5600000000</v>
      </c>
      <c r="P593">
        <v>0</v>
      </c>
      <c r="Q593">
        <v>-4217000000</v>
      </c>
      <c r="R593">
        <v>0</v>
      </c>
    </row>
    <row r="594" spans="1:18" x14ac:dyDescent="0.35">
      <c r="A594" t="s">
        <v>123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123</v>
      </c>
      <c r="B595" t="s">
        <v>118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t="s">
        <v>123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124</v>
      </c>
      <c r="B597" t="s">
        <v>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124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t="s">
        <v>124</v>
      </c>
      <c r="B599" t="s">
        <v>9</v>
      </c>
      <c r="C599">
        <v>2123658000000</v>
      </c>
      <c r="D599">
        <v>2257255000000</v>
      </c>
      <c r="E599">
        <v>2351092000000</v>
      </c>
      <c r="F599">
        <v>2194774000000</v>
      </c>
      <c r="G599">
        <v>1940895000000</v>
      </c>
      <c r="H599">
        <v>2445611000000</v>
      </c>
      <c r="I599">
        <v>2627817000000</v>
      </c>
      <c r="J599">
        <v>2709876000000</v>
      </c>
      <c r="K599">
        <v>2596855000000</v>
      </c>
      <c r="L599">
        <v>2937994000000</v>
      </c>
      <c r="M599">
        <v>2691430000000</v>
      </c>
      <c r="N599">
        <v>2902517000000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t="s">
        <v>124</v>
      </c>
      <c r="B600" t="s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t="s">
        <v>124</v>
      </c>
      <c r="B601" t="s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t="s">
        <v>124</v>
      </c>
      <c r="B602" t="s">
        <v>12</v>
      </c>
      <c r="C602">
        <v>4661966000000</v>
      </c>
      <c r="D602">
        <v>7788112000000</v>
      </c>
      <c r="E602">
        <v>6209185000000</v>
      </c>
      <c r="F602">
        <v>9633778000000</v>
      </c>
      <c r="G602">
        <v>8949735000000</v>
      </c>
      <c r="H602">
        <v>11847980000000</v>
      </c>
      <c r="I602">
        <v>9808491000000</v>
      </c>
      <c r="J602">
        <v>11127254000000</v>
      </c>
      <c r="K602">
        <v>9869836000000</v>
      </c>
      <c r="L602">
        <v>11273345000000</v>
      </c>
      <c r="M602">
        <v>12162272000000</v>
      </c>
      <c r="N602">
        <v>14769196000000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t="s">
        <v>124</v>
      </c>
      <c r="B603" t="s">
        <v>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t="s">
        <v>124</v>
      </c>
      <c r="B604" t="s">
        <v>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t="s">
        <v>124</v>
      </c>
      <c r="B605" t="s">
        <v>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t="s">
        <v>124</v>
      </c>
      <c r="B606" t="s">
        <v>16</v>
      </c>
      <c r="C606">
        <v>32765417000000</v>
      </c>
      <c r="D606">
        <v>44810934000000</v>
      </c>
      <c r="E606">
        <v>50447584000000</v>
      </c>
      <c r="F606">
        <v>44824126000000</v>
      </c>
      <c r="G606">
        <v>52371403000000</v>
      </c>
      <c r="H606">
        <v>55942644000000</v>
      </c>
      <c r="I606">
        <v>49371645000000</v>
      </c>
      <c r="J606">
        <v>41470126000000</v>
      </c>
      <c r="K606">
        <v>50666808000000</v>
      </c>
      <c r="L606">
        <v>49132317000000</v>
      </c>
      <c r="M606">
        <v>56768627000000</v>
      </c>
      <c r="N606">
        <v>87190858000000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t="s">
        <v>124</v>
      </c>
      <c r="B607" t="s">
        <v>17</v>
      </c>
      <c r="C607">
        <v>32765417000000</v>
      </c>
      <c r="D607">
        <v>44710934000000</v>
      </c>
      <c r="E607">
        <v>49851459000000</v>
      </c>
      <c r="F607">
        <v>44008716000000</v>
      </c>
      <c r="G607">
        <v>52171403000000</v>
      </c>
      <c r="H607">
        <v>55837298000000</v>
      </c>
      <c r="I607">
        <v>49071645000000</v>
      </c>
      <c r="J607">
        <v>40018840000000</v>
      </c>
      <c r="K607">
        <v>47779476000000</v>
      </c>
      <c r="L607">
        <v>40322487000000</v>
      </c>
      <c r="M607">
        <v>48238627000000</v>
      </c>
      <c r="N607">
        <v>80287093000000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t="s">
        <v>124</v>
      </c>
      <c r="B608" t="s">
        <v>18</v>
      </c>
      <c r="C608">
        <v>0</v>
      </c>
      <c r="D608">
        <v>100000000000</v>
      </c>
      <c r="E608">
        <v>596125000000</v>
      </c>
      <c r="F608">
        <v>815410000000</v>
      </c>
      <c r="G608">
        <v>200000000000</v>
      </c>
      <c r="H608">
        <v>105346000000</v>
      </c>
      <c r="I608">
        <v>300000000000</v>
      </c>
      <c r="J608">
        <v>1541286000000</v>
      </c>
      <c r="K608">
        <v>2887332000000</v>
      </c>
      <c r="L608">
        <v>8809830000000</v>
      </c>
      <c r="M608">
        <v>8530000000000</v>
      </c>
      <c r="N608">
        <v>80287093000000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124</v>
      </c>
      <c r="B609" t="s">
        <v>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t="s">
        <v>124</v>
      </c>
      <c r="B610" t="s">
        <v>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t="s">
        <v>124</v>
      </c>
      <c r="B611" t="s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t="s">
        <v>124</v>
      </c>
      <c r="B612" t="s">
        <v>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t="s">
        <v>124</v>
      </c>
      <c r="B613" t="s">
        <v>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t="s">
        <v>124</v>
      </c>
      <c r="B614" t="s">
        <v>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6903765000000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t="s">
        <v>124</v>
      </c>
      <c r="B615" t="s">
        <v>25</v>
      </c>
      <c r="C615">
        <v>9221967000000</v>
      </c>
      <c r="D615">
        <v>12478102000000</v>
      </c>
      <c r="E615">
        <v>10977154000000</v>
      </c>
      <c r="F615">
        <v>10440600000000</v>
      </c>
      <c r="G615">
        <v>12880397000000</v>
      </c>
      <c r="H615">
        <v>11198067000000</v>
      </c>
      <c r="I615">
        <v>10046933000000</v>
      </c>
      <c r="J615">
        <v>3407027000000</v>
      </c>
      <c r="K615">
        <v>2383237000000</v>
      </c>
      <c r="L615">
        <v>1797822000000</v>
      </c>
      <c r="M615">
        <v>3867579000000</v>
      </c>
      <c r="N615">
        <v>7305631000000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t="s">
        <v>124</v>
      </c>
      <c r="B616" t="s">
        <v>26</v>
      </c>
      <c r="C616">
        <v>9243665000000</v>
      </c>
      <c r="D616">
        <v>12478245000000</v>
      </c>
      <c r="E616">
        <v>10977297000000</v>
      </c>
      <c r="F616">
        <v>10443805000000</v>
      </c>
      <c r="G616">
        <v>12883602000000</v>
      </c>
      <c r="H616">
        <v>11200948000000</v>
      </c>
      <c r="I616">
        <v>10049814000000</v>
      </c>
      <c r="J616">
        <v>3409908</v>
      </c>
      <c r="K616">
        <v>2386118000000</v>
      </c>
      <c r="L616">
        <v>1797822000000</v>
      </c>
      <c r="M616">
        <v>3867579000000</v>
      </c>
      <c r="N616">
        <v>7305631000000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t="s">
        <v>124</v>
      </c>
      <c r="B617" t="s">
        <v>27</v>
      </c>
      <c r="C617">
        <v>-21698000000</v>
      </c>
      <c r="D617">
        <v>-143000000</v>
      </c>
      <c r="E617">
        <v>-143000000</v>
      </c>
      <c r="F617">
        <v>-3205000000</v>
      </c>
      <c r="G617">
        <v>-3205000000</v>
      </c>
      <c r="H617">
        <v>-2881000000</v>
      </c>
      <c r="I617">
        <v>-2881000000</v>
      </c>
      <c r="J617">
        <v>-2881000000</v>
      </c>
      <c r="K617">
        <v>-2881000000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t="s">
        <v>124</v>
      </c>
      <c r="B618" t="s">
        <v>28</v>
      </c>
      <c r="C618">
        <v>0</v>
      </c>
      <c r="D618">
        <v>0</v>
      </c>
      <c r="E618">
        <v>85426000000</v>
      </c>
      <c r="F618">
        <v>56611000000</v>
      </c>
      <c r="G618">
        <v>48528000000</v>
      </c>
      <c r="H618">
        <v>0</v>
      </c>
      <c r="I618">
        <v>0</v>
      </c>
      <c r="J618">
        <v>16070000000</v>
      </c>
      <c r="K618">
        <v>0</v>
      </c>
      <c r="L618">
        <v>0</v>
      </c>
      <c r="M618">
        <v>0</v>
      </c>
      <c r="N618">
        <v>205729000000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t="s">
        <v>124</v>
      </c>
      <c r="B619" t="s">
        <v>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t="s">
        <v>124</v>
      </c>
      <c r="B620" t="s">
        <v>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t="s">
        <v>124</v>
      </c>
      <c r="B621" t="s">
        <v>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t="s">
        <v>124</v>
      </c>
      <c r="B622" t="s">
        <v>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t="s">
        <v>124</v>
      </c>
      <c r="B623" t="s">
        <v>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t="s">
        <v>124</v>
      </c>
      <c r="B624" t="s">
        <v>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t="s">
        <v>124</v>
      </c>
      <c r="B625" t="s">
        <v>35</v>
      </c>
      <c r="C625">
        <v>154887000000</v>
      </c>
      <c r="D625">
        <v>153636000000</v>
      </c>
      <c r="E625">
        <v>153636000000</v>
      </c>
      <c r="F625">
        <v>143003000000</v>
      </c>
      <c r="G625">
        <v>143003000000</v>
      </c>
      <c r="H625">
        <v>123831000000</v>
      </c>
      <c r="I625">
        <v>143331000000</v>
      </c>
      <c r="J625">
        <v>143820000000</v>
      </c>
      <c r="K625">
        <v>143820000000</v>
      </c>
      <c r="L625">
        <v>144023000000</v>
      </c>
      <c r="M625">
        <v>144023000000</v>
      </c>
      <c r="N625">
        <v>143858000000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t="s">
        <v>124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t="s">
        <v>124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t="s">
        <v>124</v>
      </c>
      <c r="B628" t="s">
        <v>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124</v>
      </c>
      <c r="B629" t="s">
        <v>39</v>
      </c>
      <c r="C629">
        <v>185117000000</v>
      </c>
      <c r="D629">
        <v>185117000000</v>
      </c>
      <c r="E629">
        <v>185117000000</v>
      </c>
      <c r="F629">
        <v>166421000000</v>
      </c>
      <c r="G629">
        <v>166421000000</v>
      </c>
      <c r="H629">
        <v>144421000000</v>
      </c>
      <c r="I629">
        <v>163921000000</v>
      </c>
      <c r="J629">
        <v>163921000000</v>
      </c>
      <c r="K629">
        <v>163921000000</v>
      </c>
      <c r="L629">
        <v>163921000000</v>
      </c>
      <c r="M629">
        <v>163921000000</v>
      </c>
      <c r="N629">
        <v>163921000000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t="s">
        <v>124</v>
      </c>
      <c r="B630" t="s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t="s">
        <v>124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t="s">
        <v>124</v>
      </c>
      <c r="B632" t="s">
        <v>42</v>
      </c>
      <c r="C632">
        <v>-30230000000</v>
      </c>
      <c r="D632">
        <v>-31481000000</v>
      </c>
      <c r="E632">
        <v>-31481000000</v>
      </c>
      <c r="F632">
        <v>-23418000000</v>
      </c>
      <c r="G632">
        <v>-23418000000</v>
      </c>
      <c r="H632">
        <v>-20590000000</v>
      </c>
      <c r="I632">
        <v>-20590000000</v>
      </c>
      <c r="J632">
        <v>-20101000000</v>
      </c>
      <c r="K632">
        <v>-20101000000</v>
      </c>
      <c r="L632">
        <v>-19898000000</v>
      </c>
      <c r="M632">
        <v>-19898000000</v>
      </c>
      <c r="N632">
        <v>-20063000000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t="s">
        <v>124</v>
      </c>
      <c r="B633" t="s">
        <v>43</v>
      </c>
      <c r="C633">
        <v>1008126000000</v>
      </c>
      <c r="D633">
        <v>1059428000000</v>
      </c>
      <c r="E633">
        <v>1198085000000</v>
      </c>
      <c r="F633">
        <v>1179213000000</v>
      </c>
      <c r="G633">
        <v>1175974000000</v>
      </c>
      <c r="H633">
        <v>1366325000000</v>
      </c>
      <c r="I633">
        <v>1318816000000</v>
      </c>
      <c r="J633">
        <v>1294275000000</v>
      </c>
      <c r="K633">
        <v>1303783000000</v>
      </c>
      <c r="L633">
        <v>1315057000000</v>
      </c>
      <c r="M633">
        <v>1292178000000</v>
      </c>
      <c r="N633">
        <v>1307970000000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t="s">
        <v>124</v>
      </c>
      <c r="B634" t="s">
        <v>44</v>
      </c>
      <c r="C634">
        <v>591131000000</v>
      </c>
      <c r="D634">
        <v>601398000000</v>
      </c>
      <c r="E634">
        <v>604856000000</v>
      </c>
      <c r="F634">
        <v>596011000000</v>
      </c>
      <c r="G634">
        <v>579736000000</v>
      </c>
      <c r="H634">
        <v>663478000000</v>
      </c>
      <c r="I634">
        <v>640621000000</v>
      </c>
      <c r="J634">
        <v>624601000000</v>
      </c>
      <c r="K634">
        <v>632761000000</v>
      </c>
      <c r="L634">
        <v>631621000000</v>
      </c>
      <c r="M634">
        <v>617503000000</v>
      </c>
      <c r="N634">
        <v>637441000000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t="s">
        <v>124</v>
      </c>
      <c r="B635" t="s">
        <v>45</v>
      </c>
      <c r="C635">
        <v>1293089000000</v>
      </c>
      <c r="D635">
        <v>1318875000000</v>
      </c>
      <c r="E635">
        <v>1344603000000</v>
      </c>
      <c r="F635">
        <v>1360248000000</v>
      </c>
      <c r="G635">
        <v>1367537000000</v>
      </c>
      <c r="H635">
        <v>1475070000000</v>
      </c>
      <c r="I635">
        <v>1475909000000</v>
      </c>
      <c r="J635">
        <v>1476015000000</v>
      </c>
      <c r="K635">
        <v>1509736000000</v>
      </c>
      <c r="L635">
        <v>1519411000000</v>
      </c>
      <c r="M635">
        <v>1524634000000</v>
      </c>
      <c r="N635">
        <v>1570950000000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t="s">
        <v>124</v>
      </c>
      <c r="B636" t="s">
        <v>46</v>
      </c>
      <c r="C636">
        <v>-701958000000</v>
      </c>
      <c r="D636">
        <v>-717477000000</v>
      </c>
      <c r="E636">
        <v>-739747000000</v>
      </c>
      <c r="F636">
        <v>-764237000000</v>
      </c>
      <c r="G636">
        <v>-787801000000</v>
      </c>
      <c r="H636">
        <v>-811592000000</v>
      </c>
      <c r="I636">
        <v>-835288000000</v>
      </c>
      <c r="J636">
        <v>-851414000000</v>
      </c>
      <c r="K636">
        <v>-876975000000</v>
      </c>
      <c r="L636">
        <v>-887790000000</v>
      </c>
      <c r="M636">
        <v>-907131000000</v>
      </c>
      <c r="N636">
        <v>-933509000000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t="s">
        <v>124</v>
      </c>
      <c r="B637" t="s">
        <v>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t="s">
        <v>124</v>
      </c>
      <c r="B638" t="s">
        <v>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t="s">
        <v>124</v>
      </c>
      <c r="B639" t="s">
        <v>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t="s">
        <v>124</v>
      </c>
      <c r="B640" t="s">
        <v>48</v>
      </c>
      <c r="C640">
        <v>416995000000</v>
      </c>
      <c r="D640">
        <v>458030000000</v>
      </c>
      <c r="E640">
        <v>593229000000</v>
      </c>
      <c r="F640">
        <v>583202000000</v>
      </c>
      <c r="G640">
        <v>596238000000</v>
      </c>
      <c r="H640">
        <v>702847000000</v>
      </c>
      <c r="I640">
        <v>678195000000</v>
      </c>
      <c r="J640">
        <v>669674000000</v>
      </c>
      <c r="K640">
        <v>671022000000</v>
      </c>
      <c r="L640">
        <v>683436000000</v>
      </c>
      <c r="M640">
        <v>674675000000</v>
      </c>
      <c r="N640">
        <v>670529000000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t="s">
        <v>124</v>
      </c>
      <c r="B641" t="s">
        <v>45</v>
      </c>
      <c r="C641">
        <v>636839000000</v>
      </c>
      <c r="D641">
        <v>686263000000</v>
      </c>
      <c r="E641">
        <v>832993000000</v>
      </c>
      <c r="F641">
        <v>834627000000</v>
      </c>
      <c r="G641">
        <v>859331000000</v>
      </c>
      <c r="H641">
        <v>977488000000</v>
      </c>
      <c r="I641">
        <v>964575000000</v>
      </c>
      <c r="J641">
        <v>967645000000</v>
      </c>
      <c r="K641">
        <v>981086000000</v>
      </c>
      <c r="L641">
        <v>1006273000000</v>
      </c>
      <c r="M641">
        <v>1009969000000</v>
      </c>
      <c r="N641">
        <v>1016505000000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124</v>
      </c>
      <c r="B642" t="s">
        <v>46</v>
      </c>
      <c r="C642">
        <v>-19844000000</v>
      </c>
      <c r="D642">
        <v>-228233000000</v>
      </c>
      <c r="E642">
        <v>-239764000000</v>
      </c>
      <c r="F642">
        <v>-251425000000</v>
      </c>
      <c r="G642">
        <v>-263093000000</v>
      </c>
      <c r="H642">
        <v>-274641000000</v>
      </c>
      <c r="I642">
        <v>-286380000000</v>
      </c>
      <c r="J642">
        <v>-297971000000</v>
      </c>
      <c r="K642">
        <v>-310064000000</v>
      </c>
      <c r="L642">
        <v>-322837000000</v>
      </c>
      <c r="M642">
        <v>-335294000000</v>
      </c>
      <c r="N642">
        <v>-345976000000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t="s">
        <v>124</v>
      </c>
      <c r="B643" t="s">
        <v>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t="s">
        <v>124</v>
      </c>
      <c r="B644" t="s">
        <v>45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t="s">
        <v>124</v>
      </c>
      <c r="B645" t="s">
        <v>46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5">
      <c r="A646" t="s">
        <v>124</v>
      </c>
      <c r="B646" t="s">
        <v>50</v>
      </c>
      <c r="C646">
        <v>35425000000</v>
      </c>
      <c r="D646">
        <v>20860000000</v>
      </c>
      <c r="E646">
        <v>20847000000</v>
      </c>
      <c r="F646">
        <v>20835000000</v>
      </c>
      <c r="G646">
        <v>20823000000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t="s">
        <v>124</v>
      </c>
      <c r="B647" t="s">
        <v>51</v>
      </c>
      <c r="C647">
        <v>35667000000</v>
      </c>
      <c r="D647">
        <v>21058000000</v>
      </c>
      <c r="E647">
        <v>21058000000</v>
      </c>
      <c r="F647">
        <v>21058000000</v>
      </c>
      <c r="G647">
        <v>21058000000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t="s">
        <v>124</v>
      </c>
      <c r="B648" t="s">
        <v>52</v>
      </c>
      <c r="C648">
        <v>-242000000</v>
      </c>
      <c r="D648">
        <v>-198000000</v>
      </c>
      <c r="E648">
        <v>-211000000</v>
      </c>
      <c r="F648">
        <v>-233000000</v>
      </c>
      <c r="G648">
        <v>-235000000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 t="s">
        <v>124</v>
      </c>
      <c r="B649" t="s">
        <v>53</v>
      </c>
      <c r="C649">
        <v>11835405000000</v>
      </c>
      <c r="D649">
        <v>15934468000000</v>
      </c>
      <c r="E649">
        <v>15824549000000</v>
      </c>
      <c r="F649">
        <v>18213053000000</v>
      </c>
      <c r="G649">
        <v>20657719000000</v>
      </c>
      <c r="H649">
        <v>25414855000000</v>
      </c>
      <c r="I649">
        <v>24768150000000</v>
      </c>
      <c r="J649">
        <v>30156110000000</v>
      </c>
      <c r="K649">
        <v>32378998000000</v>
      </c>
      <c r="L649">
        <v>40128470000000</v>
      </c>
      <c r="M649">
        <v>40843864000000</v>
      </c>
      <c r="N649">
        <v>41892578000000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t="s">
        <v>124</v>
      </c>
      <c r="B650" t="s">
        <v>54</v>
      </c>
      <c r="C650">
        <v>7038528000000</v>
      </c>
      <c r="D650">
        <v>10864443000000</v>
      </c>
      <c r="E650">
        <v>10475245000000</v>
      </c>
      <c r="F650">
        <v>12606066000000</v>
      </c>
      <c r="G650">
        <v>15453115000000</v>
      </c>
      <c r="H650">
        <v>20234815000000</v>
      </c>
      <c r="I650">
        <v>19285746000000</v>
      </c>
      <c r="J650">
        <v>24098012000000</v>
      </c>
      <c r="K650">
        <v>26129638000000</v>
      </c>
      <c r="L650">
        <v>33406609000000</v>
      </c>
      <c r="M650">
        <v>33290341000000</v>
      </c>
      <c r="N650">
        <v>34204669000000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t="s">
        <v>124</v>
      </c>
      <c r="B651" t="s">
        <v>55</v>
      </c>
      <c r="C651">
        <v>2883715000000</v>
      </c>
      <c r="D651">
        <v>3090539000000</v>
      </c>
      <c r="E651">
        <v>3383654000000</v>
      </c>
      <c r="F651">
        <v>3601918000000</v>
      </c>
      <c r="G651">
        <v>3403365000000</v>
      </c>
      <c r="H651">
        <v>3256425000000</v>
      </c>
      <c r="I651">
        <v>3486228000000</v>
      </c>
      <c r="J651">
        <v>4006661000000</v>
      </c>
      <c r="K651">
        <v>4141516000000</v>
      </c>
      <c r="L651">
        <v>4403501000000</v>
      </c>
      <c r="M651">
        <v>5298156000000</v>
      </c>
      <c r="N651">
        <v>5479680000000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t="s">
        <v>124</v>
      </c>
      <c r="B652" t="s">
        <v>56</v>
      </c>
      <c r="C652">
        <v>3013000000</v>
      </c>
      <c r="D652">
        <v>0</v>
      </c>
      <c r="E652">
        <v>0</v>
      </c>
      <c r="F652">
        <v>0</v>
      </c>
      <c r="G652">
        <v>0</v>
      </c>
      <c r="H652">
        <v>1966875000000</v>
      </c>
      <c r="I652">
        <v>0</v>
      </c>
      <c r="J652">
        <v>0</v>
      </c>
      <c r="K652">
        <v>0</v>
      </c>
      <c r="L652">
        <v>32798000000</v>
      </c>
      <c r="M652">
        <v>32798000000</v>
      </c>
      <c r="N652">
        <v>32798000000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t="s">
        <v>124</v>
      </c>
      <c r="B653" t="s">
        <v>57</v>
      </c>
      <c r="C653">
        <v>1949865000000</v>
      </c>
      <c r="D653">
        <v>2019202000000</v>
      </c>
      <c r="E653">
        <v>2005366000000</v>
      </c>
      <c r="F653">
        <v>2047343000000</v>
      </c>
      <c r="G653">
        <v>1843513000000</v>
      </c>
      <c r="H653">
        <v>0</v>
      </c>
      <c r="I653">
        <v>2039436000000</v>
      </c>
      <c r="J653">
        <v>2096223000000</v>
      </c>
      <c r="K653">
        <v>2152630000000</v>
      </c>
      <c r="L653">
        <v>2331870000000</v>
      </c>
      <c r="M653">
        <v>2268877000000</v>
      </c>
      <c r="N653">
        <v>2221680000000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t="s">
        <v>124</v>
      </c>
      <c r="B654" t="s">
        <v>58</v>
      </c>
      <c r="C654">
        <v>17768000000</v>
      </c>
      <c r="D654">
        <v>16327000000</v>
      </c>
      <c r="E654">
        <v>0</v>
      </c>
      <c r="F654">
        <v>13446000000</v>
      </c>
      <c r="G654">
        <v>12005000000</v>
      </c>
      <c r="H654">
        <v>10565000000</v>
      </c>
      <c r="I654">
        <v>9124000000</v>
      </c>
      <c r="J654">
        <v>7683000000</v>
      </c>
      <c r="K654">
        <v>6243000000</v>
      </c>
      <c r="L654">
        <v>4799000000</v>
      </c>
      <c r="M654">
        <v>3358000000</v>
      </c>
      <c r="N654">
        <v>1918000000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t="s">
        <v>124</v>
      </c>
      <c r="B655" t="s">
        <v>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t="s">
        <v>124</v>
      </c>
      <c r="B656" t="s">
        <v>60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124</v>
      </c>
      <c r="B657" t="s">
        <v>61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t="s">
        <v>124</v>
      </c>
      <c r="B658" t="s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t="s">
        <v>124</v>
      </c>
      <c r="B659" t="s">
        <v>63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t="s">
        <v>124</v>
      </c>
      <c r="B660" t="s">
        <v>64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t="s">
        <v>124</v>
      </c>
      <c r="B661" t="s">
        <v>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t="s">
        <v>124</v>
      </c>
      <c r="B662" t="s">
        <v>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t="s">
        <v>124</v>
      </c>
      <c r="B663" t="s">
        <v>67</v>
      </c>
      <c r="C663">
        <v>273289529000000</v>
      </c>
      <c r="D663">
        <v>319127257000000</v>
      </c>
      <c r="E663">
        <v>325821442000000</v>
      </c>
      <c r="F663">
        <v>330969917000000</v>
      </c>
      <c r="G663">
        <v>346355019000000</v>
      </c>
      <c r="H663">
        <v>374611571000000</v>
      </c>
      <c r="I663">
        <v>381046023000000</v>
      </c>
      <c r="J663">
        <v>384266740000000</v>
      </c>
      <c r="K663">
        <v>399152573000000</v>
      </c>
      <c r="L663">
        <v>416273023000000</v>
      </c>
      <c r="M663">
        <v>458802678000000</v>
      </c>
      <c r="N663">
        <v>483935823000000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t="s">
        <v>124</v>
      </c>
      <c r="B664" t="s">
        <v>68</v>
      </c>
      <c r="C664">
        <v>159657000000</v>
      </c>
      <c r="D664">
        <v>142771000000</v>
      </c>
      <c r="E664">
        <v>130009000000</v>
      </c>
      <c r="F664">
        <v>117309000000</v>
      </c>
      <c r="G664">
        <v>104874000000</v>
      </c>
      <c r="H664">
        <v>92656000000</v>
      </c>
      <c r="I664">
        <v>81615000000</v>
      </c>
      <c r="J664">
        <v>69414000000</v>
      </c>
      <c r="K664">
        <v>58565000000</v>
      </c>
      <c r="L664">
        <v>10821258000000</v>
      </c>
      <c r="M664">
        <v>36079000000</v>
      </c>
      <c r="N664">
        <v>30124000000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t="s">
        <v>124</v>
      </c>
      <c r="B665" t="s">
        <v>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124</v>
      </c>
      <c r="B666" t="s">
        <v>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t="s">
        <v>124</v>
      </c>
      <c r="B667" t="s">
        <v>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t="s">
        <v>124</v>
      </c>
      <c r="B668" t="s">
        <v>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t="s">
        <v>124</v>
      </c>
      <c r="B669" t="s">
        <v>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t="s">
        <v>124</v>
      </c>
      <c r="B670" t="s">
        <v>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t="s">
        <v>124</v>
      </c>
      <c r="B671" t="s">
        <v>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t="s">
        <v>124</v>
      </c>
      <c r="B672" t="s">
        <v>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t="s">
        <v>124</v>
      </c>
      <c r="B673" t="s">
        <v>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t="s">
        <v>124</v>
      </c>
      <c r="B674" t="s">
        <v>78</v>
      </c>
      <c r="C674">
        <v>41769606000000</v>
      </c>
      <c r="D674">
        <v>75175573000000</v>
      </c>
      <c r="E674">
        <v>69869067000000</v>
      </c>
      <c r="F674">
        <v>60258786000000</v>
      </c>
      <c r="G674">
        <v>81351880000000</v>
      </c>
      <c r="H674">
        <v>107242582000000</v>
      </c>
      <c r="I674">
        <v>93473766000000</v>
      </c>
      <c r="J674">
        <v>86186983000000</v>
      </c>
      <c r="K674">
        <v>99636997000000</v>
      </c>
      <c r="L674">
        <v>92653200000000</v>
      </c>
      <c r="M674">
        <v>97327589000000</v>
      </c>
      <c r="N674">
        <v>62766342000000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t="s">
        <v>124</v>
      </c>
      <c r="B675" t="s">
        <v>79</v>
      </c>
      <c r="C675">
        <v>27299094000000</v>
      </c>
      <c r="D675">
        <v>38994467000000</v>
      </c>
      <c r="E675">
        <v>44790246000000</v>
      </c>
      <c r="F675">
        <v>31820877000000</v>
      </c>
      <c r="G675">
        <v>49979397000000</v>
      </c>
      <c r="H675">
        <v>59851704000000</v>
      </c>
      <c r="I675">
        <v>52734954000000</v>
      </c>
      <c r="J675">
        <v>43214989000000</v>
      </c>
      <c r="K675">
        <v>58216738000000</v>
      </c>
      <c r="L675">
        <v>49440640000000</v>
      </c>
      <c r="M675">
        <v>53660498000000</v>
      </c>
      <c r="N675">
        <v>23760794000000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t="s">
        <v>124</v>
      </c>
      <c r="B676" t="s">
        <v>80</v>
      </c>
      <c r="C676">
        <v>14470512000000</v>
      </c>
      <c r="D676">
        <v>36181106000000</v>
      </c>
      <c r="E676">
        <v>25078821000000</v>
      </c>
      <c r="F676">
        <v>28437909000000</v>
      </c>
      <c r="G676">
        <v>31372483000000</v>
      </c>
      <c r="H676">
        <v>47390878000000</v>
      </c>
      <c r="I676">
        <v>40738812000000</v>
      </c>
      <c r="J676">
        <v>42971994000000</v>
      </c>
      <c r="K676">
        <v>41420259000000</v>
      </c>
      <c r="L676">
        <v>43212560000000</v>
      </c>
      <c r="M676">
        <v>43667091000000</v>
      </c>
      <c r="N676">
        <v>39005548000000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t="s">
        <v>124</v>
      </c>
      <c r="B677" t="s">
        <v>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t="s">
        <v>124</v>
      </c>
      <c r="B678" t="s">
        <v>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t="s">
        <v>124</v>
      </c>
      <c r="B679" t="s">
        <v>83</v>
      </c>
      <c r="C679">
        <v>168443457000000</v>
      </c>
      <c r="D679">
        <v>174620270000000</v>
      </c>
      <c r="E679">
        <v>184987517000000</v>
      </c>
      <c r="F679">
        <v>198533937000000</v>
      </c>
      <c r="G679">
        <v>194429468000000</v>
      </c>
      <c r="H679">
        <v>183283118000000</v>
      </c>
      <c r="I679">
        <v>201490028000000</v>
      </c>
      <c r="J679">
        <v>212520096000000</v>
      </c>
      <c r="K679">
        <v>207780769000000</v>
      </c>
      <c r="L679">
        <v>215797174000000</v>
      </c>
      <c r="M679">
        <v>249802943000000</v>
      </c>
      <c r="N679">
        <v>309645137000000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t="s">
        <v>124</v>
      </c>
      <c r="B680" t="s">
        <v>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124</v>
      </c>
      <c r="B681" t="s">
        <v>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t="s">
        <v>124</v>
      </c>
      <c r="B682" t="s">
        <v>86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t="s">
        <v>124</v>
      </c>
      <c r="B683" t="s">
        <v>87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t="s">
        <v>124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t="s">
        <v>124</v>
      </c>
      <c r="B685" t="s">
        <v>89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t="s">
        <v>124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124</v>
      </c>
      <c r="B687" t="s">
        <v>91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t="s">
        <v>124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t="s">
        <v>124</v>
      </c>
      <c r="B689" t="s">
        <v>93</v>
      </c>
      <c r="C689">
        <v>31072000000</v>
      </c>
      <c r="D689">
        <v>215182000000</v>
      </c>
      <c r="E689">
        <v>0</v>
      </c>
      <c r="F689">
        <v>0</v>
      </c>
      <c r="G689">
        <v>0</v>
      </c>
      <c r="H689">
        <v>15550000000</v>
      </c>
      <c r="I689">
        <v>45007000000</v>
      </c>
      <c r="J689">
        <v>0</v>
      </c>
      <c r="K689">
        <v>179100000000</v>
      </c>
      <c r="L689">
        <v>226480000000</v>
      </c>
      <c r="M689">
        <v>76916000000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t="s">
        <v>124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t="s">
        <v>124</v>
      </c>
      <c r="B691" t="s">
        <v>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t="s">
        <v>124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 t="s">
        <v>124</v>
      </c>
      <c r="B693" t="s">
        <v>97</v>
      </c>
      <c r="C693">
        <v>249404367000000</v>
      </c>
      <c r="D693">
        <v>294423432000000</v>
      </c>
      <c r="E693">
        <v>299409970000000</v>
      </c>
      <c r="F693">
        <v>303239461000000</v>
      </c>
      <c r="G693">
        <v>317084891000000</v>
      </c>
      <c r="H693">
        <v>343821459000000</v>
      </c>
      <c r="I693">
        <v>348234538000000</v>
      </c>
      <c r="J693">
        <v>348899749000000</v>
      </c>
      <c r="K693">
        <v>361989908000000</v>
      </c>
      <c r="L693">
        <v>377278137000000</v>
      </c>
      <c r="M693">
        <v>417974887000000</v>
      </c>
      <c r="N693">
        <v>443459075000000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t="s">
        <v>124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t="s">
        <v>124</v>
      </c>
      <c r="B695" t="s">
        <v>99</v>
      </c>
      <c r="C695">
        <v>9810000000000</v>
      </c>
      <c r="D695">
        <v>16088488000000</v>
      </c>
      <c r="E695">
        <v>16088488000000</v>
      </c>
      <c r="F695">
        <v>16088488000000</v>
      </c>
      <c r="G695">
        <v>16088488000000</v>
      </c>
      <c r="H695">
        <v>20072906000000</v>
      </c>
      <c r="I695">
        <v>20072906000000</v>
      </c>
      <c r="J695">
        <v>20272906000000</v>
      </c>
      <c r="K695">
        <v>20272906000000</v>
      </c>
      <c r="L695">
        <v>25303429000000</v>
      </c>
      <c r="M695">
        <v>25303429000000</v>
      </c>
      <c r="N695">
        <v>25303429000000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t="s">
        <v>124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t="s">
        <v>124</v>
      </c>
      <c r="B697" t="s">
        <v>101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t="s">
        <v>124</v>
      </c>
      <c r="B698" t="s">
        <v>102</v>
      </c>
      <c r="C698">
        <v>89000000</v>
      </c>
      <c r="D698">
        <v>89000000</v>
      </c>
      <c r="E698">
        <v>89000000</v>
      </c>
      <c r="F698">
        <v>89000000</v>
      </c>
      <c r="G698">
        <v>89000000</v>
      </c>
      <c r="H698">
        <v>89000000</v>
      </c>
      <c r="I698">
        <v>89000000</v>
      </c>
      <c r="J698">
        <v>89000000</v>
      </c>
      <c r="K698">
        <v>89000000</v>
      </c>
      <c r="L698">
        <v>89000000</v>
      </c>
      <c r="M698">
        <v>89000000</v>
      </c>
      <c r="N698">
        <v>89000000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t="s">
        <v>124</v>
      </c>
      <c r="B699" t="s">
        <v>103</v>
      </c>
      <c r="C699">
        <v>1984838000000</v>
      </c>
      <c r="D699">
        <v>535956000000</v>
      </c>
      <c r="E699">
        <v>535956000000</v>
      </c>
      <c r="F699">
        <v>535956000000</v>
      </c>
      <c r="G699">
        <v>535956000000</v>
      </c>
      <c r="H699">
        <v>535956000000</v>
      </c>
      <c r="I699">
        <v>535956000000</v>
      </c>
      <c r="J699">
        <v>535956000000</v>
      </c>
      <c r="K699">
        <v>535956000000</v>
      </c>
      <c r="L699">
        <v>535956000000</v>
      </c>
      <c r="M699">
        <v>535956000000</v>
      </c>
      <c r="N699">
        <v>535956000000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t="s">
        <v>124</v>
      </c>
      <c r="B700" t="s">
        <v>104</v>
      </c>
      <c r="C700">
        <v>-413420000000</v>
      </c>
      <c r="D700">
        <v>-413448000000</v>
      </c>
      <c r="E700">
        <v>-413448000000</v>
      </c>
      <c r="F700">
        <v>-413448000000</v>
      </c>
      <c r="G700">
        <v>-413448000000</v>
      </c>
      <c r="H700">
        <v>-413448000000</v>
      </c>
      <c r="I700">
        <v>-413448000000</v>
      </c>
      <c r="J700">
        <v>-413448000000</v>
      </c>
      <c r="K700">
        <v>-413448000000</v>
      </c>
      <c r="L700">
        <v>-413448000000</v>
      </c>
      <c r="M700">
        <v>-413448000000</v>
      </c>
      <c r="N700">
        <v>-413448000000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t="s">
        <v>124</v>
      </c>
      <c r="B701" t="s">
        <v>105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 t="s">
        <v>124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 t="s">
        <v>124</v>
      </c>
      <c r="B703" t="s">
        <v>107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t="s">
        <v>124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 t="s">
        <v>124</v>
      </c>
      <c r="B705" t="s">
        <v>109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 t="s">
        <v>124</v>
      </c>
      <c r="B706" t="s">
        <v>110</v>
      </c>
      <c r="C706">
        <v>1789350000000</v>
      </c>
      <c r="D706">
        <v>0</v>
      </c>
      <c r="E706">
        <v>1844467000000</v>
      </c>
      <c r="F706">
        <v>0</v>
      </c>
      <c r="G706">
        <v>2492954000000</v>
      </c>
      <c r="H706">
        <v>2547465000000</v>
      </c>
      <c r="I706">
        <v>0</v>
      </c>
      <c r="J706">
        <v>0</v>
      </c>
      <c r="K706">
        <v>3465624000000</v>
      </c>
      <c r="L706">
        <v>3527727000000</v>
      </c>
      <c r="M706">
        <v>3522957000000</v>
      </c>
      <c r="N706">
        <v>4692965000000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t="s">
        <v>124</v>
      </c>
      <c r="B707" t="s">
        <v>111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t="s">
        <v>124</v>
      </c>
      <c r="B708" t="s">
        <v>112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t="s">
        <v>124</v>
      </c>
      <c r="B709" t="s">
        <v>113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t="s">
        <v>124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 t="s">
        <v>124</v>
      </c>
      <c r="B711" t="s">
        <v>115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t="s">
        <v>124</v>
      </c>
      <c r="B712" t="s">
        <v>116</v>
      </c>
      <c r="C712">
        <v>27795000000</v>
      </c>
      <c r="D712">
        <v>0</v>
      </c>
      <c r="E712">
        <v>29923000000</v>
      </c>
      <c r="F712">
        <v>37952000000</v>
      </c>
      <c r="G712">
        <v>64586000000</v>
      </c>
      <c r="H712">
        <v>0</v>
      </c>
      <c r="I712">
        <v>13793000000</v>
      </c>
      <c r="J712">
        <v>-13793000000</v>
      </c>
      <c r="K712">
        <v>-37318000000</v>
      </c>
      <c r="L712">
        <v>0</v>
      </c>
      <c r="M712">
        <v>18963000000</v>
      </c>
      <c r="N712">
        <v>16034000000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t="s">
        <v>124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t="s">
        <v>124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 t="s">
        <v>124</v>
      </c>
      <c r="B715" t="s">
        <v>119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 t="s">
        <v>125</v>
      </c>
      <c r="B716" t="s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t="s">
        <v>125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t="s">
        <v>125</v>
      </c>
      <c r="B718" t="s">
        <v>9</v>
      </c>
      <c r="C718">
        <v>2545596000000</v>
      </c>
      <c r="D718">
        <v>3109230000000</v>
      </c>
      <c r="E718">
        <v>2771244000000</v>
      </c>
      <c r="F718">
        <v>3029898000000</v>
      </c>
      <c r="G718">
        <v>2947002000000</v>
      </c>
      <c r="H718">
        <v>3475341000000</v>
      </c>
      <c r="I718">
        <v>3157903000000</v>
      </c>
      <c r="J718">
        <v>3205723000000</v>
      </c>
      <c r="K718">
        <v>3135579000000</v>
      </c>
      <c r="L718">
        <v>3744100000000</v>
      </c>
      <c r="M718">
        <v>2965368000000</v>
      </c>
      <c r="N718">
        <v>3168566000000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t="s">
        <v>125</v>
      </c>
      <c r="B719" t="s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t="s">
        <v>125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t="s">
        <v>125</v>
      </c>
      <c r="B721" t="s">
        <v>12</v>
      </c>
      <c r="C721">
        <v>8209927000000</v>
      </c>
      <c r="D721">
        <v>17296506000000</v>
      </c>
      <c r="E721">
        <v>8771043000000</v>
      </c>
      <c r="F721">
        <v>1443851000000</v>
      </c>
      <c r="G721">
        <v>13754420000000</v>
      </c>
      <c r="H721">
        <v>38051039000000</v>
      </c>
      <c r="I721">
        <v>16517561000000</v>
      </c>
      <c r="J721">
        <v>14222237000000</v>
      </c>
      <c r="K721">
        <v>12383244000000</v>
      </c>
      <c r="L721">
        <v>39654541000000</v>
      </c>
      <c r="M721">
        <v>19077374000000</v>
      </c>
      <c r="N721">
        <v>27503661000000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t="s">
        <v>125</v>
      </c>
      <c r="B722" t="s">
        <v>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t="s">
        <v>125</v>
      </c>
      <c r="B723" t="s">
        <v>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t="s">
        <v>125</v>
      </c>
      <c r="B724" t="s">
        <v>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t="s">
        <v>125</v>
      </c>
      <c r="B725" t="s">
        <v>16</v>
      </c>
      <c r="C725">
        <v>30609927000000</v>
      </c>
      <c r="D725">
        <v>47888802000000</v>
      </c>
      <c r="E725">
        <v>42550511000000</v>
      </c>
      <c r="F725">
        <v>32592326000000</v>
      </c>
      <c r="G725">
        <v>50452980000000</v>
      </c>
      <c r="H725">
        <v>35983193000000</v>
      </c>
      <c r="I725">
        <v>48938002000000</v>
      </c>
      <c r="J725">
        <v>57116354000000</v>
      </c>
      <c r="K725">
        <v>37194092000000</v>
      </c>
      <c r="L725">
        <v>32937210000000</v>
      </c>
      <c r="M725">
        <v>32264103000000</v>
      </c>
      <c r="N725">
        <v>21618233000000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t="s">
        <v>125</v>
      </c>
      <c r="B726" t="s">
        <v>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t="s">
        <v>125</v>
      </c>
      <c r="B727" t="s">
        <v>18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t="s">
        <v>125</v>
      </c>
      <c r="B728" t="s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t="s">
        <v>125</v>
      </c>
      <c r="B729" t="s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t="s">
        <v>125</v>
      </c>
      <c r="B730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t="s">
        <v>125</v>
      </c>
      <c r="B731" t="s">
        <v>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t="s">
        <v>125</v>
      </c>
      <c r="B732" t="s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t="s">
        <v>125</v>
      </c>
      <c r="B733" t="s">
        <v>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t="s">
        <v>125</v>
      </c>
      <c r="B734" t="s">
        <v>25</v>
      </c>
      <c r="C734">
        <v>1302244000000</v>
      </c>
      <c r="D734">
        <v>3085227000000</v>
      </c>
      <c r="E734">
        <v>3633495000000</v>
      </c>
      <c r="F734">
        <v>4212128000000</v>
      </c>
      <c r="G734">
        <v>3550077000000</v>
      </c>
      <c r="H734">
        <v>7575274000000</v>
      </c>
      <c r="I734">
        <v>5658004000000</v>
      </c>
      <c r="J734">
        <v>7987706000000</v>
      </c>
      <c r="K734">
        <v>5904210000000</v>
      </c>
      <c r="L734">
        <v>4105550000000</v>
      </c>
      <c r="M734">
        <v>3910585000000</v>
      </c>
      <c r="N734">
        <v>22891806000000</v>
      </c>
      <c r="O734">
        <v>0</v>
      </c>
      <c r="P734">
        <v>0</v>
      </c>
      <c r="Q734">
        <v>0</v>
      </c>
      <c r="R734">
        <v>0</v>
      </c>
    </row>
    <row r="735" spans="1:18" x14ac:dyDescent="0.35">
      <c r="A735" t="s">
        <v>125</v>
      </c>
      <c r="B735" t="s">
        <v>26</v>
      </c>
      <c r="C735">
        <v>1326522000000</v>
      </c>
      <c r="D735">
        <v>3102030000000</v>
      </c>
      <c r="E735">
        <v>3652454000000</v>
      </c>
      <c r="F735">
        <v>4229320000000</v>
      </c>
      <c r="G735">
        <v>3564183000000</v>
      </c>
      <c r="H735">
        <v>7582673000000</v>
      </c>
      <c r="I735">
        <v>5676601000000</v>
      </c>
      <c r="J735">
        <v>7999245000000</v>
      </c>
      <c r="K735">
        <v>5907186000000</v>
      </c>
      <c r="L735">
        <v>4107470000000</v>
      </c>
      <c r="M735">
        <v>3911585000000</v>
      </c>
      <c r="N735">
        <v>22891881000000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t="s">
        <v>125</v>
      </c>
      <c r="B736" t="s">
        <v>27</v>
      </c>
      <c r="C736">
        <v>-24278000000</v>
      </c>
      <c r="D736">
        <v>-16803000000</v>
      </c>
      <c r="E736">
        <v>-18959000000</v>
      </c>
      <c r="F736">
        <v>-17192000000</v>
      </c>
      <c r="G736">
        <v>-14106000000</v>
      </c>
      <c r="H736">
        <v>-7399000000</v>
      </c>
      <c r="I736">
        <v>-18597000000</v>
      </c>
      <c r="J736">
        <v>-11539000000</v>
      </c>
      <c r="K736">
        <v>-2976000000</v>
      </c>
      <c r="L736">
        <v>-1920000000</v>
      </c>
      <c r="M736">
        <v>-1000000000</v>
      </c>
      <c r="N736">
        <v>-75000000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 t="s">
        <v>125</v>
      </c>
      <c r="B737" t="s">
        <v>28</v>
      </c>
      <c r="C737">
        <v>0</v>
      </c>
      <c r="D737">
        <v>0</v>
      </c>
      <c r="E737">
        <v>0</v>
      </c>
      <c r="F737">
        <v>88496000000</v>
      </c>
      <c r="G737">
        <v>219771000000</v>
      </c>
      <c r="H737">
        <v>274294000000</v>
      </c>
      <c r="I737">
        <v>282178000000</v>
      </c>
      <c r="J737">
        <v>153645000000</v>
      </c>
      <c r="K737">
        <v>216685000000</v>
      </c>
      <c r="L737">
        <v>69503000000</v>
      </c>
      <c r="M737">
        <v>0</v>
      </c>
      <c r="N737">
        <v>183059000000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 t="s">
        <v>125</v>
      </c>
      <c r="B738" t="s">
        <v>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t="s">
        <v>125</v>
      </c>
      <c r="B739" t="s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t="s">
        <v>125</v>
      </c>
      <c r="B740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t="s">
        <v>125</v>
      </c>
      <c r="B741" t="s">
        <v>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t="s">
        <v>125</v>
      </c>
      <c r="B742" t="s">
        <v>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t="s">
        <v>125</v>
      </c>
      <c r="B743" t="s">
        <v>34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t="s">
        <v>125</v>
      </c>
      <c r="B744" t="s">
        <v>35</v>
      </c>
      <c r="C744">
        <v>885134000000</v>
      </c>
      <c r="D744">
        <v>885231000000</v>
      </c>
      <c r="E744">
        <v>882482000000</v>
      </c>
      <c r="F744">
        <v>878710000000</v>
      </c>
      <c r="G744">
        <v>853646000000</v>
      </c>
      <c r="H744">
        <v>803208000000</v>
      </c>
      <c r="I744">
        <v>784261000000</v>
      </c>
      <c r="J744">
        <v>552165000000</v>
      </c>
      <c r="K744">
        <v>552080000000</v>
      </c>
      <c r="L744">
        <v>625267000000</v>
      </c>
      <c r="M744">
        <v>699228000000</v>
      </c>
      <c r="N744">
        <v>676292000000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t="s">
        <v>125</v>
      </c>
      <c r="B745" t="s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t="s">
        <v>125</v>
      </c>
      <c r="B746" t="s">
        <v>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t="s">
        <v>125</v>
      </c>
      <c r="B747" t="s">
        <v>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t="s">
        <v>125</v>
      </c>
      <c r="B748" t="s">
        <v>39</v>
      </c>
      <c r="C748">
        <v>1026465000000</v>
      </c>
      <c r="D748">
        <v>1026562000000</v>
      </c>
      <c r="E748">
        <v>1023813000000</v>
      </c>
      <c r="F748">
        <v>1017711000000</v>
      </c>
      <c r="G748">
        <v>1015745000000</v>
      </c>
      <c r="H748">
        <v>940840000000</v>
      </c>
      <c r="I748">
        <v>900219000000</v>
      </c>
      <c r="J748">
        <v>668483000000</v>
      </c>
      <c r="K748">
        <v>663398000000</v>
      </c>
      <c r="L748">
        <v>768763000000</v>
      </c>
      <c r="M748">
        <v>813650000000</v>
      </c>
      <c r="N748">
        <v>813650000000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t="s">
        <v>125</v>
      </c>
      <c r="B749" t="s">
        <v>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t="s">
        <v>125</v>
      </c>
      <c r="B750" t="s">
        <v>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t="s">
        <v>125</v>
      </c>
      <c r="B751" t="s">
        <v>42</v>
      </c>
      <c r="C751">
        <v>-141331000000</v>
      </c>
      <c r="D751">
        <v>-141331000000</v>
      </c>
      <c r="E751">
        <v>-141331000000</v>
      </c>
      <c r="F751">
        <v>-139001000000</v>
      </c>
      <c r="G751">
        <v>-162099000000</v>
      </c>
      <c r="H751">
        <v>-137632000000</v>
      </c>
      <c r="I751">
        <v>-115958000000</v>
      </c>
      <c r="J751">
        <v>-116318000000</v>
      </c>
      <c r="K751">
        <v>-116318000000</v>
      </c>
      <c r="L751">
        <v>-143496000000</v>
      </c>
      <c r="M751">
        <v>-114422000000</v>
      </c>
      <c r="N751">
        <v>-137358000000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t="s">
        <v>125</v>
      </c>
      <c r="B752" t="s">
        <v>43</v>
      </c>
      <c r="C752">
        <v>4128176000000</v>
      </c>
      <c r="D752">
        <v>4310919000000</v>
      </c>
      <c r="E752">
        <v>4322258000000</v>
      </c>
      <c r="F752">
        <v>4382620000000</v>
      </c>
      <c r="G752">
        <v>4351583000000</v>
      </c>
      <c r="H752">
        <v>4678447000000</v>
      </c>
      <c r="I752">
        <v>4563473000000</v>
      </c>
      <c r="J752">
        <v>4519204000000</v>
      </c>
      <c r="K752">
        <v>4412298000000</v>
      </c>
      <c r="L752">
        <v>5073508000000</v>
      </c>
      <c r="M752">
        <v>5004586000000</v>
      </c>
      <c r="N752">
        <v>4928489000000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t="s">
        <v>125</v>
      </c>
      <c r="B753" t="s">
        <v>44</v>
      </c>
      <c r="C753">
        <v>2937963000000</v>
      </c>
      <c r="D753">
        <v>3088524000000</v>
      </c>
      <c r="E753">
        <v>3050504000000</v>
      </c>
      <c r="F753">
        <v>3086810000000</v>
      </c>
      <c r="G753">
        <v>3025144000000</v>
      </c>
      <c r="H753">
        <v>3213906000000</v>
      </c>
      <c r="I753">
        <v>3122191000000</v>
      </c>
      <c r="J753">
        <v>3100691000000</v>
      </c>
      <c r="K753">
        <v>3008546000000</v>
      </c>
      <c r="L753">
        <v>3457561000000</v>
      </c>
      <c r="M753">
        <v>3394729000000</v>
      </c>
      <c r="N753">
        <v>3283901000000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t="s">
        <v>125</v>
      </c>
      <c r="B754" t="s">
        <v>45</v>
      </c>
      <c r="C754">
        <v>5108604000000</v>
      </c>
      <c r="D754">
        <v>5387069000000</v>
      </c>
      <c r="E754">
        <v>5499997000000</v>
      </c>
      <c r="F754">
        <v>5698270000000</v>
      </c>
      <c r="G754">
        <v>5779234000000</v>
      </c>
      <c r="H754">
        <v>6083517000000</v>
      </c>
      <c r="I754">
        <v>6171885000000</v>
      </c>
      <c r="J754">
        <v>6333293000000</v>
      </c>
      <c r="K754">
        <v>6398385000000</v>
      </c>
      <c r="L754">
        <v>7110562000000</v>
      </c>
      <c r="M754">
        <v>7258857000000</v>
      </c>
      <c r="N754">
        <v>7386277000000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t="s">
        <v>125</v>
      </c>
      <c r="B755" t="s">
        <v>46</v>
      </c>
      <c r="C755">
        <v>-2170641000000</v>
      </c>
      <c r="D755">
        <v>-2298545000000</v>
      </c>
      <c r="E755">
        <v>-2449493000000</v>
      </c>
      <c r="F755">
        <v>-2611460000000</v>
      </c>
      <c r="G755">
        <v>-2754090000000</v>
      </c>
      <c r="H755">
        <v>-2869611000000</v>
      </c>
      <c r="I755">
        <v>-3049694000000</v>
      </c>
      <c r="J755">
        <v>-3232602000000</v>
      </c>
      <c r="K755">
        <v>-3389839000000</v>
      </c>
      <c r="L755">
        <v>-3653001000000</v>
      </c>
      <c r="M755">
        <v>-3864128000000</v>
      </c>
      <c r="N755">
        <v>-4102376000000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t="s">
        <v>125</v>
      </c>
      <c r="B756" t="s">
        <v>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t="s">
        <v>125</v>
      </c>
      <c r="B757" t="s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t="s">
        <v>125</v>
      </c>
      <c r="B758" t="s">
        <v>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 t="s">
        <v>125</v>
      </c>
      <c r="B759" t="s">
        <v>48</v>
      </c>
      <c r="C759">
        <v>1190213000000</v>
      </c>
      <c r="D759">
        <v>1222395000000</v>
      </c>
      <c r="E759">
        <v>1271754000000</v>
      </c>
      <c r="F759">
        <v>1295810000000</v>
      </c>
      <c r="G759">
        <v>1326439000000</v>
      </c>
      <c r="H759">
        <v>1464541000000</v>
      </c>
      <c r="I759">
        <v>1441282000000</v>
      </c>
      <c r="J759">
        <v>1418513000000</v>
      </c>
      <c r="K759">
        <v>1403752000000</v>
      </c>
      <c r="L759">
        <v>1615947000000</v>
      </c>
      <c r="M759">
        <v>1609857000000</v>
      </c>
      <c r="N759">
        <v>1644588000000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 t="s">
        <v>125</v>
      </c>
      <c r="B760" t="s">
        <v>45</v>
      </c>
      <c r="C760">
        <v>2142003000000</v>
      </c>
      <c r="D760">
        <v>2277564000000</v>
      </c>
      <c r="E760">
        <v>2414591000000</v>
      </c>
      <c r="F760">
        <v>2529618000000</v>
      </c>
      <c r="G760">
        <v>2659992000000</v>
      </c>
      <c r="H760">
        <v>2923616000000</v>
      </c>
      <c r="I760">
        <v>3001757000000</v>
      </c>
      <c r="J760">
        <v>3103794000000</v>
      </c>
      <c r="K760">
        <v>3221863000000</v>
      </c>
      <c r="L760">
        <v>3565092000000</v>
      </c>
      <c r="M760">
        <v>3700141000000</v>
      </c>
      <c r="N760">
        <v>3901576000000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t="s">
        <v>125</v>
      </c>
      <c r="B761" t="s">
        <v>46</v>
      </c>
      <c r="C761">
        <v>-951790000000</v>
      </c>
      <c r="D761">
        <v>-1055169000000</v>
      </c>
      <c r="E761">
        <v>-1142837000000</v>
      </c>
      <c r="F761">
        <v>-1233808000000</v>
      </c>
      <c r="G761">
        <v>-1333553000000</v>
      </c>
      <c r="H761">
        <v>-1459075000000</v>
      </c>
      <c r="I761">
        <v>-1560475000000</v>
      </c>
      <c r="J761">
        <v>-1685281000000</v>
      </c>
      <c r="K761">
        <v>-1818111000000</v>
      </c>
      <c r="L761">
        <v>-1949145000000</v>
      </c>
      <c r="M761">
        <v>-2090284000000</v>
      </c>
      <c r="N761">
        <v>-2256988000000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t="s">
        <v>125</v>
      </c>
      <c r="B762" t="s">
        <v>49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t="s">
        <v>125</v>
      </c>
      <c r="B763" t="s">
        <v>45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t="s">
        <v>125</v>
      </c>
      <c r="B764" t="s">
        <v>46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t="s">
        <v>125</v>
      </c>
      <c r="B765" t="s">
        <v>50</v>
      </c>
      <c r="C765">
        <v>30813000000</v>
      </c>
      <c r="D765">
        <v>247898000000</v>
      </c>
      <c r="E765">
        <v>246376000000</v>
      </c>
      <c r="F765">
        <v>244854000000</v>
      </c>
      <c r="G765">
        <v>243332000000</v>
      </c>
      <c r="H765">
        <v>268999000000</v>
      </c>
      <c r="I765">
        <v>267120000000</v>
      </c>
      <c r="J765">
        <v>239233000000</v>
      </c>
      <c r="K765">
        <v>237705000000</v>
      </c>
      <c r="L765">
        <v>236177000000</v>
      </c>
      <c r="M765">
        <v>234649000000</v>
      </c>
      <c r="N765">
        <v>233122000000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t="s">
        <v>125</v>
      </c>
      <c r="B766" t="s">
        <v>51</v>
      </c>
      <c r="C766">
        <v>30813000000</v>
      </c>
      <c r="D766">
        <v>249674000000</v>
      </c>
      <c r="E766">
        <v>249674000000</v>
      </c>
      <c r="F766">
        <v>249674000000</v>
      </c>
      <c r="G766">
        <v>249674000000</v>
      </c>
      <c r="H766">
        <v>285300000000</v>
      </c>
      <c r="I766">
        <v>285300000000</v>
      </c>
      <c r="J766">
        <v>250155000000</v>
      </c>
      <c r="K766">
        <v>250155000000</v>
      </c>
      <c r="L766">
        <v>250155000000</v>
      </c>
      <c r="M766">
        <v>250155000000</v>
      </c>
      <c r="N766">
        <v>250155000000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t="s">
        <v>125</v>
      </c>
      <c r="B767" t="s">
        <v>52</v>
      </c>
      <c r="C767">
        <v>0</v>
      </c>
      <c r="D767">
        <v>-1776000000</v>
      </c>
      <c r="E767">
        <v>-3298000000</v>
      </c>
      <c r="F767">
        <v>-4820000000</v>
      </c>
      <c r="G767">
        <v>-6342000000</v>
      </c>
      <c r="H767">
        <v>-16301000000</v>
      </c>
      <c r="I767">
        <v>-18180000000</v>
      </c>
      <c r="J767">
        <v>-10922000000</v>
      </c>
      <c r="K767">
        <v>-12450000000</v>
      </c>
      <c r="L767">
        <v>-13978000000</v>
      </c>
      <c r="M767">
        <v>-15506000000</v>
      </c>
      <c r="N767">
        <v>-17033000000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t="s">
        <v>125</v>
      </c>
      <c r="B768" t="s">
        <v>53</v>
      </c>
      <c r="C768">
        <v>21910772000000</v>
      </c>
      <c r="D768">
        <v>24464833000000</v>
      </c>
      <c r="E768">
        <v>28692207000000</v>
      </c>
      <c r="F768">
        <v>28265544000000</v>
      </c>
      <c r="G768">
        <v>30373231000000</v>
      </c>
      <c r="H768">
        <v>32425520000000</v>
      </c>
      <c r="I768">
        <v>27605316000000</v>
      </c>
      <c r="J768">
        <v>33784065000000</v>
      </c>
      <c r="K768">
        <v>32426999000000</v>
      </c>
      <c r="L768">
        <v>32901134000000</v>
      </c>
      <c r="M768">
        <v>31993218000000</v>
      </c>
      <c r="N768">
        <v>32611765000000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t="s">
        <v>125</v>
      </c>
      <c r="B769" t="s">
        <v>54</v>
      </c>
      <c r="C769">
        <v>15645120000000</v>
      </c>
      <c r="D769">
        <v>18445213000000</v>
      </c>
      <c r="E769">
        <v>22382326000000</v>
      </c>
      <c r="F769">
        <v>20994188000000</v>
      </c>
      <c r="G769">
        <v>22567762000000</v>
      </c>
      <c r="H769">
        <v>23923205000000</v>
      </c>
      <c r="I769">
        <v>18008469000000</v>
      </c>
      <c r="J769">
        <v>23041572000000</v>
      </c>
      <c r="K769">
        <v>21099581000000</v>
      </c>
      <c r="L769">
        <v>20160561000000</v>
      </c>
      <c r="M769">
        <v>17764764000000</v>
      </c>
      <c r="N769">
        <v>17691466000000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t="s">
        <v>125</v>
      </c>
      <c r="B770" t="s">
        <v>55</v>
      </c>
      <c r="C770">
        <v>4032642000000</v>
      </c>
      <c r="D770">
        <v>3782321000000</v>
      </c>
      <c r="E770">
        <v>3974989000000</v>
      </c>
      <c r="F770">
        <v>4554229000000</v>
      </c>
      <c r="G770">
        <v>4750599000000</v>
      </c>
      <c r="H770">
        <v>4599328000000</v>
      </c>
      <c r="I770">
        <v>4945983000000</v>
      </c>
      <c r="J770">
        <v>5390738000000</v>
      </c>
      <c r="K770">
        <v>6033103000000</v>
      </c>
      <c r="L770">
        <v>6786414000000</v>
      </c>
      <c r="M770">
        <v>8269956000000</v>
      </c>
      <c r="N770">
        <v>9384707000000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t="s">
        <v>125</v>
      </c>
      <c r="B771" t="s">
        <v>56</v>
      </c>
      <c r="C771">
        <v>3221000000</v>
      </c>
      <c r="D771">
        <v>3436000000</v>
      </c>
      <c r="E771">
        <v>5408000000</v>
      </c>
      <c r="F771">
        <v>14998000000</v>
      </c>
      <c r="G771">
        <v>1774000000</v>
      </c>
      <c r="H771">
        <v>537000000</v>
      </c>
      <c r="I771">
        <v>7697000000</v>
      </c>
      <c r="J771">
        <v>16843000000</v>
      </c>
      <c r="K771">
        <v>15425000000</v>
      </c>
      <c r="L771">
        <v>10986000000</v>
      </c>
      <c r="M771">
        <v>10785000000</v>
      </c>
      <c r="N771">
        <v>10732000000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t="s">
        <v>125</v>
      </c>
      <c r="B772" t="s">
        <v>57</v>
      </c>
      <c r="C772">
        <v>2479571000000</v>
      </c>
      <c r="D772">
        <v>2280224000000</v>
      </c>
      <c r="E772">
        <v>2377140000000</v>
      </c>
      <c r="F772">
        <v>2749919000000</v>
      </c>
      <c r="G772">
        <v>3095434000000</v>
      </c>
      <c r="H772">
        <v>3961963000000</v>
      </c>
      <c r="I772">
        <v>4719271000000</v>
      </c>
      <c r="J772">
        <v>5532979000000</v>
      </c>
      <c r="K772">
        <v>5525347000000</v>
      </c>
      <c r="L772">
        <v>6174673000000</v>
      </c>
      <c r="M772">
        <v>6133054000000</v>
      </c>
      <c r="N772">
        <v>5657402000000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t="s">
        <v>125</v>
      </c>
      <c r="B773" t="s">
        <v>58</v>
      </c>
      <c r="C773">
        <v>47613000000</v>
      </c>
      <c r="D773">
        <v>47613000000</v>
      </c>
      <c r="E773">
        <v>38090000000</v>
      </c>
      <c r="F773">
        <v>38090000000</v>
      </c>
      <c r="G773">
        <v>38090000000</v>
      </c>
      <c r="H773">
        <v>38090000000</v>
      </c>
      <c r="I773">
        <v>38090000000</v>
      </c>
      <c r="J773">
        <v>28568000000</v>
      </c>
      <c r="K773">
        <v>28568000000</v>
      </c>
      <c r="L773">
        <v>28568000000</v>
      </c>
      <c r="M773">
        <v>19045000000</v>
      </c>
      <c r="N773">
        <v>19045000000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t="s">
        <v>125</v>
      </c>
      <c r="B774" t="s">
        <v>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 t="s">
        <v>125</v>
      </c>
      <c r="B775" t="s">
        <v>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t="s">
        <v>125</v>
      </c>
      <c r="B776" t="s">
        <v>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t="s">
        <v>125</v>
      </c>
      <c r="B777" t="s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t="s">
        <v>125</v>
      </c>
      <c r="B778" t="s">
        <v>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t="s">
        <v>125</v>
      </c>
      <c r="B779" t="s">
        <v>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t="s">
        <v>125</v>
      </c>
      <c r="B780" t="s">
        <v>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t="s">
        <v>125</v>
      </c>
      <c r="B781" t="s">
        <v>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 t="s">
        <v>125</v>
      </c>
      <c r="B782" t="s">
        <v>67</v>
      </c>
      <c r="C782">
        <v>427175325000000</v>
      </c>
      <c r="D782">
        <v>494982162000000</v>
      </c>
      <c r="E782">
        <v>510957496000000</v>
      </c>
      <c r="F782">
        <v>523334486000000</v>
      </c>
      <c r="G782">
        <v>555594688000000</v>
      </c>
      <c r="H782">
        <v>607140419000000</v>
      </c>
      <c r="I782">
        <v>649039794000000</v>
      </c>
      <c r="J782">
        <v>658274396000000</v>
      </c>
      <c r="K782">
        <v>656804225000000</v>
      </c>
      <c r="L782">
        <v>728532373000000</v>
      </c>
      <c r="M782">
        <v>760761405000000</v>
      </c>
      <c r="N782">
        <v>806237587000000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 t="s">
        <v>125</v>
      </c>
      <c r="B783" t="s">
        <v>68</v>
      </c>
      <c r="C783">
        <v>26599000000</v>
      </c>
      <c r="D783">
        <v>15383000000</v>
      </c>
      <c r="E783">
        <v>93085000000</v>
      </c>
      <c r="F783">
        <v>27125000000</v>
      </c>
      <c r="G783">
        <v>41973000000</v>
      </c>
      <c r="H783">
        <v>262281000000</v>
      </c>
      <c r="I783">
        <v>328585000000</v>
      </c>
      <c r="J783">
        <v>24408000000</v>
      </c>
      <c r="K783">
        <v>23056000000</v>
      </c>
      <c r="L783">
        <v>31788000000</v>
      </c>
      <c r="M783">
        <v>2547915000000</v>
      </c>
      <c r="N783">
        <v>48346000000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 t="s">
        <v>125</v>
      </c>
      <c r="B784" t="s">
        <v>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 t="s">
        <v>125</v>
      </c>
      <c r="B785" t="s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 t="s">
        <v>125</v>
      </c>
      <c r="B786" t="s">
        <v>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 t="s">
        <v>125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t="s">
        <v>125</v>
      </c>
      <c r="B788" t="s">
        <v>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t="s">
        <v>125</v>
      </c>
      <c r="B789" t="s">
        <v>74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t="s">
        <v>125</v>
      </c>
      <c r="B790" t="s">
        <v>75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t="s">
        <v>125</v>
      </c>
      <c r="B791" t="s">
        <v>76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t="s">
        <v>125</v>
      </c>
      <c r="B792" t="s">
        <v>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t="s">
        <v>125</v>
      </c>
      <c r="B793" t="s">
        <v>78</v>
      </c>
      <c r="C793">
        <v>48014893000000</v>
      </c>
      <c r="D793">
        <v>50876472000000</v>
      </c>
      <c r="E793">
        <v>45138386000000</v>
      </c>
      <c r="F793">
        <v>40341392000000</v>
      </c>
      <c r="G793">
        <v>65916196000000</v>
      </c>
      <c r="H793">
        <v>59560384000000</v>
      </c>
      <c r="I793">
        <v>86402081000000</v>
      </c>
      <c r="J793">
        <v>62770943000000</v>
      </c>
      <c r="K793">
        <v>63171996000000</v>
      </c>
      <c r="L793">
        <v>65116779000000</v>
      </c>
      <c r="M793">
        <v>76745163000000</v>
      </c>
      <c r="N793">
        <v>87145499000000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t="s">
        <v>125</v>
      </c>
      <c r="B794" t="s">
        <v>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 t="s">
        <v>125</v>
      </c>
      <c r="B795" t="s">
        <v>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t="s">
        <v>125</v>
      </c>
      <c r="B796" t="s">
        <v>81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 t="s">
        <v>125</v>
      </c>
      <c r="B797" t="s">
        <v>82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 t="s">
        <v>125</v>
      </c>
      <c r="B798" t="s">
        <v>83</v>
      </c>
      <c r="C798">
        <v>269189328000000</v>
      </c>
      <c r="D798">
        <v>310960354000000</v>
      </c>
      <c r="E798">
        <v>327926697000000</v>
      </c>
      <c r="F798">
        <v>343494329000000</v>
      </c>
      <c r="G798">
        <v>343949438000000</v>
      </c>
      <c r="H798">
        <v>384692155000000</v>
      </c>
      <c r="I798">
        <v>390173507000000</v>
      </c>
      <c r="J798">
        <v>396909793000000</v>
      </c>
      <c r="K798">
        <v>377145234000000</v>
      </c>
      <c r="L798">
        <v>443605638000000</v>
      </c>
      <c r="M798">
        <v>452414711000000</v>
      </c>
      <c r="N798">
        <v>475406125000000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t="s">
        <v>125</v>
      </c>
      <c r="B799" t="s">
        <v>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t="s">
        <v>125</v>
      </c>
      <c r="B800" t="s">
        <v>85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t="s">
        <v>125</v>
      </c>
      <c r="B801" t="s">
        <v>86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t="s">
        <v>125</v>
      </c>
      <c r="B802" t="s">
        <v>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t="s">
        <v>125</v>
      </c>
      <c r="B803" t="s">
        <v>88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t="s">
        <v>125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t="s">
        <v>125</v>
      </c>
      <c r="B805" t="s">
        <v>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t="s">
        <v>125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 t="s">
        <v>125</v>
      </c>
      <c r="B807" t="s">
        <v>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 t="s">
        <v>125</v>
      </c>
      <c r="B808" t="s">
        <v>93</v>
      </c>
      <c r="C808">
        <v>112356000000</v>
      </c>
      <c r="D808">
        <v>0</v>
      </c>
      <c r="E808">
        <v>127008000000</v>
      </c>
      <c r="F808">
        <v>0</v>
      </c>
      <c r="G808">
        <v>1700733000000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30603000000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t="s">
        <v>125</v>
      </c>
      <c r="B809" t="s">
        <v>94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t="s">
        <v>125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 t="s">
        <v>125</v>
      </c>
      <c r="B811" t="s">
        <v>96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 t="s">
        <v>125</v>
      </c>
      <c r="B812" t="s">
        <v>97</v>
      </c>
      <c r="C812">
        <v>378921331000000</v>
      </c>
      <c r="D812">
        <v>444882667000000</v>
      </c>
      <c r="E812">
        <v>457233731000000</v>
      </c>
      <c r="F812">
        <v>467399715000000</v>
      </c>
      <c r="G812">
        <v>496747295000000</v>
      </c>
      <c r="H812">
        <v>544654396000000</v>
      </c>
      <c r="I812">
        <v>581976246000000</v>
      </c>
      <c r="J812">
        <v>587367590000000</v>
      </c>
      <c r="K812">
        <v>580894349000000</v>
      </c>
      <c r="L812">
        <v>648919154000000</v>
      </c>
      <c r="M812">
        <v>675993922000000</v>
      </c>
      <c r="N812">
        <v>720168463000000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 t="s">
        <v>125</v>
      </c>
      <c r="B813" t="s">
        <v>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t="s">
        <v>125</v>
      </c>
      <c r="B814" t="s">
        <v>99</v>
      </c>
      <c r="C814">
        <v>24370429000000</v>
      </c>
      <c r="D814">
        <v>27987569000000</v>
      </c>
      <c r="E814">
        <v>27987569000000</v>
      </c>
      <c r="F814">
        <v>27987569000000</v>
      </c>
      <c r="G814">
        <v>37783218000000</v>
      </c>
      <c r="H814">
        <v>37783218000000</v>
      </c>
      <c r="I814">
        <v>37783218000000</v>
      </c>
      <c r="J814">
        <v>37783218000000</v>
      </c>
      <c r="K814">
        <v>37783218000000</v>
      </c>
      <c r="L814">
        <v>45339861000000</v>
      </c>
      <c r="M814">
        <v>45339861000000</v>
      </c>
      <c r="N814">
        <v>45339861000000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t="s">
        <v>125</v>
      </c>
      <c r="B815" t="s">
        <v>100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t="s">
        <v>125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t="s">
        <v>125</v>
      </c>
      <c r="B817" t="s">
        <v>102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t="s">
        <v>125</v>
      </c>
      <c r="B818" t="s">
        <v>103</v>
      </c>
      <c r="C818">
        <v>1177563000000</v>
      </c>
      <c r="D818">
        <v>1177563000000</v>
      </c>
      <c r="E818">
        <v>869327000000</v>
      </c>
      <c r="F818">
        <v>869327000000</v>
      </c>
      <c r="G818">
        <v>869327000000</v>
      </c>
      <c r="H818">
        <v>869327000000</v>
      </c>
      <c r="I818">
        <v>869327000000</v>
      </c>
      <c r="J818">
        <v>869327000000</v>
      </c>
      <c r="K818">
        <v>869327000000</v>
      </c>
      <c r="L818">
        <v>869327000000</v>
      </c>
      <c r="M818">
        <v>869327000000</v>
      </c>
      <c r="N818">
        <v>869327000000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t="s">
        <v>125</v>
      </c>
      <c r="B819" t="s">
        <v>104</v>
      </c>
      <c r="C819">
        <v>-564397000000</v>
      </c>
      <c r="D819">
        <v>-564397000000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t="s">
        <v>125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t="s">
        <v>125</v>
      </c>
      <c r="B821" t="s">
        <v>106</v>
      </c>
      <c r="C821">
        <v>124945000000</v>
      </c>
      <c r="D821">
        <v>124945000000</v>
      </c>
      <c r="E821">
        <v>124945000000</v>
      </c>
      <c r="F821">
        <v>415811000000</v>
      </c>
      <c r="G821">
        <v>415811000000</v>
      </c>
      <c r="H821">
        <v>665811000000</v>
      </c>
      <c r="I821">
        <v>665811000000</v>
      </c>
      <c r="J821">
        <v>665811000000</v>
      </c>
      <c r="K821">
        <v>962472000000</v>
      </c>
      <c r="L821">
        <v>1387521000000</v>
      </c>
      <c r="M821">
        <v>1387521000000</v>
      </c>
      <c r="N821">
        <v>1416911000000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t="s">
        <v>125</v>
      </c>
      <c r="B822" t="s">
        <v>107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t="s">
        <v>125</v>
      </c>
      <c r="B823" t="s">
        <v>108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t="s">
        <v>125</v>
      </c>
      <c r="B824" t="s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t="s">
        <v>125</v>
      </c>
      <c r="B825" t="s">
        <v>110</v>
      </c>
      <c r="C825">
        <v>6347862000000</v>
      </c>
      <c r="D825">
        <v>6224836000000</v>
      </c>
      <c r="E825">
        <v>6197523000000</v>
      </c>
      <c r="F825">
        <v>7545687000000</v>
      </c>
      <c r="G825">
        <v>7594718000000</v>
      </c>
      <c r="H825">
        <v>7341330000000</v>
      </c>
      <c r="I825">
        <v>7201766000000</v>
      </c>
      <c r="J825">
        <v>9495330000000</v>
      </c>
      <c r="K825">
        <v>9320952000000</v>
      </c>
      <c r="L825">
        <v>9288618000000</v>
      </c>
      <c r="M825">
        <v>9261266000000</v>
      </c>
      <c r="N825">
        <v>12046162000000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t="s">
        <v>125</v>
      </c>
      <c r="B826" t="s">
        <v>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 t="s">
        <v>125</v>
      </c>
      <c r="B827" t="s">
        <v>112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t="s">
        <v>125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t="s">
        <v>125</v>
      </c>
      <c r="B829" t="s">
        <v>114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t="s">
        <v>125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t="s">
        <v>125</v>
      </c>
      <c r="B831" t="s">
        <v>116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-14449000000</v>
      </c>
      <c r="N831">
        <v>-9945000000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t="s">
        <v>125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t="s">
        <v>125</v>
      </c>
      <c r="B833" t="s">
        <v>118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t="s">
        <v>125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t="s">
        <v>126</v>
      </c>
      <c r="B835" t="s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t="s">
        <v>126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t="s">
        <v>126</v>
      </c>
      <c r="B837" t="s">
        <v>9</v>
      </c>
      <c r="C837">
        <v>1511780000000</v>
      </c>
      <c r="D837">
        <v>2204642000000</v>
      </c>
      <c r="E837">
        <v>1998604000000</v>
      </c>
      <c r="F837">
        <v>1921020000000</v>
      </c>
      <c r="G837">
        <v>1682623000000</v>
      </c>
      <c r="H837">
        <v>1524098000000</v>
      </c>
      <c r="I837">
        <v>1521156000000</v>
      </c>
      <c r="J837">
        <v>1631603000000</v>
      </c>
      <c r="K837">
        <v>1648359000000</v>
      </c>
      <c r="L837">
        <v>1393551000000</v>
      </c>
      <c r="M837">
        <v>1323308630549</v>
      </c>
      <c r="N837">
        <v>1153462000000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t="s">
        <v>126</v>
      </c>
      <c r="B838" t="s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t="s">
        <v>126</v>
      </c>
      <c r="B839" t="s">
        <v>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t="s">
        <v>126</v>
      </c>
      <c r="B840" t="s">
        <v>12</v>
      </c>
      <c r="C840">
        <v>2860341000000</v>
      </c>
      <c r="D840">
        <v>1850921000000</v>
      </c>
      <c r="E840">
        <v>4068142000000</v>
      </c>
      <c r="F840">
        <v>2182131000000</v>
      </c>
      <c r="G840">
        <v>1415660000000</v>
      </c>
      <c r="H840">
        <v>3056674000000</v>
      </c>
      <c r="I840">
        <v>1258545000000</v>
      </c>
      <c r="J840">
        <v>2120958</v>
      </c>
      <c r="K840">
        <v>1518840000000</v>
      </c>
      <c r="L840">
        <v>3689730000000</v>
      </c>
      <c r="M840">
        <v>2846986245124</v>
      </c>
      <c r="N840">
        <v>2511572000000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t="s">
        <v>126</v>
      </c>
      <c r="B841" t="s">
        <v>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t="s">
        <v>126</v>
      </c>
      <c r="B842" t="s">
        <v>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t="s">
        <v>126</v>
      </c>
      <c r="B843" t="s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t="s">
        <v>126</v>
      </c>
      <c r="B844" t="s">
        <v>16</v>
      </c>
      <c r="C844">
        <v>17844564000000</v>
      </c>
      <c r="D844">
        <v>16977765000000</v>
      </c>
      <c r="E844">
        <v>18607438000000</v>
      </c>
      <c r="F844">
        <v>19867948000000</v>
      </c>
      <c r="G844">
        <v>28246318000000</v>
      </c>
      <c r="H844">
        <v>33441936000000</v>
      </c>
      <c r="I844">
        <v>24105507000000</v>
      </c>
      <c r="J844">
        <v>27914845000000</v>
      </c>
      <c r="K844">
        <v>36056586000000</v>
      </c>
      <c r="L844">
        <v>39243600000000</v>
      </c>
      <c r="M844">
        <v>58876471565657</v>
      </c>
      <c r="N844">
        <v>54091937000000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t="s">
        <v>126</v>
      </c>
      <c r="B845" t="s">
        <v>17</v>
      </c>
      <c r="C845">
        <v>15072811000000</v>
      </c>
      <c r="D845">
        <v>14730353000000</v>
      </c>
      <c r="E845">
        <v>16619920000000</v>
      </c>
      <c r="F845">
        <v>16762479000000</v>
      </c>
      <c r="G845">
        <v>18973692000000</v>
      </c>
      <c r="H845">
        <v>19909194000000</v>
      </c>
      <c r="I845">
        <v>16058482000000</v>
      </c>
      <c r="J845">
        <v>18400658000000</v>
      </c>
      <c r="K845">
        <v>23515087000000</v>
      </c>
      <c r="L845">
        <v>29363640000000</v>
      </c>
      <c r="M845">
        <v>50149141295369</v>
      </c>
      <c r="N845">
        <v>44352703000000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t="s">
        <v>126</v>
      </c>
      <c r="B846" t="s">
        <v>18</v>
      </c>
      <c r="C846">
        <v>2771753000000</v>
      </c>
      <c r="D846">
        <v>2247412000000</v>
      </c>
      <c r="E846">
        <v>1987518000000</v>
      </c>
      <c r="F846">
        <v>3105469000000</v>
      </c>
      <c r="G846">
        <v>9272626000000</v>
      </c>
      <c r="H846">
        <v>13532742000000</v>
      </c>
      <c r="I846">
        <v>8047025000000</v>
      </c>
      <c r="J846">
        <v>9514187000000</v>
      </c>
      <c r="K846">
        <v>12541499000000</v>
      </c>
      <c r="L846">
        <v>9879960000000</v>
      </c>
      <c r="M846">
        <v>8727330270288</v>
      </c>
      <c r="N846">
        <v>9739234000000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t="s">
        <v>126</v>
      </c>
      <c r="B847" t="s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t="s">
        <v>126</v>
      </c>
      <c r="B848" t="s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t="s">
        <v>126</v>
      </c>
      <c r="B849" t="s">
        <v>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t="s">
        <v>126</v>
      </c>
      <c r="B850" t="s">
        <v>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t="s">
        <v>126</v>
      </c>
      <c r="B851" t="s">
        <v>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t="s">
        <v>126</v>
      </c>
      <c r="B852" t="s">
        <v>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t="s">
        <v>126</v>
      </c>
      <c r="B853" t="s">
        <v>25</v>
      </c>
      <c r="C853">
        <v>55796000000</v>
      </c>
      <c r="D853">
        <v>21050000000</v>
      </c>
      <c r="E853">
        <v>21050000000</v>
      </c>
      <c r="F853">
        <v>21050000000</v>
      </c>
      <c r="G853">
        <v>21050000000</v>
      </c>
      <c r="H853">
        <v>23487000000</v>
      </c>
      <c r="I853">
        <v>23487000000</v>
      </c>
      <c r="J853">
        <v>22146000000</v>
      </c>
      <c r="K853">
        <v>22146000000</v>
      </c>
      <c r="L853">
        <v>21675000000</v>
      </c>
      <c r="M853">
        <v>0</v>
      </c>
      <c r="N853">
        <v>2204000000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t="s">
        <v>126</v>
      </c>
      <c r="B854" t="s">
        <v>26</v>
      </c>
      <c r="C854">
        <v>127927000000</v>
      </c>
      <c r="D854">
        <v>39287000000</v>
      </c>
      <c r="E854">
        <v>39287000000</v>
      </c>
      <c r="F854">
        <v>39287000000</v>
      </c>
      <c r="G854">
        <v>39287000000</v>
      </c>
      <c r="H854">
        <v>39287000000</v>
      </c>
      <c r="I854">
        <v>39287000000</v>
      </c>
      <c r="J854">
        <v>39287000000</v>
      </c>
      <c r="K854">
        <v>39287000000</v>
      </c>
      <c r="L854">
        <v>39287000000</v>
      </c>
      <c r="M854">
        <v>0</v>
      </c>
      <c r="N854">
        <v>39287000000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t="s">
        <v>126</v>
      </c>
      <c r="B855" t="s">
        <v>27</v>
      </c>
      <c r="C855">
        <v>-72131000000</v>
      </c>
      <c r="D855">
        <v>-18237000000</v>
      </c>
      <c r="E855">
        <v>-18237000000</v>
      </c>
      <c r="F855">
        <v>-18237000000</v>
      </c>
      <c r="G855">
        <v>-18237000000</v>
      </c>
      <c r="H855">
        <v>-15800000000</v>
      </c>
      <c r="I855">
        <v>-15800000000</v>
      </c>
      <c r="J855">
        <v>-17141000000</v>
      </c>
      <c r="K855">
        <v>-17141000000</v>
      </c>
      <c r="L855">
        <v>-17612000000</v>
      </c>
      <c r="M855">
        <v>0</v>
      </c>
      <c r="N855">
        <v>-17183000000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t="s">
        <v>126</v>
      </c>
      <c r="B856" t="s">
        <v>28</v>
      </c>
      <c r="C856">
        <v>0</v>
      </c>
      <c r="D856">
        <v>0</v>
      </c>
      <c r="E856">
        <v>18489000000</v>
      </c>
      <c r="F856">
        <v>31510000000</v>
      </c>
      <c r="G856">
        <v>0</v>
      </c>
      <c r="H856">
        <v>0</v>
      </c>
      <c r="I856">
        <v>9277000000</v>
      </c>
      <c r="J856">
        <v>63159000000</v>
      </c>
      <c r="K856">
        <v>210882000000</v>
      </c>
      <c r="L856">
        <v>446344000000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 t="s">
        <v>126</v>
      </c>
      <c r="B857" t="s">
        <v>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t="s">
        <v>126</v>
      </c>
      <c r="B858" t="s">
        <v>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t="s">
        <v>126</v>
      </c>
      <c r="B859" t="s">
        <v>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t="s">
        <v>126</v>
      </c>
      <c r="B860" t="s">
        <v>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t="s">
        <v>126</v>
      </c>
      <c r="B861" t="s">
        <v>33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t="s">
        <v>126</v>
      </c>
      <c r="B862" t="s">
        <v>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t="s">
        <v>126</v>
      </c>
      <c r="B863" t="s">
        <v>35</v>
      </c>
      <c r="C863">
        <v>22036000000</v>
      </c>
      <c r="D863">
        <v>22036000000</v>
      </c>
      <c r="E863">
        <v>22036000000</v>
      </c>
      <c r="F863">
        <v>22036000000</v>
      </c>
      <c r="G863">
        <v>22036000000</v>
      </c>
      <c r="H863">
        <v>10036000000</v>
      </c>
      <c r="I863">
        <v>10036000000</v>
      </c>
      <c r="J863">
        <v>10036000000</v>
      </c>
      <c r="K863">
        <v>10036000000</v>
      </c>
      <c r="L863">
        <v>10036000000</v>
      </c>
      <c r="M863">
        <v>10035875198</v>
      </c>
      <c r="N863">
        <v>10036000000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126</v>
      </c>
      <c r="B864" t="s">
        <v>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t="s">
        <v>126</v>
      </c>
      <c r="B865" t="s">
        <v>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t="s">
        <v>126</v>
      </c>
      <c r="B866" t="s">
        <v>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t="s">
        <v>126</v>
      </c>
      <c r="B867" t="s">
        <v>39</v>
      </c>
      <c r="C867">
        <v>22036000000</v>
      </c>
      <c r="D867">
        <v>22036000000</v>
      </c>
      <c r="E867">
        <v>22036000000</v>
      </c>
      <c r="F867">
        <v>22036000000</v>
      </c>
      <c r="G867">
        <v>22036000000</v>
      </c>
      <c r="H867">
        <v>10036000000</v>
      </c>
      <c r="I867">
        <v>10036000000</v>
      </c>
      <c r="J867">
        <v>10036000000</v>
      </c>
      <c r="K867">
        <v>10036000000</v>
      </c>
      <c r="L867">
        <v>10036000000</v>
      </c>
      <c r="M867">
        <v>10035875198</v>
      </c>
      <c r="N867">
        <v>10036000000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t="s">
        <v>126</v>
      </c>
      <c r="B868" t="s">
        <v>40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t="s">
        <v>126</v>
      </c>
      <c r="B869" t="s">
        <v>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t="s">
        <v>126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t="s">
        <v>126</v>
      </c>
      <c r="B871" t="s">
        <v>43</v>
      </c>
      <c r="C871">
        <v>283075000000</v>
      </c>
      <c r="D871">
        <v>308751000000</v>
      </c>
      <c r="E871">
        <v>290691000000</v>
      </c>
      <c r="F871">
        <v>298611000000</v>
      </c>
      <c r="G871">
        <v>283339000000</v>
      </c>
      <c r="H871">
        <v>311581000000</v>
      </c>
      <c r="I871">
        <v>294401000000</v>
      </c>
      <c r="J871">
        <v>320704000000</v>
      </c>
      <c r="K871">
        <v>343474000000</v>
      </c>
      <c r="L871">
        <v>382873000000</v>
      </c>
      <c r="M871">
        <v>379345455497</v>
      </c>
      <c r="N871">
        <v>348170000000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t="s">
        <v>126</v>
      </c>
      <c r="B872" t="s">
        <v>44</v>
      </c>
      <c r="C872">
        <v>135153000000</v>
      </c>
      <c r="D872">
        <v>127909000000</v>
      </c>
      <c r="E872">
        <v>118942000000</v>
      </c>
      <c r="F872">
        <v>113216000000</v>
      </c>
      <c r="G872">
        <v>102506000000</v>
      </c>
      <c r="H872">
        <v>133753000000</v>
      </c>
      <c r="I872">
        <v>125757000000</v>
      </c>
      <c r="J872">
        <v>117238000000</v>
      </c>
      <c r="K872">
        <v>132695000000</v>
      </c>
      <c r="L872">
        <v>153330000000</v>
      </c>
      <c r="M872">
        <v>188161146382</v>
      </c>
      <c r="N872">
        <v>136165000000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t="s">
        <v>126</v>
      </c>
      <c r="B873" t="s">
        <v>45</v>
      </c>
      <c r="C873">
        <v>730337000000</v>
      </c>
      <c r="D873">
        <v>700273000000</v>
      </c>
      <c r="E873">
        <v>698644000000</v>
      </c>
      <c r="F873">
        <v>701064000000</v>
      </c>
      <c r="G873">
        <v>591628000000</v>
      </c>
      <c r="H873">
        <v>625105000000</v>
      </c>
      <c r="I873">
        <v>587726000000</v>
      </c>
      <c r="J873">
        <v>588077000000</v>
      </c>
      <c r="K873">
        <v>614765000000</v>
      </c>
      <c r="L873">
        <v>606147000000</v>
      </c>
      <c r="M873">
        <v>659361919966</v>
      </c>
      <c r="N873">
        <v>598303000000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t="s">
        <v>126</v>
      </c>
      <c r="B874" t="s">
        <v>46</v>
      </c>
      <c r="C874">
        <v>-595184000000</v>
      </c>
      <c r="D874">
        <v>-572364000000</v>
      </c>
      <c r="E874">
        <v>-579702000000</v>
      </c>
      <c r="F874">
        <v>-587848000000</v>
      </c>
      <c r="G874">
        <v>-489122000000</v>
      </c>
      <c r="H874">
        <v>-491352000000</v>
      </c>
      <c r="I874">
        <v>-461969000000</v>
      </c>
      <c r="J874">
        <v>-470839000000</v>
      </c>
      <c r="K874">
        <v>-482070000000</v>
      </c>
      <c r="L874">
        <v>-452817000000</v>
      </c>
      <c r="M874">
        <v>-471200773584</v>
      </c>
      <c r="N874">
        <v>-462138000000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t="s">
        <v>126</v>
      </c>
      <c r="B875" t="s">
        <v>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t="s">
        <v>126</v>
      </c>
      <c r="B876" t="s">
        <v>45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t="s">
        <v>126</v>
      </c>
      <c r="B877" t="s">
        <v>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t="s">
        <v>126</v>
      </c>
      <c r="B878" t="s">
        <v>48</v>
      </c>
      <c r="C878">
        <v>147922000000</v>
      </c>
      <c r="D878">
        <v>180842000000</v>
      </c>
      <c r="E878">
        <v>171749000000</v>
      </c>
      <c r="F878">
        <v>185395000000</v>
      </c>
      <c r="G878">
        <v>180833000000</v>
      </c>
      <c r="H878">
        <v>177828000000</v>
      </c>
      <c r="I878">
        <v>168644000000</v>
      </c>
      <c r="J878">
        <v>203466000000</v>
      </c>
      <c r="K878">
        <v>210779000000</v>
      </c>
      <c r="L878">
        <v>229543000000</v>
      </c>
      <c r="M878">
        <v>191184309115</v>
      </c>
      <c r="N878">
        <v>212005000000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 t="s">
        <v>126</v>
      </c>
      <c r="B879" t="s">
        <v>45</v>
      </c>
      <c r="C879">
        <v>419274000000</v>
      </c>
      <c r="D879">
        <v>468203000000</v>
      </c>
      <c r="E879">
        <v>469282000000</v>
      </c>
      <c r="F879">
        <v>494252000000</v>
      </c>
      <c r="G879">
        <v>500854000000</v>
      </c>
      <c r="H879">
        <v>515078000000</v>
      </c>
      <c r="I879">
        <v>515615000000</v>
      </c>
      <c r="J879">
        <v>562556000000</v>
      </c>
      <c r="K879">
        <v>580066000000</v>
      </c>
      <c r="L879">
        <v>618177000000</v>
      </c>
      <c r="M879">
        <v>631051181175</v>
      </c>
      <c r="N879">
        <v>623828000000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t="s">
        <v>126</v>
      </c>
      <c r="B880" t="s">
        <v>46</v>
      </c>
      <c r="C880">
        <v>-271352000000</v>
      </c>
      <c r="D880">
        <v>-287361000000</v>
      </c>
      <c r="E880">
        <v>-297533000000</v>
      </c>
      <c r="F880">
        <v>-308857000000</v>
      </c>
      <c r="G880">
        <v>-320021000000</v>
      </c>
      <c r="H880">
        <v>-337250000000</v>
      </c>
      <c r="I880">
        <v>-346971000000</v>
      </c>
      <c r="J880">
        <v>-359090000000</v>
      </c>
      <c r="K880">
        <v>-369287000000</v>
      </c>
      <c r="L880">
        <v>-388634000000</v>
      </c>
      <c r="M880">
        <v>-439866872060</v>
      </c>
      <c r="N880">
        <v>-411823000000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t="s">
        <v>126</v>
      </c>
      <c r="B881" t="s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t="s">
        <v>126</v>
      </c>
      <c r="B882" t="s">
        <v>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 t="s">
        <v>126</v>
      </c>
      <c r="B883" t="s">
        <v>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t="s">
        <v>126</v>
      </c>
      <c r="B884" t="s">
        <v>50</v>
      </c>
      <c r="C884">
        <v>1039339000000</v>
      </c>
      <c r="D884">
        <v>1032510000000</v>
      </c>
      <c r="E884">
        <v>1025682000000</v>
      </c>
      <c r="F884">
        <v>1021129000000</v>
      </c>
      <c r="G884">
        <v>1014300000000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t="s">
        <v>126</v>
      </c>
      <c r="B885" t="s">
        <v>51</v>
      </c>
      <c r="C885">
        <v>1253600000000</v>
      </c>
      <c r="D885">
        <v>1253600000000</v>
      </c>
      <c r="E885">
        <v>1253600000000</v>
      </c>
      <c r="F885">
        <v>1253600000000</v>
      </c>
      <c r="G885">
        <v>1253600000000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t="s">
        <v>126</v>
      </c>
      <c r="B886" t="s">
        <v>52</v>
      </c>
      <c r="C886">
        <v>-214261000000</v>
      </c>
      <c r="D886">
        <v>-221090000000</v>
      </c>
      <c r="E886">
        <v>-227918000000</v>
      </c>
      <c r="F886">
        <v>-232471000000</v>
      </c>
      <c r="G886">
        <v>-239300000000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t="s">
        <v>126</v>
      </c>
      <c r="B887" t="s">
        <v>53</v>
      </c>
      <c r="C887">
        <v>17819047000000</v>
      </c>
      <c r="D887">
        <v>20105455000000</v>
      </c>
      <c r="E887">
        <v>20912411000000</v>
      </c>
      <c r="F887">
        <v>20665980000000</v>
      </c>
      <c r="G887">
        <v>19852765000000</v>
      </c>
      <c r="H887">
        <v>17195677000000</v>
      </c>
      <c r="I887">
        <v>13648250000000</v>
      </c>
      <c r="J887">
        <v>12111339000000</v>
      </c>
      <c r="K887">
        <v>13795037000000</v>
      </c>
      <c r="L887">
        <v>17458686000000</v>
      </c>
      <c r="M887">
        <v>15237040225860</v>
      </c>
      <c r="N887">
        <v>18404565000000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t="s">
        <v>126</v>
      </c>
      <c r="B888" t="s">
        <v>54</v>
      </c>
      <c r="C888">
        <v>9859183000000</v>
      </c>
      <c r="D888">
        <v>13398020000000</v>
      </c>
      <c r="E888">
        <v>14253862000000</v>
      </c>
      <c r="F888">
        <v>14061054000000</v>
      </c>
      <c r="G888">
        <v>13644642000000</v>
      </c>
      <c r="H888">
        <v>10122841000000</v>
      </c>
      <c r="I888">
        <v>7235549000000</v>
      </c>
      <c r="J888">
        <v>6207355000000</v>
      </c>
      <c r="K888">
        <v>8082277000000</v>
      </c>
      <c r="L888">
        <v>11499321000000</v>
      </c>
      <c r="M888">
        <v>8408846403165</v>
      </c>
      <c r="N888">
        <v>11420828000000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t="s">
        <v>126</v>
      </c>
      <c r="B889" t="s">
        <v>55</v>
      </c>
      <c r="C889">
        <v>3807920000000</v>
      </c>
      <c r="D889">
        <v>2640237000000</v>
      </c>
      <c r="E889">
        <v>2696350000000</v>
      </c>
      <c r="F889">
        <v>2730944000000</v>
      </c>
      <c r="G889">
        <v>2656550000000</v>
      </c>
      <c r="H889">
        <v>2769866000000</v>
      </c>
      <c r="I889">
        <v>2536829000000</v>
      </c>
      <c r="J889">
        <v>2577039000000</v>
      </c>
      <c r="K889">
        <v>2702648000000</v>
      </c>
      <c r="L889">
        <v>2808476000000</v>
      </c>
      <c r="M889">
        <v>5614473057160</v>
      </c>
      <c r="N889">
        <v>3811225000000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t="s">
        <v>126</v>
      </c>
      <c r="B890" t="s">
        <v>56</v>
      </c>
      <c r="C890">
        <v>0</v>
      </c>
      <c r="D890">
        <v>46000000</v>
      </c>
      <c r="E890">
        <v>50000000</v>
      </c>
      <c r="F890">
        <v>53000000</v>
      </c>
      <c r="G890">
        <v>57000000</v>
      </c>
      <c r="H890">
        <v>61000000</v>
      </c>
      <c r="I890">
        <v>66000000</v>
      </c>
      <c r="J890">
        <v>72000000</v>
      </c>
      <c r="K890">
        <v>63000000</v>
      </c>
      <c r="L890">
        <v>50000000</v>
      </c>
      <c r="M890">
        <v>0</v>
      </c>
      <c r="N890">
        <v>25000000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t="s">
        <v>126</v>
      </c>
      <c r="B891" t="s">
        <v>57</v>
      </c>
      <c r="C891">
        <v>5101933000000</v>
      </c>
      <c r="D891">
        <v>5161649000000</v>
      </c>
      <c r="E891">
        <v>5089345000000</v>
      </c>
      <c r="F891">
        <v>4806033000000</v>
      </c>
      <c r="G891">
        <v>4665304000000</v>
      </c>
      <c r="H891">
        <v>4545971000000</v>
      </c>
      <c r="I891">
        <v>4105114000000</v>
      </c>
      <c r="J891">
        <v>3555801000000</v>
      </c>
      <c r="K891">
        <v>3237799000000</v>
      </c>
      <c r="L891">
        <v>3218269000000</v>
      </c>
      <c r="M891">
        <v>1257413680536</v>
      </c>
      <c r="N891">
        <v>3242909000000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t="s">
        <v>126</v>
      </c>
      <c r="B892" t="s">
        <v>58</v>
      </c>
      <c r="C892">
        <v>47580000000</v>
      </c>
      <c r="D892">
        <v>45071000000</v>
      </c>
      <c r="E892">
        <v>42609000000</v>
      </c>
      <c r="F892">
        <v>40121000000</v>
      </c>
      <c r="G892">
        <v>37605000000</v>
      </c>
      <c r="H892">
        <v>35088000000</v>
      </c>
      <c r="I892">
        <v>32627000000</v>
      </c>
      <c r="J892">
        <v>30138000000</v>
      </c>
      <c r="K892">
        <v>27622000000</v>
      </c>
      <c r="L892">
        <v>25106000000</v>
      </c>
      <c r="M892">
        <v>12641913842</v>
      </c>
      <c r="N892">
        <v>20156000000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t="s">
        <v>126</v>
      </c>
      <c r="B893" t="s">
        <v>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t="s">
        <v>126</v>
      </c>
      <c r="B894" t="s">
        <v>60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t="s">
        <v>126</v>
      </c>
      <c r="B895" t="s">
        <v>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t="s">
        <v>126</v>
      </c>
      <c r="B896" t="s">
        <v>62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 t="s">
        <v>126</v>
      </c>
      <c r="B897" t="s">
        <v>63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t="s">
        <v>126</v>
      </c>
      <c r="B898" t="s">
        <v>64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t="s">
        <v>126</v>
      </c>
      <c r="B899" t="s">
        <v>65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t="s">
        <v>126</v>
      </c>
      <c r="B900" t="s">
        <v>66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t="s">
        <v>126</v>
      </c>
      <c r="B901" t="s">
        <v>67</v>
      </c>
      <c r="C901">
        <v>166489341000000</v>
      </c>
      <c r="D901">
        <v>176697625000000</v>
      </c>
      <c r="E901">
        <v>186907995000000</v>
      </c>
      <c r="F901">
        <v>183124438000000</v>
      </c>
      <c r="G901">
        <v>195513048000000</v>
      </c>
      <c r="H901">
        <v>203665423000000</v>
      </c>
      <c r="I901">
        <v>195740713000000</v>
      </c>
      <c r="J901">
        <v>195057359000000</v>
      </c>
      <c r="K901">
        <v>194182015000000</v>
      </c>
      <c r="L901">
        <v>213393858000000</v>
      </c>
      <c r="M901">
        <v>278789549804755</v>
      </c>
      <c r="N901">
        <v>237815975000000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t="s">
        <v>126</v>
      </c>
      <c r="B902" t="s">
        <v>68</v>
      </c>
      <c r="C902">
        <v>20819000000</v>
      </c>
      <c r="D902">
        <v>20734000000</v>
      </c>
      <c r="E902">
        <v>19107000000</v>
      </c>
      <c r="F902">
        <v>19061000000</v>
      </c>
      <c r="G902">
        <v>1008490000000</v>
      </c>
      <c r="H902">
        <v>1017253000000</v>
      </c>
      <c r="I902">
        <v>1015701000000</v>
      </c>
      <c r="J902">
        <v>1015979000000</v>
      </c>
      <c r="K902">
        <v>1014733000000</v>
      </c>
      <c r="L902">
        <v>1014560000000</v>
      </c>
      <c r="M902">
        <v>1055792728764</v>
      </c>
      <c r="N902">
        <v>1012898000000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t="s">
        <v>126</v>
      </c>
      <c r="B903" t="s">
        <v>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t="s">
        <v>126</v>
      </c>
      <c r="B904" t="s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t="s">
        <v>126</v>
      </c>
      <c r="B905" t="s">
        <v>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 t="s">
        <v>126</v>
      </c>
      <c r="B906" t="s">
        <v>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 t="s">
        <v>126</v>
      </c>
      <c r="B907" t="s">
        <v>73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 t="s">
        <v>126</v>
      </c>
      <c r="B908" t="s">
        <v>74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t="s">
        <v>126</v>
      </c>
      <c r="B909" t="s">
        <v>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t="s">
        <v>126</v>
      </c>
      <c r="B910" t="s">
        <v>76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t="s">
        <v>126</v>
      </c>
      <c r="B911" t="s">
        <v>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t="s">
        <v>126</v>
      </c>
      <c r="B912" t="s">
        <v>78</v>
      </c>
      <c r="C912">
        <v>56370990000000</v>
      </c>
      <c r="D912">
        <v>56025723000000</v>
      </c>
      <c r="E912">
        <v>62584149000000</v>
      </c>
      <c r="F912">
        <v>58004282000000</v>
      </c>
      <c r="G912">
        <v>60235702000000</v>
      </c>
      <c r="H912">
        <v>68035603000000</v>
      </c>
      <c r="I912">
        <v>58067553000000</v>
      </c>
      <c r="J912">
        <v>52121729000000</v>
      </c>
      <c r="K912">
        <v>53503283000000</v>
      </c>
      <c r="L912">
        <v>50374160000000</v>
      </c>
      <c r="M912">
        <v>93737966721693</v>
      </c>
      <c r="N912">
        <v>66315420000000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t="s">
        <v>126</v>
      </c>
      <c r="B913" t="s">
        <v>79</v>
      </c>
      <c r="C913">
        <v>27647786000000</v>
      </c>
      <c r="D913">
        <v>22447288000000</v>
      </c>
      <c r="E913">
        <v>29936853000000</v>
      </c>
      <c r="F913">
        <v>25474715000000</v>
      </c>
      <c r="G913">
        <v>26898982000000</v>
      </c>
      <c r="H913">
        <v>34078939000000</v>
      </c>
      <c r="I913">
        <v>29838956000000</v>
      </c>
      <c r="J913">
        <v>25293135000000</v>
      </c>
      <c r="K913">
        <v>27781345000000</v>
      </c>
      <c r="L913">
        <v>29339865000000</v>
      </c>
      <c r="M913">
        <v>48489553502712</v>
      </c>
      <c r="N913">
        <v>43662173000000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t="s">
        <v>126</v>
      </c>
      <c r="B914" t="s">
        <v>80</v>
      </c>
      <c r="C914">
        <v>28723204000000</v>
      </c>
      <c r="D914">
        <v>33578435000000</v>
      </c>
      <c r="E914">
        <v>32647296000000</v>
      </c>
      <c r="F914">
        <v>32529567000000</v>
      </c>
      <c r="G914">
        <v>33336720000000</v>
      </c>
      <c r="H914">
        <v>33956664000000</v>
      </c>
      <c r="I914">
        <v>28228597000000</v>
      </c>
      <c r="J914">
        <v>26828594000000</v>
      </c>
      <c r="K914">
        <v>25721938000000</v>
      </c>
      <c r="L914">
        <v>21034295000000</v>
      </c>
      <c r="M914">
        <v>45248413218981</v>
      </c>
      <c r="N914">
        <v>22653247000000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t="s">
        <v>126</v>
      </c>
      <c r="B915" t="s">
        <v>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t="s">
        <v>126</v>
      </c>
      <c r="B916" t="s">
        <v>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t="s">
        <v>126</v>
      </c>
      <c r="B917" t="s">
        <v>83</v>
      </c>
      <c r="C917">
        <v>80029059000000</v>
      </c>
      <c r="D917">
        <v>87510188000000</v>
      </c>
      <c r="E917">
        <v>91823350000000</v>
      </c>
      <c r="F917">
        <v>86045919000000</v>
      </c>
      <c r="G917">
        <v>94001785000000</v>
      </c>
      <c r="H917">
        <v>94616419000000</v>
      </c>
      <c r="I917">
        <v>96203566000000</v>
      </c>
      <c r="J917">
        <v>98326314000000</v>
      </c>
      <c r="K917">
        <v>95678811000000</v>
      </c>
      <c r="L917">
        <v>117120779000000</v>
      </c>
      <c r="M917">
        <v>137823543683438</v>
      </c>
      <c r="N917">
        <v>126257912000000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t="s">
        <v>126</v>
      </c>
      <c r="B918" t="s">
        <v>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t="s">
        <v>126</v>
      </c>
      <c r="B919" t="s">
        <v>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t="s">
        <v>126</v>
      </c>
      <c r="B920" t="s">
        <v>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t="s">
        <v>126</v>
      </c>
      <c r="B921" t="s">
        <v>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t="s">
        <v>126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t="s">
        <v>126</v>
      </c>
      <c r="B923" t="s">
        <v>89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t="s">
        <v>126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t="s">
        <v>126</v>
      </c>
      <c r="B925" t="s">
        <v>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t="s">
        <v>126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t="s">
        <v>126</v>
      </c>
      <c r="B927" t="s">
        <v>93</v>
      </c>
      <c r="C927">
        <v>0</v>
      </c>
      <c r="D927">
        <v>52030000000</v>
      </c>
      <c r="E927">
        <v>0</v>
      </c>
      <c r="F927">
        <v>0</v>
      </c>
      <c r="G927">
        <v>99004000000</v>
      </c>
      <c r="H927">
        <v>76833000000</v>
      </c>
      <c r="I927">
        <v>0</v>
      </c>
      <c r="J927">
        <v>0</v>
      </c>
      <c r="K927">
        <v>0</v>
      </c>
      <c r="L927">
        <v>0</v>
      </c>
      <c r="M927">
        <v>340883231315</v>
      </c>
      <c r="N927">
        <v>77489000000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 t="s">
        <v>126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t="s">
        <v>126</v>
      </c>
      <c r="B929" t="s">
        <v>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 t="s">
        <v>126</v>
      </c>
      <c r="B930" t="s">
        <v>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t="s">
        <v>126</v>
      </c>
      <c r="B931" t="s">
        <v>97</v>
      </c>
      <c r="C931">
        <v>150327499000000</v>
      </c>
      <c r="D931">
        <v>159822806000000</v>
      </c>
      <c r="E931">
        <v>169126685000000</v>
      </c>
      <c r="F931">
        <v>162816582000000</v>
      </c>
      <c r="G931">
        <v>174224463000000</v>
      </c>
      <c r="H931">
        <v>181627638000000</v>
      </c>
      <c r="I931">
        <v>172625864000000</v>
      </c>
      <c r="J931">
        <v>170479188000000</v>
      </c>
      <c r="K931">
        <v>168385288000000</v>
      </c>
      <c r="L931">
        <v>186739860000000</v>
      </c>
      <c r="M931">
        <v>246484423876672</v>
      </c>
      <c r="N931">
        <v>208298040000000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t="s">
        <v>126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20034068714533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t="s">
        <v>126</v>
      </c>
      <c r="B933" t="s">
        <v>99</v>
      </c>
      <c r="C933">
        <v>11750000000000</v>
      </c>
      <c r="D933">
        <v>11750000000000</v>
      </c>
      <c r="E933">
        <v>11750000000000</v>
      </c>
      <c r="F933">
        <v>11750000000000</v>
      </c>
      <c r="G933">
        <v>11750000000000</v>
      </c>
      <c r="H933">
        <v>15275000000000</v>
      </c>
      <c r="I933">
        <v>15275000000000</v>
      </c>
      <c r="J933">
        <v>15275000000000</v>
      </c>
      <c r="K933">
        <v>15275000000000</v>
      </c>
      <c r="L933">
        <v>19857500000000</v>
      </c>
      <c r="M933">
        <v>20000000000000</v>
      </c>
      <c r="N933">
        <v>20000000000000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t="s">
        <v>126</v>
      </c>
      <c r="B934" t="s">
        <v>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t="s">
        <v>126</v>
      </c>
      <c r="B935" t="s">
        <v>101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t="s">
        <v>126</v>
      </c>
      <c r="B936" t="s">
        <v>102</v>
      </c>
      <c r="C936">
        <v>608000000</v>
      </c>
      <c r="D936">
        <v>608000000</v>
      </c>
      <c r="E936">
        <v>608000000</v>
      </c>
      <c r="F936">
        <v>608000000</v>
      </c>
      <c r="G936">
        <v>608000000</v>
      </c>
      <c r="H936">
        <v>608000000</v>
      </c>
      <c r="I936">
        <v>608000000</v>
      </c>
      <c r="J936">
        <v>608000000</v>
      </c>
      <c r="K936">
        <v>608000000</v>
      </c>
      <c r="L936">
        <v>608000000</v>
      </c>
      <c r="M936">
        <v>608428002</v>
      </c>
      <c r="N936">
        <v>608000000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t="s">
        <v>126</v>
      </c>
      <c r="B937" t="s">
        <v>103</v>
      </c>
      <c r="C937">
        <v>400000000000</v>
      </c>
      <c r="D937">
        <v>400000000000</v>
      </c>
      <c r="E937">
        <v>400000000000</v>
      </c>
      <c r="F937">
        <v>498643000000</v>
      </c>
      <c r="G937">
        <v>492299000000</v>
      </c>
      <c r="H937">
        <v>491710000000</v>
      </c>
      <c r="I937">
        <v>491710000000</v>
      </c>
      <c r="J937">
        <v>491710000000</v>
      </c>
      <c r="K937">
        <v>491710000000</v>
      </c>
      <c r="L937">
        <v>33460000000</v>
      </c>
      <c r="M937">
        <v>33460286531</v>
      </c>
      <c r="N937">
        <v>33460000000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t="s">
        <v>126</v>
      </c>
      <c r="B938" t="s">
        <v>104</v>
      </c>
      <c r="C938">
        <v>-1040655000000</v>
      </c>
      <c r="D938">
        <v>-1040655000000</v>
      </c>
      <c r="E938">
        <v>-1040655000000</v>
      </c>
      <c r="F938">
        <v>-186344000000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t="s">
        <v>126</v>
      </c>
      <c r="B939" t="s">
        <v>105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t="s">
        <v>126</v>
      </c>
      <c r="B940" t="s">
        <v>106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t="s">
        <v>126</v>
      </c>
      <c r="B941" t="s">
        <v>107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t="s">
        <v>126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t="s">
        <v>126</v>
      </c>
      <c r="B943" t="s">
        <v>109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t="s">
        <v>126</v>
      </c>
      <c r="B944" t="s">
        <v>110</v>
      </c>
      <c r="C944">
        <v>989596000000</v>
      </c>
      <c r="D944">
        <v>989453000000</v>
      </c>
      <c r="E944">
        <v>1290988000000</v>
      </c>
      <c r="F944">
        <v>1290942000000</v>
      </c>
      <c r="G944">
        <v>1290942000000</v>
      </c>
      <c r="H944">
        <v>1276973000000</v>
      </c>
      <c r="I944">
        <v>1276973000000</v>
      </c>
      <c r="J944">
        <v>1896036000000</v>
      </c>
      <c r="K944">
        <v>1896036000000</v>
      </c>
      <c r="L944">
        <v>1896036000000</v>
      </c>
      <c r="M944">
        <v>2589959591075</v>
      </c>
      <c r="N944">
        <v>2589958000000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t="s">
        <v>126</v>
      </c>
      <c r="B945" t="s">
        <v>111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 t="s">
        <v>126</v>
      </c>
      <c r="B946" t="s">
        <v>112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t="s">
        <v>126</v>
      </c>
      <c r="B947" t="s">
        <v>113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 t="s">
        <v>126</v>
      </c>
      <c r="B948" t="s">
        <v>114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t="s">
        <v>126</v>
      </c>
      <c r="B949" t="s">
        <v>115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t="s">
        <v>126</v>
      </c>
      <c r="B950" t="s">
        <v>116</v>
      </c>
      <c r="C950">
        <v>-29818000000</v>
      </c>
      <c r="D950">
        <v>0</v>
      </c>
      <c r="E950">
        <v>7838000000</v>
      </c>
      <c r="F950">
        <v>5187000000</v>
      </c>
      <c r="G950">
        <v>-3637000000</v>
      </c>
      <c r="H950">
        <v>0</v>
      </c>
      <c r="I950">
        <v>-72079000000</v>
      </c>
      <c r="J950">
        <v>-100750000000</v>
      </c>
      <c r="K950">
        <v>-84961000000</v>
      </c>
      <c r="L950">
        <v>0</v>
      </c>
      <c r="M950">
        <v>-187034630392</v>
      </c>
      <c r="N950">
        <v>28733000000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t="s">
        <v>126</v>
      </c>
      <c r="B951" t="s">
        <v>117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t="s">
        <v>126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t="s">
        <v>126</v>
      </c>
      <c r="B953" t="s">
        <v>119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 t="s">
        <v>127</v>
      </c>
      <c r="B954" t="s">
        <v>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 t="s">
        <v>127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35">
      <c r="A956" t="s">
        <v>127</v>
      </c>
      <c r="B956" t="s">
        <v>9</v>
      </c>
      <c r="C956">
        <v>332569000000</v>
      </c>
      <c r="D956">
        <v>2987561000000</v>
      </c>
      <c r="E956">
        <v>325090000000</v>
      </c>
      <c r="F956">
        <v>415929000000</v>
      </c>
      <c r="G956">
        <v>312960000000</v>
      </c>
      <c r="H956">
        <v>242435000000</v>
      </c>
      <c r="I956">
        <v>302976000000</v>
      </c>
      <c r="J956">
        <v>285569000000</v>
      </c>
      <c r="K956">
        <v>0</v>
      </c>
      <c r="L956">
        <v>384031000000</v>
      </c>
      <c r="M956">
        <v>273934000000</v>
      </c>
      <c r="N956">
        <v>267882000000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t="s">
        <v>127</v>
      </c>
      <c r="B957" t="s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t="s">
        <v>127</v>
      </c>
      <c r="B958" t="s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t="s">
        <v>127</v>
      </c>
      <c r="B959" t="s">
        <v>12</v>
      </c>
      <c r="C959">
        <v>355856000000</v>
      </c>
      <c r="D959">
        <v>1550785000000</v>
      </c>
      <c r="E959">
        <v>702575000000</v>
      </c>
      <c r="F959">
        <v>395800000000</v>
      </c>
      <c r="G959">
        <v>584122000000</v>
      </c>
      <c r="H959">
        <v>1966518000000</v>
      </c>
      <c r="I959">
        <v>1465707000000</v>
      </c>
      <c r="J959">
        <v>1196428000000</v>
      </c>
      <c r="K959">
        <v>0</v>
      </c>
      <c r="L959">
        <v>3749729000000</v>
      </c>
      <c r="M959">
        <v>1158366000000</v>
      </c>
      <c r="N959">
        <v>1394092000000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t="s">
        <v>127</v>
      </c>
      <c r="B960" t="s">
        <v>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t="s">
        <v>127</v>
      </c>
      <c r="B961" t="s">
        <v>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t="s">
        <v>127</v>
      </c>
      <c r="B962" t="s">
        <v>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t="s">
        <v>127</v>
      </c>
      <c r="B963" t="s">
        <v>16</v>
      </c>
      <c r="C963">
        <v>4836841000000</v>
      </c>
      <c r="D963">
        <v>12114277000000</v>
      </c>
      <c r="E963">
        <v>4731054000000</v>
      </c>
      <c r="F963">
        <v>9478539000000</v>
      </c>
      <c r="G963">
        <v>8073199000000</v>
      </c>
      <c r="H963">
        <v>3201164000000</v>
      </c>
      <c r="I963">
        <v>5694398000000</v>
      </c>
      <c r="J963">
        <v>6157867000000</v>
      </c>
      <c r="K963">
        <v>0</v>
      </c>
      <c r="L963">
        <v>11658654000000</v>
      </c>
      <c r="M963">
        <v>6279717000000</v>
      </c>
      <c r="N963">
        <v>6911342000000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t="s">
        <v>127</v>
      </c>
      <c r="B964" t="s">
        <v>17</v>
      </c>
      <c r="C964">
        <v>4836841000000</v>
      </c>
      <c r="D964">
        <v>12014277000000</v>
      </c>
      <c r="E964">
        <v>4731054000000</v>
      </c>
      <c r="F964">
        <v>9478539000000</v>
      </c>
      <c r="G964">
        <v>7625031000000</v>
      </c>
      <c r="H964">
        <v>3064610000000</v>
      </c>
      <c r="I964">
        <v>5557844000000</v>
      </c>
      <c r="J964">
        <v>6157867000000</v>
      </c>
      <c r="K964">
        <v>0</v>
      </c>
      <c r="L964">
        <v>11658654000000</v>
      </c>
      <c r="M964">
        <v>6279717000000</v>
      </c>
      <c r="N964">
        <v>6911342000000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t="s">
        <v>127</v>
      </c>
      <c r="B965" t="s">
        <v>18</v>
      </c>
      <c r="C965">
        <v>0</v>
      </c>
      <c r="D965">
        <v>100000000000</v>
      </c>
      <c r="E965">
        <v>0</v>
      </c>
      <c r="F965">
        <v>0</v>
      </c>
      <c r="G965">
        <v>448168000000</v>
      </c>
      <c r="H965">
        <v>136554000000</v>
      </c>
      <c r="I965">
        <v>136554000000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t="s">
        <v>127</v>
      </c>
      <c r="B966" t="s">
        <v>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t="s">
        <v>127</v>
      </c>
      <c r="B967" t="s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t="s">
        <v>127</v>
      </c>
      <c r="B968" t="s">
        <v>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t="s">
        <v>127</v>
      </c>
      <c r="B969" t="s">
        <v>22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t="s">
        <v>127</v>
      </c>
      <c r="B970" t="s">
        <v>23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t="s">
        <v>127</v>
      </c>
      <c r="B971" t="s">
        <v>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t="s">
        <v>127</v>
      </c>
      <c r="B972" t="s">
        <v>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t="s">
        <v>127</v>
      </c>
      <c r="B973" t="s">
        <v>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t="s">
        <v>127</v>
      </c>
      <c r="B974" t="s">
        <v>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t="s">
        <v>127</v>
      </c>
      <c r="B975" t="s">
        <v>28</v>
      </c>
      <c r="C975">
        <v>30635000000</v>
      </c>
      <c r="D975">
        <v>38573000000</v>
      </c>
      <c r="E975">
        <v>40828000000</v>
      </c>
      <c r="F975">
        <v>50996000000</v>
      </c>
      <c r="G975">
        <v>67149000000</v>
      </c>
      <c r="H975">
        <v>0</v>
      </c>
      <c r="I975">
        <v>0</v>
      </c>
      <c r="J975">
        <v>0</v>
      </c>
      <c r="K975">
        <v>0</v>
      </c>
      <c r="L975">
        <v>223373000000</v>
      </c>
      <c r="M975">
        <v>223808000000</v>
      </c>
      <c r="N975">
        <v>111705000000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t="s">
        <v>127</v>
      </c>
      <c r="B976" t="s">
        <v>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t="s">
        <v>127</v>
      </c>
      <c r="B977" t="s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 t="s">
        <v>127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t="s">
        <v>127</v>
      </c>
      <c r="B979" t="s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t="s">
        <v>127</v>
      </c>
      <c r="B980" t="s">
        <v>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t="s">
        <v>127</v>
      </c>
      <c r="B981" t="s">
        <v>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 t="s">
        <v>127</v>
      </c>
      <c r="B982" t="s">
        <v>35</v>
      </c>
      <c r="C982">
        <v>654682000000</v>
      </c>
      <c r="D982">
        <v>654682000000</v>
      </c>
      <c r="E982">
        <v>654682000000</v>
      </c>
      <c r="F982">
        <v>654682000000</v>
      </c>
      <c r="G982">
        <v>654682000000</v>
      </c>
      <c r="H982">
        <v>654682000000</v>
      </c>
      <c r="I982">
        <v>654682000000</v>
      </c>
      <c r="J982">
        <v>654682000000</v>
      </c>
      <c r="K982">
        <v>0</v>
      </c>
      <c r="L982">
        <v>654682000000</v>
      </c>
      <c r="M982">
        <v>654682000000</v>
      </c>
      <c r="N982">
        <v>654682000000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t="s">
        <v>127</v>
      </c>
      <c r="B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t="s">
        <v>127</v>
      </c>
      <c r="B984" t="s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t="s">
        <v>127</v>
      </c>
      <c r="B985" t="s">
        <v>38</v>
      </c>
      <c r="C985">
        <v>200000000000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t="s">
        <v>127</v>
      </c>
      <c r="B986" t="s">
        <v>39</v>
      </c>
      <c r="C986">
        <v>719600000000</v>
      </c>
      <c r="D986">
        <v>719600000000</v>
      </c>
      <c r="E986">
        <v>719600000000</v>
      </c>
      <c r="F986">
        <v>719600000000</v>
      </c>
      <c r="G986">
        <v>719600000000</v>
      </c>
      <c r="H986">
        <v>719600000000</v>
      </c>
      <c r="I986">
        <v>719600000000</v>
      </c>
      <c r="J986">
        <v>719600000000</v>
      </c>
      <c r="K986">
        <v>0</v>
      </c>
      <c r="L986">
        <v>719600000000</v>
      </c>
      <c r="M986">
        <v>719600000000</v>
      </c>
      <c r="N986">
        <v>719600000000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t="s">
        <v>127</v>
      </c>
      <c r="B987" t="s">
        <v>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t="s">
        <v>127</v>
      </c>
      <c r="B988" t="s">
        <v>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t="s">
        <v>127</v>
      </c>
      <c r="B989" t="s">
        <v>42</v>
      </c>
      <c r="C989">
        <v>-64918000000</v>
      </c>
      <c r="D989">
        <v>-64918000000</v>
      </c>
      <c r="E989">
        <v>-64918000000</v>
      </c>
      <c r="F989">
        <v>-64918000000</v>
      </c>
      <c r="G989">
        <v>-64918000000</v>
      </c>
      <c r="H989">
        <v>-64918000000</v>
      </c>
      <c r="I989">
        <v>-64918000000</v>
      </c>
      <c r="J989">
        <v>-64918000000</v>
      </c>
      <c r="K989">
        <v>0</v>
      </c>
      <c r="L989">
        <v>-64918000000</v>
      </c>
      <c r="M989">
        <v>-64918000000</v>
      </c>
      <c r="N989">
        <v>-64918000000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t="s">
        <v>127</v>
      </c>
      <c r="B990" t="s">
        <v>43</v>
      </c>
      <c r="C990">
        <v>573260000000</v>
      </c>
      <c r="D990">
        <v>563519000000</v>
      </c>
      <c r="E990">
        <v>557240000000</v>
      </c>
      <c r="F990">
        <v>554433000000</v>
      </c>
      <c r="G990">
        <v>704021000000</v>
      </c>
      <c r="H990">
        <v>708033000000</v>
      </c>
      <c r="I990">
        <v>705455000000</v>
      </c>
      <c r="J990">
        <v>696734000000</v>
      </c>
      <c r="K990">
        <v>0</v>
      </c>
      <c r="L990">
        <v>743115000000</v>
      </c>
      <c r="M990">
        <v>750247000000</v>
      </c>
      <c r="N990">
        <v>750068000000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t="s">
        <v>127</v>
      </c>
      <c r="B991" t="s">
        <v>44</v>
      </c>
      <c r="C991">
        <v>137078000000</v>
      </c>
      <c r="D991">
        <v>130908000000</v>
      </c>
      <c r="E991">
        <v>125747000000</v>
      </c>
      <c r="F991">
        <v>126663000000</v>
      </c>
      <c r="G991">
        <v>123211000000</v>
      </c>
      <c r="H991">
        <v>128240000000</v>
      </c>
      <c r="I991">
        <v>129316000000</v>
      </c>
      <c r="J991">
        <v>124202000000</v>
      </c>
      <c r="K991">
        <v>0</v>
      </c>
      <c r="L991">
        <v>164854000000</v>
      </c>
      <c r="M991">
        <v>166335000000</v>
      </c>
      <c r="N991">
        <v>163967000000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t="s">
        <v>127</v>
      </c>
      <c r="B992" t="s">
        <v>45</v>
      </c>
      <c r="C992">
        <v>307985000000</v>
      </c>
      <c r="D992">
        <v>305780000000</v>
      </c>
      <c r="E992">
        <v>306902000000</v>
      </c>
      <c r="F992">
        <v>313329000000</v>
      </c>
      <c r="G992">
        <v>315254000000</v>
      </c>
      <c r="H992">
        <v>323468000000</v>
      </c>
      <c r="I992">
        <v>330083000000</v>
      </c>
      <c r="J992">
        <v>330226000000</v>
      </c>
      <c r="K992">
        <v>0</v>
      </c>
      <c r="L992">
        <v>382055000000</v>
      </c>
      <c r="M992">
        <v>390658000000</v>
      </c>
      <c r="N992">
        <v>395445000000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 t="s">
        <v>127</v>
      </c>
      <c r="B993" t="s">
        <v>46</v>
      </c>
      <c r="C993">
        <v>-170907000000</v>
      </c>
      <c r="D993">
        <v>-174872000000</v>
      </c>
      <c r="E993">
        <v>-181155000000</v>
      </c>
      <c r="F993">
        <v>-186666000000</v>
      </c>
      <c r="G993">
        <v>-192043000000</v>
      </c>
      <c r="H993">
        <v>-195228000000</v>
      </c>
      <c r="I993">
        <v>-200767000000</v>
      </c>
      <c r="J993">
        <v>-206024000000</v>
      </c>
      <c r="K993">
        <v>0</v>
      </c>
      <c r="L993">
        <v>-217201000000</v>
      </c>
      <c r="M993">
        <v>-224323000000</v>
      </c>
      <c r="N993">
        <v>-231478000000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t="s">
        <v>127</v>
      </c>
      <c r="B994" t="s">
        <v>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t="s">
        <v>127</v>
      </c>
      <c r="B995" t="s">
        <v>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t="s">
        <v>127</v>
      </c>
      <c r="B996" t="s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t="s">
        <v>127</v>
      </c>
      <c r="B997" t="s">
        <v>48</v>
      </c>
      <c r="C997">
        <v>436182000000</v>
      </c>
      <c r="D997">
        <v>432611000000</v>
      </c>
      <c r="E997">
        <v>431493000000</v>
      </c>
      <c r="F997">
        <v>427770000000</v>
      </c>
      <c r="G997">
        <v>580810000000</v>
      </c>
      <c r="H997">
        <v>579793000000</v>
      </c>
      <c r="I997">
        <v>576139000000</v>
      </c>
      <c r="J997">
        <v>572532000000</v>
      </c>
      <c r="K997">
        <v>0</v>
      </c>
      <c r="L997">
        <v>578261000000</v>
      </c>
      <c r="M997">
        <v>583912000000</v>
      </c>
      <c r="N997">
        <v>586101000000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t="s">
        <v>127</v>
      </c>
      <c r="B998" t="s">
        <v>45</v>
      </c>
      <c r="C998">
        <v>504205000000</v>
      </c>
      <c r="D998">
        <v>504155000000</v>
      </c>
      <c r="E998">
        <v>506737000000</v>
      </c>
      <c r="F998">
        <v>506747000000</v>
      </c>
      <c r="G998">
        <v>663351000000</v>
      </c>
      <c r="H998">
        <v>665904000000</v>
      </c>
      <c r="I998">
        <v>665934000000</v>
      </c>
      <c r="J998">
        <v>665933000000</v>
      </c>
      <c r="K998">
        <v>0</v>
      </c>
      <c r="L998">
        <v>678926000000</v>
      </c>
      <c r="M998">
        <v>688700000000</v>
      </c>
      <c r="N998">
        <v>695462000000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t="s">
        <v>127</v>
      </c>
      <c r="B999" t="s">
        <v>46</v>
      </c>
      <c r="C999">
        <v>-68023000000</v>
      </c>
      <c r="D999">
        <v>-71544000000</v>
      </c>
      <c r="E999">
        <v>-75244000000</v>
      </c>
      <c r="F999">
        <v>-78977000000</v>
      </c>
      <c r="G999">
        <v>-82541000000</v>
      </c>
      <c r="H999">
        <v>-86111000000</v>
      </c>
      <c r="I999">
        <v>-89795000000</v>
      </c>
      <c r="J999">
        <v>-93401000000</v>
      </c>
      <c r="K999">
        <v>0</v>
      </c>
      <c r="L999">
        <v>-100665000000</v>
      </c>
      <c r="M999">
        <v>-104788000000</v>
      </c>
      <c r="N999">
        <v>-109361000000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t="s">
        <v>127</v>
      </c>
      <c r="B1000" t="s">
        <v>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 t="s">
        <v>127</v>
      </c>
      <c r="B1001" t="s">
        <v>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t="s">
        <v>127</v>
      </c>
      <c r="B1002" t="s">
        <v>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 t="s">
        <v>127</v>
      </c>
      <c r="B1003" t="s">
        <v>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t="s">
        <v>127</v>
      </c>
      <c r="B1004" t="s">
        <v>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 t="s">
        <v>127</v>
      </c>
      <c r="B1005" t="s">
        <v>52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t="s">
        <v>127</v>
      </c>
      <c r="B1006" t="s">
        <v>53</v>
      </c>
      <c r="C1006">
        <v>13936508000000</v>
      </c>
      <c r="D1006">
        <v>21085950000000</v>
      </c>
      <c r="E1006">
        <v>20563980000000</v>
      </c>
      <c r="F1006">
        <v>19024035000000</v>
      </c>
      <c r="G1006">
        <v>18564497000000</v>
      </c>
      <c r="H1006">
        <v>15979511000000</v>
      </c>
      <c r="I1006">
        <v>15609658000000</v>
      </c>
      <c r="J1006">
        <v>14617266000000</v>
      </c>
      <c r="K1006">
        <v>0</v>
      </c>
      <c r="L1006">
        <v>14218564000000</v>
      </c>
      <c r="M1006">
        <v>14783546000000</v>
      </c>
      <c r="N1006">
        <v>15851926000000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t="s">
        <v>127</v>
      </c>
      <c r="B1007" t="s">
        <v>54</v>
      </c>
      <c r="C1007">
        <v>10334206000000</v>
      </c>
      <c r="D1007">
        <v>0</v>
      </c>
      <c r="E1007">
        <v>16532694000000</v>
      </c>
      <c r="F1007">
        <v>14754618000000</v>
      </c>
      <c r="G1007">
        <v>13762492000000</v>
      </c>
      <c r="H1007">
        <v>11930572000000</v>
      </c>
      <c r="I1007">
        <v>11645145000000</v>
      </c>
      <c r="J1007">
        <v>11119383000000</v>
      </c>
      <c r="K1007">
        <v>0</v>
      </c>
      <c r="L1007">
        <v>10646522000000</v>
      </c>
      <c r="M1007">
        <v>10369358000000</v>
      </c>
      <c r="N1007">
        <v>10654326000000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 t="s">
        <v>127</v>
      </c>
      <c r="B1008" t="s">
        <v>55</v>
      </c>
      <c r="C1008">
        <v>3082235000000</v>
      </c>
      <c r="D1008">
        <v>18535793000000</v>
      </c>
      <c r="E1008">
        <v>2181347000000</v>
      </c>
      <c r="F1008">
        <v>2116167000000</v>
      </c>
      <c r="G1008">
        <v>2697042000000</v>
      </c>
      <c r="H1008">
        <v>1981642000000</v>
      </c>
      <c r="I1008">
        <v>1848479000000</v>
      </c>
      <c r="J1008">
        <v>1380780000000</v>
      </c>
      <c r="K1008">
        <v>0</v>
      </c>
      <c r="L1008">
        <v>1513406000000</v>
      </c>
      <c r="M1008">
        <v>2228929000000</v>
      </c>
      <c r="N1008">
        <v>3023526000000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t="s">
        <v>127</v>
      </c>
      <c r="B1009" t="s">
        <v>56</v>
      </c>
      <c r="C1009">
        <v>0</v>
      </c>
      <c r="D1009">
        <v>1787212000000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 t="s">
        <v>127</v>
      </c>
      <c r="B1010" t="s">
        <v>57</v>
      </c>
      <c r="C1010">
        <v>720067000000</v>
      </c>
      <c r="D1010">
        <v>962945000000</v>
      </c>
      <c r="E1010">
        <v>2049939000000</v>
      </c>
      <c r="F1010">
        <v>2353250000000</v>
      </c>
      <c r="G1010">
        <v>2304963000000</v>
      </c>
      <c r="H1010">
        <v>2267297000000</v>
      </c>
      <c r="I1010">
        <v>2316034000000</v>
      </c>
      <c r="J1010">
        <v>2317103000000</v>
      </c>
      <c r="K1010">
        <v>0</v>
      </c>
      <c r="L1010">
        <v>2258636000000</v>
      </c>
      <c r="M1010">
        <v>2385259000000</v>
      </c>
      <c r="N1010">
        <v>2374074000000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 t="s">
        <v>127</v>
      </c>
      <c r="B1011" t="s">
        <v>58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t="s">
        <v>127</v>
      </c>
      <c r="B1012" t="s">
        <v>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 t="s">
        <v>127</v>
      </c>
      <c r="B1013" t="s">
        <v>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t="s">
        <v>127</v>
      </c>
      <c r="B1014" t="s">
        <v>61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t="s">
        <v>127</v>
      </c>
      <c r="B1015" t="s">
        <v>62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t="s">
        <v>127</v>
      </c>
      <c r="B1016" t="s">
        <v>63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t="s">
        <v>127</v>
      </c>
      <c r="B1017" t="s">
        <v>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t="s">
        <v>127</v>
      </c>
      <c r="B1018" t="s">
        <v>65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t="s">
        <v>127</v>
      </c>
      <c r="B1019" t="s">
        <v>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t="s">
        <v>127</v>
      </c>
      <c r="B1020" t="s">
        <v>67</v>
      </c>
      <c r="C1020">
        <v>74334732000000</v>
      </c>
      <c r="D1020">
        <v>89601240000000</v>
      </c>
      <c r="E1020">
        <v>81184733000000</v>
      </c>
      <c r="F1020">
        <v>83969973000000</v>
      </c>
      <c r="G1020">
        <v>81102275000000</v>
      </c>
      <c r="H1020">
        <v>73784029000000</v>
      </c>
      <c r="I1020">
        <v>73896960000000</v>
      </c>
      <c r="J1020">
        <v>75468908000000</v>
      </c>
      <c r="K1020">
        <v>0</v>
      </c>
      <c r="L1020">
        <v>89847242000000</v>
      </c>
      <c r="M1020">
        <v>82932273000000</v>
      </c>
      <c r="N1020">
        <v>84616076000000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t="s">
        <v>127</v>
      </c>
      <c r="B1021" t="s">
        <v>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1778000000</v>
      </c>
      <c r="I1021">
        <v>186860000000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t="s">
        <v>127</v>
      </c>
      <c r="B1022" t="s">
        <v>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 t="s">
        <v>127</v>
      </c>
      <c r="B1023" t="s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 t="s">
        <v>127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 t="s">
        <v>127</v>
      </c>
      <c r="B1025" t="s">
        <v>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t="s">
        <v>127</v>
      </c>
      <c r="B1026" t="s">
        <v>73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 t="s">
        <v>127</v>
      </c>
      <c r="B1027" t="s">
        <v>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 t="s">
        <v>127</v>
      </c>
      <c r="B1028" t="s">
        <v>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5">
      <c r="A1029" t="s">
        <v>127</v>
      </c>
      <c r="B1029" t="s">
        <v>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t="s">
        <v>127</v>
      </c>
      <c r="B1030" t="s">
        <v>77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t="s">
        <v>127</v>
      </c>
      <c r="B1031" t="s">
        <v>78</v>
      </c>
      <c r="C1031">
        <v>829226000000</v>
      </c>
      <c r="D1031">
        <v>9027173000000</v>
      </c>
      <c r="E1031">
        <v>827843000000</v>
      </c>
      <c r="F1031">
        <v>6818830000000</v>
      </c>
      <c r="G1031">
        <v>3295839000000</v>
      </c>
      <c r="H1031">
        <v>609295000000</v>
      </c>
      <c r="I1031">
        <v>4402176000000</v>
      </c>
      <c r="J1031">
        <v>2515031000000</v>
      </c>
      <c r="K1031">
        <v>0</v>
      </c>
      <c r="L1031">
        <v>8517244000000</v>
      </c>
      <c r="M1031">
        <v>2518394000000</v>
      </c>
      <c r="N1031">
        <v>4019683000000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 t="s">
        <v>127</v>
      </c>
      <c r="B1032" t="s">
        <v>79</v>
      </c>
      <c r="C1032">
        <v>829226000000</v>
      </c>
      <c r="D1032">
        <v>9027173000000</v>
      </c>
      <c r="E1032">
        <v>827843000000</v>
      </c>
      <c r="F1032">
        <v>6818830000000</v>
      </c>
      <c r="G1032">
        <v>2840639000000</v>
      </c>
      <c r="H1032">
        <v>472675000000</v>
      </c>
      <c r="I1032">
        <v>4265076000000</v>
      </c>
      <c r="J1032">
        <v>2515031000000</v>
      </c>
      <c r="K1032">
        <v>0</v>
      </c>
      <c r="L1032">
        <v>8517244000000</v>
      </c>
      <c r="M1032">
        <v>2518394000000</v>
      </c>
      <c r="N1032">
        <v>4019683000000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t="s">
        <v>127</v>
      </c>
      <c r="B1033" t="s">
        <v>80</v>
      </c>
      <c r="C1033">
        <v>0</v>
      </c>
      <c r="D1033">
        <v>0</v>
      </c>
      <c r="E1033">
        <v>0</v>
      </c>
      <c r="F1033">
        <v>0</v>
      </c>
      <c r="G1033">
        <v>455200000000</v>
      </c>
      <c r="H1033">
        <v>136620000000</v>
      </c>
      <c r="I1033">
        <v>137100000000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 t="s">
        <v>127</v>
      </c>
      <c r="B1034" t="s">
        <v>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 t="s">
        <v>127</v>
      </c>
      <c r="B1035" t="s">
        <v>82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t="s">
        <v>127</v>
      </c>
      <c r="B1036" t="s">
        <v>83</v>
      </c>
      <c r="C1036">
        <v>64603825000000</v>
      </c>
      <c r="D1036">
        <v>72084752000000</v>
      </c>
      <c r="E1036">
        <v>71362427000000</v>
      </c>
      <c r="F1036">
        <v>68903547000000</v>
      </c>
      <c r="G1036">
        <v>69461479000000</v>
      </c>
      <c r="H1036">
        <v>64520093000000</v>
      </c>
      <c r="I1036">
        <v>59648599000000</v>
      </c>
      <c r="J1036">
        <v>63202523000000</v>
      </c>
      <c r="K1036">
        <v>0</v>
      </c>
      <c r="L1036">
        <v>71350329000000</v>
      </c>
      <c r="M1036">
        <v>70212237000000</v>
      </c>
      <c r="N1036">
        <v>70380805000000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 t="s">
        <v>127</v>
      </c>
      <c r="B1037" t="s">
        <v>84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 t="s">
        <v>127</v>
      </c>
      <c r="B1038" t="s">
        <v>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 t="s">
        <v>127</v>
      </c>
      <c r="B1039" t="s">
        <v>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t="s">
        <v>127</v>
      </c>
      <c r="B1040" t="s">
        <v>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 t="s">
        <v>127</v>
      </c>
      <c r="B1041" t="s">
        <v>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t="s">
        <v>127</v>
      </c>
      <c r="B1042" t="s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 t="s">
        <v>127</v>
      </c>
      <c r="B1043" t="s">
        <v>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t="s">
        <v>127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t="s">
        <v>127</v>
      </c>
      <c r="B1045" t="s">
        <v>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t="s">
        <v>127</v>
      </c>
      <c r="B1046" t="s">
        <v>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39179000000</v>
      </c>
      <c r="I1046">
        <v>966000000</v>
      </c>
      <c r="J1046">
        <v>1307000000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 t="s">
        <v>127</v>
      </c>
      <c r="B1047" t="s">
        <v>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 t="s">
        <v>127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 t="s">
        <v>127</v>
      </c>
      <c r="B1049" t="s">
        <v>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 t="s">
        <v>127</v>
      </c>
      <c r="B1050" t="s">
        <v>97</v>
      </c>
      <c r="C1050">
        <v>70051976000000</v>
      </c>
      <c r="D1050">
        <v>85338420000000</v>
      </c>
      <c r="E1050">
        <v>76900294000000</v>
      </c>
      <c r="F1050">
        <v>79606596000000</v>
      </c>
      <c r="G1050">
        <v>76675030000000</v>
      </c>
      <c r="H1050">
        <v>69519809000000</v>
      </c>
      <c r="I1050">
        <v>69612362000000</v>
      </c>
      <c r="J1050">
        <v>71189454000000</v>
      </c>
      <c r="K1050">
        <v>0</v>
      </c>
      <c r="L1050">
        <v>84083014000000</v>
      </c>
      <c r="M1050">
        <v>77163637000000</v>
      </c>
      <c r="N1050">
        <v>78841430000000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 t="s">
        <v>127</v>
      </c>
      <c r="B1051" t="s">
        <v>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5571911000000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 t="s">
        <v>127</v>
      </c>
      <c r="B1052" t="s">
        <v>99</v>
      </c>
      <c r="C1052">
        <v>4101555000000</v>
      </c>
      <c r="D1052">
        <v>4101555000000</v>
      </c>
      <c r="E1052">
        <v>4101555000000</v>
      </c>
      <c r="F1052">
        <v>4101555000000</v>
      </c>
      <c r="G1052">
        <v>4101555000000</v>
      </c>
      <c r="H1052">
        <v>4101555000000</v>
      </c>
      <c r="I1052">
        <v>4101555000000</v>
      </c>
      <c r="J1052">
        <v>4101555000000</v>
      </c>
      <c r="K1052">
        <v>0</v>
      </c>
      <c r="L1052">
        <v>5601555000000</v>
      </c>
      <c r="M1052">
        <v>5601555000000</v>
      </c>
      <c r="N1052">
        <v>5601555000000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 t="s">
        <v>127</v>
      </c>
      <c r="B1053" t="s">
        <v>100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t="s">
        <v>127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t="s">
        <v>127</v>
      </c>
      <c r="B1055" t="s">
        <v>102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 t="s">
        <v>127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t="s">
        <v>127</v>
      </c>
      <c r="B1057" t="s">
        <v>104</v>
      </c>
      <c r="C1057">
        <v>-29644000000</v>
      </c>
      <c r="D1057">
        <v>-29644000000</v>
      </c>
      <c r="E1057">
        <v>-29644000000</v>
      </c>
      <c r="F1057">
        <v>-29644000000</v>
      </c>
      <c r="G1057">
        <v>-29644000000</v>
      </c>
      <c r="H1057">
        <v>-29644000000</v>
      </c>
      <c r="I1057">
        <v>-29644000000</v>
      </c>
      <c r="J1057">
        <v>-29644000000</v>
      </c>
      <c r="K1057">
        <v>0</v>
      </c>
      <c r="L1057">
        <v>-29644000000</v>
      </c>
      <c r="M1057">
        <v>-29644000000</v>
      </c>
      <c r="N1057">
        <v>-29644000000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 t="s">
        <v>127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 t="s">
        <v>127</v>
      </c>
      <c r="B1059" t="s">
        <v>106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t="s">
        <v>127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t="s">
        <v>127</v>
      </c>
      <c r="B1061" t="s">
        <v>108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 t="s">
        <v>127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 t="s">
        <v>127</v>
      </c>
      <c r="B1063" t="s">
        <v>110</v>
      </c>
      <c r="C1063">
        <v>157516000000</v>
      </c>
      <c r="D1063">
        <v>157516000000</v>
      </c>
      <c r="E1063">
        <v>157516000000</v>
      </c>
      <c r="F1063">
        <v>157516000000</v>
      </c>
      <c r="G1063">
        <v>157516000000</v>
      </c>
      <c r="H1063">
        <v>157516000000</v>
      </c>
      <c r="I1063">
        <v>157516000000</v>
      </c>
      <c r="J1063">
        <v>157516000000</v>
      </c>
      <c r="K1063">
        <v>0</v>
      </c>
      <c r="L1063">
        <v>157516000000</v>
      </c>
      <c r="M1063">
        <v>157516000000</v>
      </c>
      <c r="N1063">
        <v>157516000000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 t="s">
        <v>127</v>
      </c>
      <c r="B1064" t="s">
        <v>111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t="s">
        <v>127</v>
      </c>
      <c r="B1065" t="s">
        <v>112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 t="s">
        <v>127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t="s">
        <v>127</v>
      </c>
      <c r="B1067" t="s">
        <v>114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t="s">
        <v>127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t="s">
        <v>127</v>
      </c>
      <c r="B1069" t="s">
        <v>116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t="s">
        <v>127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t="s">
        <v>127</v>
      </c>
      <c r="B1071" t="s">
        <v>118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 t="s">
        <v>127</v>
      </c>
      <c r="B1072" t="s">
        <v>119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t="s">
        <v>128</v>
      </c>
      <c r="B1073" t="s">
        <v>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t="s">
        <v>128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t="s">
        <v>128</v>
      </c>
      <c r="B1075" t="s">
        <v>9</v>
      </c>
      <c r="C1075">
        <v>729453939508</v>
      </c>
      <c r="D1075">
        <v>932451084828</v>
      </c>
      <c r="E1075">
        <v>933655596637</v>
      </c>
      <c r="F1075">
        <v>885833857377</v>
      </c>
      <c r="G1075">
        <v>808185550238</v>
      </c>
      <c r="H1075">
        <v>713556130605</v>
      </c>
      <c r="I1075">
        <v>740173562620</v>
      </c>
      <c r="J1075">
        <v>805407206541</v>
      </c>
      <c r="K1075">
        <v>741231131283</v>
      </c>
      <c r="L1075">
        <v>793464354495</v>
      </c>
      <c r="M1075">
        <v>744524175191</v>
      </c>
      <c r="N1075">
        <v>752419319059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t="s">
        <v>128</v>
      </c>
      <c r="B1076" t="s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t="s">
        <v>128</v>
      </c>
      <c r="B1077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t="s">
        <v>128</v>
      </c>
      <c r="B1078" t="s">
        <v>12</v>
      </c>
      <c r="C1078">
        <v>1624139058383</v>
      </c>
      <c r="D1078">
        <v>4087881039948</v>
      </c>
      <c r="E1078">
        <v>3090309636162</v>
      </c>
      <c r="F1078">
        <v>2090440914264</v>
      </c>
      <c r="G1078">
        <v>2913736393377</v>
      </c>
      <c r="H1078">
        <v>3852855231576</v>
      </c>
      <c r="I1078">
        <v>2235926116801</v>
      </c>
      <c r="J1078">
        <v>2771860542766</v>
      </c>
      <c r="K1078">
        <v>3305982077383</v>
      </c>
      <c r="L1078">
        <v>3225386957711</v>
      </c>
      <c r="M1078">
        <v>2449893749455</v>
      </c>
      <c r="N1078">
        <v>2876886270550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t="s">
        <v>128</v>
      </c>
      <c r="B1079" t="s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t="s">
        <v>128</v>
      </c>
      <c r="B1080" t="s">
        <v>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t="s">
        <v>128</v>
      </c>
      <c r="B1081" t="s">
        <v>15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t="s">
        <v>128</v>
      </c>
      <c r="B1082" t="s">
        <v>16</v>
      </c>
      <c r="C1082">
        <v>6209942002625</v>
      </c>
      <c r="D1082">
        <v>16383840701485</v>
      </c>
      <c r="E1082">
        <v>18361892941276</v>
      </c>
      <c r="F1082">
        <v>12068288961791</v>
      </c>
      <c r="G1082">
        <v>10277826896383</v>
      </c>
      <c r="H1082">
        <v>22594539046752</v>
      </c>
      <c r="I1082">
        <v>27274485363704</v>
      </c>
      <c r="J1082">
        <v>27190224090594</v>
      </c>
      <c r="K1082">
        <v>23763914693290</v>
      </c>
      <c r="L1082">
        <v>20636255208899</v>
      </c>
      <c r="M1082">
        <v>22714914613513</v>
      </c>
      <c r="N1082">
        <v>22490909523715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t="s">
        <v>128</v>
      </c>
      <c r="B1083" t="s">
        <v>17</v>
      </c>
      <c r="C1083">
        <v>5453824404230</v>
      </c>
      <c r="D1083">
        <v>15188220574435</v>
      </c>
      <c r="E1083">
        <v>16657582960097</v>
      </c>
      <c r="F1083">
        <v>9796936030030</v>
      </c>
      <c r="G1083">
        <v>8266372233738</v>
      </c>
      <c r="H1083">
        <v>21131422167710</v>
      </c>
      <c r="I1083">
        <v>25448964601012</v>
      </c>
      <c r="J1083">
        <v>24064395866885</v>
      </c>
      <c r="K1083">
        <v>20440471382484</v>
      </c>
      <c r="L1083">
        <v>18426225031606</v>
      </c>
      <c r="M1083">
        <v>21368962702474</v>
      </c>
      <c r="N1083">
        <v>19931982934197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t="s">
        <v>128</v>
      </c>
      <c r="B1084" t="s">
        <v>18</v>
      </c>
      <c r="C1084">
        <v>756117598395</v>
      </c>
      <c r="D1084">
        <v>0</v>
      </c>
      <c r="E1084">
        <v>1704309981179</v>
      </c>
      <c r="F1084">
        <v>2271352931761</v>
      </c>
      <c r="G1084">
        <v>2011454662645</v>
      </c>
      <c r="H1084">
        <v>1463116879042</v>
      </c>
      <c r="I1084">
        <v>1825520762692</v>
      </c>
      <c r="J1084">
        <v>3125828223709</v>
      </c>
      <c r="K1084">
        <v>3323443310806</v>
      </c>
      <c r="L1084">
        <v>2210030177293</v>
      </c>
      <c r="M1084">
        <v>1345951911039</v>
      </c>
      <c r="N1084">
        <v>2558926589518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t="s">
        <v>128</v>
      </c>
      <c r="B1085" t="s">
        <v>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 t="s">
        <v>128</v>
      </c>
      <c r="B1086" t="s">
        <v>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 t="s">
        <v>128</v>
      </c>
      <c r="B1087" t="s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t="s">
        <v>128</v>
      </c>
      <c r="B1088" t="s">
        <v>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t="s">
        <v>128</v>
      </c>
      <c r="B1089" t="s">
        <v>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 t="s">
        <v>128</v>
      </c>
      <c r="B1090" t="s">
        <v>24</v>
      </c>
      <c r="C1090">
        <v>0</v>
      </c>
      <c r="D1090">
        <v>1195620127050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 t="s">
        <v>128</v>
      </c>
      <c r="B1091" t="s">
        <v>25</v>
      </c>
      <c r="C1091">
        <v>2591374000000</v>
      </c>
      <c r="D1091">
        <v>929409500000</v>
      </c>
      <c r="E1091">
        <v>7184424500000</v>
      </c>
      <c r="F1091">
        <v>4877570700000</v>
      </c>
      <c r="G1091">
        <v>3615828387500</v>
      </c>
      <c r="H1091">
        <v>4565000020000</v>
      </c>
      <c r="I1091">
        <v>1736369370000</v>
      </c>
      <c r="J1091">
        <v>954707000000</v>
      </c>
      <c r="K1091">
        <v>372157500000</v>
      </c>
      <c r="L1091">
        <v>142837500000</v>
      </c>
      <c r="M1091">
        <v>0</v>
      </c>
      <c r="N1091">
        <v>108165500000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 t="s">
        <v>128</v>
      </c>
      <c r="B1092" t="s">
        <v>26</v>
      </c>
      <c r="C1092">
        <v>2591374000000</v>
      </c>
      <c r="D1092">
        <v>929409500000</v>
      </c>
      <c r="E1092">
        <v>7184424500000</v>
      </c>
      <c r="F1092">
        <v>4877570700000</v>
      </c>
      <c r="G1092">
        <v>3615828387500</v>
      </c>
      <c r="H1092">
        <v>4565000020000</v>
      </c>
      <c r="I1092">
        <v>1736369370000</v>
      </c>
      <c r="J1092">
        <v>954707000000</v>
      </c>
      <c r="K1092">
        <v>372157500000</v>
      </c>
      <c r="L1092">
        <v>142837500000</v>
      </c>
      <c r="M1092">
        <v>0</v>
      </c>
      <c r="N1092">
        <v>108165500000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 t="s">
        <v>128</v>
      </c>
      <c r="B1093" t="s">
        <v>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 t="s">
        <v>128</v>
      </c>
      <c r="B1094" t="s">
        <v>28</v>
      </c>
      <c r="C1094">
        <v>56422177627</v>
      </c>
      <c r="D1094">
        <v>65588137740</v>
      </c>
      <c r="E1094">
        <v>67533871763</v>
      </c>
      <c r="F1094">
        <v>920670966099</v>
      </c>
      <c r="G1094">
        <v>90785408862</v>
      </c>
      <c r="H1094">
        <v>125806840360</v>
      </c>
      <c r="I1094">
        <v>37788259153</v>
      </c>
      <c r="J1094">
        <v>3205287719</v>
      </c>
      <c r="K1094">
        <v>42478862801</v>
      </c>
      <c r="L1094">
        <v>360044007067</v>
      </c>
      <c r="M1094">
        <v>78410719675</v>
      </c>
      <c r="N1094">
        <v>11343734554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 t="s">
        <v>128</v>
      </c>
      <c r="B1095" t="s">
        <v>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 t="s">
        <v>128</v>
      </c>
      <c r="B1096" t="s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 t="s">
        <v>128</v>
      </c>
      <c r="B1097" t="s">
        <v>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 t="s">
        <v>128</v>
      </c>
      <c r="B1098" t="s">
        <v>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t="s">
        <v>128</v>
      </c>
      <c r="B1099" t="s">
        <v>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 t="s">
        <v>128</v>
      </c>
      <c r="B1100" t="s">
        <v>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 t="s">
        <v>128</v>
      </c>
      <c r="B1101" t="s">
        <v>35</v>
      </c>
      <c r="C1101">
        <v>2838475818</v>
      </c>
      <c r="D1101">
        <v>2905246550</v>
      </c>
      <c r="E1101">
        <v>2905246550</v>
      </c>
      <c r="F1101">
        <v>2905246550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t="s">
        <v>128</v>
      </c>
      <c r="B1102" t="s">
        <v>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t="s">
        <v>128</v>
      </c>
      <c r="B1103" t="s">
        <v>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t="s">
        <v>128</v>
      </c>
      <c r="B1104" t="s">
        <v>38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t="s">
        <v>128</v>
      </c>
      <c r="B1105" t="s">
        <v>39</v>
      </c>
      <c r="C1105">
        <v>22540000000</v>
      </c>
      <c r="D1105">
        <v>22540000000</v>
      </c>
      <c r="E1105">
        <v>3000000000</v>
      </c>
      <c r="F1105">
        <v>3000000000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 t="s">
        <v>128</v>
      </c>
      <c r="B1106" t="s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t="s">
        <v>128</v>
      </c>
      <c r="B1107" t="s">
        <v>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 t="s">
        <v>128</v>
      </c>
      <c r="B1108" t="s">
        <v>42</v>
      </c>
      <c r="C1108">
        <v>-19701524182</v>
      </c>
      <c r="D1108">
        <v>-19634753450</v>
      </c>
      <c r="E1108">
        <v>-94753450</v>
      </c>
      <c r="F1108">
        <v>-94753450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t="s">
        <v>128</v>
      </c>
      <c r="B1109" t="s">
        <v>43</v>
      </c>
      <c r="C1109">
        <v>554820650912</v>
      </c>
      <c r="D1109">
        <v>545543991339</v>
      </c>
      <c r="E1109">
        <v>568336829773</v>
      </c>
      <c r="F1109">
        <v>565918438076</v>
      </c>
      <c r="G1109">
        <v>541906235927</v>
      </c>
      <c r="H1109">
        <v>555859183813</v>
      </c>
      <c r="I1109">
        <v>562368344273</v>
      </c>
      <c r="J1109">
        <v>586622607448</v>
      </c>
      <c r="K1109">
        <v>573275008695</v>
      </c>
      <c r="L1109">
        <v>583606445091</v>
      </c>
      <c r="M1109">
        <v>577408975796</v>
      </c>
      <c r="N1109">
        <v>566581662661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t="s">
        <v>128</v>
      </c>
      <c r="B1110" t="s">
        <v>44</v>
      </c>
      <c r="C1110">
        <v>279462973469</v>
      </c>
      <c r="D1110">
        <v>272377860252</v>
      </c>
      <c r="E1110">
        <v>294338483719</v>
      </c>
      <c r="F1110">
        <v>296552742306</v>
      </c>
      <c r="G1110">
        <v>281641744193</v>
      </c>
      <c r="H1110">
        <v>286260946027</v>
      </c>
      <c r="I1110">
        <v>281010704445</v>
      </c>
      <c r="J1110">
        <v>277876166740</v>
      </c>
      <c r="K1110">
        <v>270524362301</v>
      </c>
      <c r="L1110">
        <v>278874747262</v>
      </c>
      <c r="M1110">
        <v>275527706585</v>
      </c>
      <c r="N1110">
        <v>272221068710</v>
      </c>
      <c r="O1110">
        <v>0</v>
      </c>
      <c r="P1110">
        <v>0</v>
      </c>
      <c r="Q1110">
        <v>0</v>
      </c>
      <c r="R1110">
        <v>0</v>
      </c>
    </row>
    <row r="1111" spans="1:18" x14ac:dyDescent="0.35">
      <c r="A1111" t="s">
        <v>128</v>
      </c>
      <c r="B1111" t="s">
        <v>45</v>
      </c>
      <c r="C1111">
        <v>640731878106</v>
      </c>
      <c r="D1111">
        <v>647867062875</v>
      </c>
      <c r="E1111">
        <v>683460226775</v>
      </c>
      <c r="F1111">
        <v>700659896088</v>
      </c>
      <c r="G1111">
        <v>701069074528</v>
      </c>
      <c r="H1111">
        <v>702017650134</v>
      </c>
      <c r="I1111">
        <v>710374618388</v>
      </c>
      <c r="J1111">
        <v>712522153470</v>
      </c>
      <c r="K1111">
        <v>719939038004</v>
      </c>
      <c r="L1111">
        <v>739580060425</v>
      </c>
      <c r="M1111">
        <v>749427201981</v>
      </c>
      <c r="N1111">
        <v>760161985194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t="s">
        <v>128</v>
      </c>
      <c r="B1112" t="s">
        <v>46</v>
      </c>
      <c r="C1112">
        <v>-361268904637</v>
      </c>
      <c r="D1112">
        <v>-375489202623</v>
      </c>
      <c r="E1112">
        <v>-389121743056</v>
      </c>
      <c r="F1112">
        <v>-404107153782</v>
      </c>
      <c r="G1112">
        <v>-419427330335</v>
      </c>
      <c r="H1112">
        <v>-415756704107</v>
      </c>
      <c r="I1112">
        <v>-429363913943</v>
      </c>
      <c r="J1112">
        <v>-434645986730</v>
      </c>
      <c r="K1112">
        <v>-449414675703</v>
      </c>
      <c r="L1112">
        <v>-460705313163</v>
      </c>
      <c r="M1112">
        <v>-473899495396</v>
      </c>
      <c r="N1112">
        <v>-487940916484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t="s">
        <v>128</v>
      </c>
      <c r="B1113" t="s">
        <v>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 t="s">
        <v>128</v>
      </c>
      <c r="B1114" t="s">
        <v>45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 t="s">
        <v>128</v>
      </c>
      <c r="B1115" t="s">
        <v>46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5">
      <c r="A1116" t="s">
        <v>128</v>
      </c>
      <c r="B1116" t="s">
        <v>48</v>
      </c>
      <c r="C1116">
        <v>275357677443</v>
      </c>
      <c r="D1116">
        <v>273166131087</v>
      </c>
      <c r="E1116">
        <v>273998346054</v>
      </c>
      <c r="F1116">
        <v>269365695770</v>
      </c>
      <c r="G1116">
        <v>260264491734</v>
      </c>
      <c r="H1116">
        <v>269598237786</v>
      </c>
      <c r="I1116">
        <v>281257639828</v>
      </c>
      <c r="J1116">
        <v>308746440708</v>
      </c>
      <c r="K1116">
        <v>302750646394</v>
      </c>
      <c r="L1116">
        <v>304731697829</v>
      </c>
      <c r="M1116">
        <v>301881269211</v>
      </c>
      <c r="N1116">
        <v>294360593951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 t="s">
        <v>128</v>
      </c>
      <c r="B1117" t="s">
        <v>45</v>
      </c>
      <c r="C1117">
        <v>441169820814</v>
      </c>
      <c r="D1117">
        <v>448220335527</v>
      </c>
      <c r="E1117">
        <v>458520451568</v>
      </c>
      <c r="F1117">
        <v>463530664344</v>
      </c>
      <c r="G1117">
        <v>463650664344</v>
      </c>
      <c r="H1117">
        <v>481698064944</v>
      </c>
      <c r="I1117">
        <v>502487706073</v>
      </c>
      <c r="J1117">
        <v>539690644963</v>
      </c>
      <c r="K1117">
        <v>543522318468</v>
      </c>
      <c r="L1117">
        <v>555866230889</v>
      </c>
      <c r="M1117">
        <v>563819897184</v>
      </c>
      <c r="N1117">
        <v>567412419784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 t="s">
        <v>128</v>
      </c>
      <c r="B1118" t="s">
        <v>46</v>
      </c>
      <c r="C1118">
        <v>-165812143371</v>
      </c>
      <c r="D1118">
        <v>-175054204440</v>
      </c>
      <c r="E1118">
        <v>-184522105514</v>
      </c>
      <c r="F1118">
        <v>-194164968574</v>
      </c>
      <c r="G1118">
        <v>-203386172610</v>
      </c>
      <c r="H1118">
        <v>-212099827158</v>
      </c>
      <c r="I1118">
        <v>-221130066245</v>
      </c>
      <c r="J1118">
        <v>-230944204255</v>
      </c>
      <c r="K1118">
        <v>-240771672074</v>
      </c>
      <c r="L1118">
        <v>-251134533060</v>
      </c>
      <c r="M1118">
        <v>-261938627973</v>
      </c>
      <c r="N1118">
        <v>-273051825833</v>
      </c>
      <c r="O1118">
        <v>0</v>
      </c>
      <c r="P1118">
        <v>0</v>
      </c>
      <c r="Q1118">
        <v>0</v>
      </c>
      <c r="R1118">
        <v>0</v>
      </c>
    </row>
    <row r="1119" spans="1:18" x14ac:dyDescent="0.35">
      <c r="A1119" t="s">
        <v>128</v>
      </c>
      <c r="B1119" t="s">
        <v>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 t="s">
        <v>128</v>
      </c>
      <c r="B1120" t="s">
        <v>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 t="s">
        <v>128</v>
      </c>
      <c r="B1121" t="s">
        <v>46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 t="s">
        <v>128</v>
      </c>
      <c r="B1122" t="s">
        <v>50</v>
      </c>
      <c r="C1122">
        <v>387075000000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t="s">
        <v>128</v>
      </c>
      <c r="B1123" t="s">
        <v>51</v>
      </c>
      <c r="C1123">
        <v>390000000000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5">
      <c r="A1124" t="s">
        <v>128</v>
      </c>
      <c r="B1124" t="s">
        <v>52</v>
      </c>
      <c r="C1124">
        <v>-2925000000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5">
      <c r="A1125" t="s">
        <v>128</v>
      </c>
      <c r="B1125" t="s">
        <v>53</v>
      </c>
      <c r="C1125">
        <v>4603472162702</v>
      </c>
      <c r="D1125">
        <v>7463854283416</v>
      </c>
      <c r="E1125">
        <v>5727036182199</v>
      </c>
      <c r="F1125">
        <v>8990955230387</v>
      </c>
      <c r="G1125">
        <v>9011240872288</v>
      </c>
      <c r="H1125">
        <v>10179731499429</v>
      </c>
      <c r="I1125">
        <v>10623318273711</v>
      </c>
      <c r="J1125">
        <v>12517452615837</v>
      </c>
      <c r="K1125">
        <v>12824814391983</v>
      </c>
      <c r="L1125">
        <v>12698566641677</v>
      </c>
      <c r="M1125">
        <v>11613675000776</v>
      </c>
      <c r="N1125">
        <v>12971938698397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 t="s">
        <v>128</v>
      </c>
      <c r="B1126" t="s">
        <v>54</v>
      </c>
      <c r="C1126">
        <v>2627970632687</v>
      </c>
      <c r="D1126">
        <v>5633074457771</v>
      </c>
      <c r="E1126">
        <v>3931101332264</v>
      </c>
      <c r="F1126">
        <v>7274805446793</v>
      </c>
      <c r="G1126">
        <v>7139623073441</v>
      </c>
      <c r="H1126">
        <v>8178697054209</v>
      </c>
      <c r="I1126">
        <v>8406139847162</v>
      </c>
      <c r="J1126">
        <v>7085618302976</v>
      </c>
      <c r="K1126">
        <v>5985288138979</v>
      </c>
      <c r="L1126">
        <v>7370512044658</v>
      </c>
      <c r="M1126">
        <v>6035232181745</v>
      </c>
      <c r="N1126">
        <v>5954141911259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 t="s">
        <v>128</v>
      </c>
      <c r="B1127" t="s">
        <v>55</v>
      </c>
      <c r="C1127">
        <v>1566010307783</v>
      </c>
      <c r="D1127">
        <v>1519027836647</v>
      </c>
      <c r="E1127">
        <v>1467107575059</v>
      </c>
      <c r="F1127">
        <v>1382777264565</v>
      </c>
      <c r="G1127">
        <v>1506080480092</v>
      </c>
      <c r="H1127">
        <v>1460394782927</v>
      </c>
      <c r="I1127">
        <v>1505027896832</v>
      </c>
      <c r="J1127">
        <v>1337967329025</v>
      </c>
      <c r="K1127">
        <v>1698400152014</v>
      </c>
      <c r="L1127">
        <v>1936731434792</v>
      </c>
      <c r="M1127">
        <v>2126828862560</v>
      </c>
      <c r="N1127">
        <v>2343551921145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 t="s">
        <v>128</v>
      </c>
      <c r="B1128" t="s">
        <v>56</v>
      </c>
      <c r="C1128">
        <v>0</v>
      </c>
      <c r="D1128">
        <v>0</v>
      </c>
      <c r="E1128">
        <v>0</v>
      </c>
      <c r="F1128">
        <v>0</v>
      </c>
      <c r="G1128">
        <v>370337318755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9099678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 t="s">
        <v>128</v>
      </c>
      <c r="B1129" t="s">
        <v>57</v>
      </c>
      <c r="C1129">
        <v>414291222232</v>
      </c>
      <c r="D1129">
        <v>316551988998</v>
      </c>
      <c r="E1129">
        <v>333627274876</v>
      </c>
      <c r="F1129">
        <v>338172519029</v>
      </c>
      <c r="G1129">
        <v>0</v>
      </c>
      <c r="H1129">
        <v>545439662293</v>
      </c>
      <c r="I1129">
        <v>716950529717</v>
      </c>
      <c r="J1129">
        <v>4098666983836</v>
      </c>
      <c r="K1129">
        <v>5145926100990</v>
      </c>
      <c r="L1129">
        <v>3396123162227</v>
      </c>
      <c r="M1129">
        <v>3456404856793</v>
      </c>
      <c r="N1129">
        <v>4679044865993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 t="s">
        <v>128</v>
      </c>
      <c r="B1130" t="s">
        <v>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-4800000000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 t="s">
        <v>128</v>
      </c>
      <c r="B1131" t="s">
        <v>59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 t="s">
        <v>128</v>
      </c>
      <c r="B1132" t="s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 t="s">
        <v>128</v>
      </c>
      <c r="B1133" t="s">
        <v>61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t="s">
        <v>128</v>
      </c>
      <c r="B1134" t="s">
        <v>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 t="s">
        <v>128</v>
      </c>
      <c r="B1135" t="s">
        <v>63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 t="s">
        <v>128</v>
      </c>
      <c r="B1136" t="s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5">
      <c r="A1137" t="s">
        <v>128</v>
      </c>
      <c r="B1137" t="s">
        <v>65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 t="s">
        <v>128</v>
      </c>
      <c r="B1138" t="s">
        <v>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 t="s">
        <v>128</v>
      </c>
      <c r="B1139" t="s">
        <v>67</v>
      </c>
      <c r="C1139">
        <v>132874490544524</v>
      </c>
      <c r="D1139">
        <v>152687082939055</v>
      </c>
      <c r="E1139">
        <v>160297409356400</v>
      </c>
      <c r="F1139">
        <v>167141540638365</v>
      </c>
      <c r="G1139">
        <v>167596082159838</v>
      </c>
      <c r="H1139">
        <v>184491035016344</v>
      </c>
      <c r="I1139">
        <v>187748480030263</v>
      </c>
      <c r="J1139">
        <v>188857392503219</v>
      </c>
      <c r="K1139">
        <v>193149539586748</v>
      </c>
      <c r="L1139">
        <v>193994237850692</v>
      </c>
      <c r="M1139">
        <v>199141150443534</v>
      </c>
      <c r="N1139">
        <v>211291630043153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 t="s">
        <v>128</v>
      </c>
      <c r="B1140" t="s">
        <v>68</v>
      </c>
      <c r="C1140">
        <v>156704573562</v>
      </c>
      <c r="D1140">
        <v>152190306083</v>
      </c>
      <c r="E1140">
        <v>146226516230</v>
      </c>
      <c r="F1140">
        <v>138224500985</v>
      </c>
      <c r="G1140">
        <v>134430479536</v>
      </c>
      <c r="H1140">
        <v>130606957051</v>
      </c>
      <c r="I1140">
        <v>125586537296</v>
      </c>
      <c r="J1140">
        <v>120612685067</v>
      </c>
      <c r="K1140">
        <v>115329778182</v>
      </c>
      <c r="L1140">
        <v>2594629745606</v>
      </c>
      <c r="M1140">
        <v>107786323377</v>
      </c>
      <c r="N1140">
        <v>104073484804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 t="s">
        <v>128</v>
      </c>
      <c r="B1141" t="s">
        <v>69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t="s">
        <v>128</v>
      </c>
      <c r="B1142" t="s">
        <v>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 t="s">
        <v>128</v>
      </c>
      <c r="B1143" t="s">
        <v>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 t="s">
        <v>128</v>
      </c>
      <c r="B1144" t="s">
        <v>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 t="s">
        <v>128</v>
      </c>
      <c r="B1145" t="s">
        <v>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 t="s">
        <v>128</v>
      </c>
      <c r="B1146" t="s">
        <v>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 t="s">
        <v>128</v>
      </c>
      <c r="B1147" t="s">
        <v>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 t="s">
        <v>128</v>
      </c>
      <c r="B1148" t="s">
        <v>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 t="s">
        <v>128</v>
      </c>
      <c r="B1149" t="s">
        <v>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t="s">
        <v>128</v>
      </c>
      <c r="B1150" t="s">
        <v>78</v>
      </c>
      <c r="C1150">
        <v>17342638865616</v>
      </c>
      <c r="D1150">
        <v>22837720715725</v>
      </c>
      <c r="E1150">
        <v>26275494364651</v>
      </c>
      <c r="F1150">
        <v>13547889883671</v>
      </c>
      <c r="G1150">
        <v>23598200131155</v>
      </c>
      <c r="H1150">
        <v>32038024327577</v>
      </c>
      <c r="I1150">
        <v>36115244566737</v>
      </c>
      <c r="J1150">
        <v>37516764934854</v>
      </c>
      <c r="K1150">
        <v>34778484111889</v>
      </c>
      <c r="L1150">
        <v>22630345782812</v>
      </c>
      <c r="M1150">
        <v>23360426655487</v>
      </c>
      <c r="N1150">
        <v>29597220744201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t="s">
        <v>128</v>
      </c>
      <c r="B1151" t="s">
        <v>79</v>
      </c>
      <c r="C1151">
        <v>10830265896271</v>
      </c>
      <c r="D1151">
        <v>16669339234868</v>
      </c>
      <c r="E1151">
        <v>20364078001562</v>
      </c>
      <c r="F1151">
        <v>0</v>
      </c>
      <c r="G1151">
        <v>12779666569537</v>
      </c>
      <c r="H1151">
        <v>20066737249229</v>
      </c>
      <c r="I1151">
        <v>30240141836023</v>
      </c>
      <c r="J1151">
        <v>32452782096981</v>
      </c>
      <c r="K1151">
        <v>28631255621648</v>
      </c>
      <c r="L1151">
        <v>20058542110690</v>
      </c>
      <c r="M1151">
        <v>22202907475540</v>
      </c>
      <c r="N1151">
        <v>24394233713470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t="s">
        <v>128</v>
      </c>
      <c r="B1152" t="s">
        <v>80</v>
      </c>
      <c r="C1152">
        <v>6512372969345</v>
      </c>
      <c r="D1152">
        <v>6168381480857</v>
      </c>
      <c r="E1152">
        <v>5911416363089</v>
      </c>
      <c r="F1152">
        <v>12018234399630</v>
      </c>
      <c r="G1152">
        <v>10818533561618</v>
      </c>
      <c r="H1152">
        <v>11971287078348</v>
      </c>
      <c r="I1152">
        <v>5875102730714</v>
      </c>
      <c r="J1152">
        <v>5063982837873</v>
      </c>
      <c r="K1152">
        <v>6147228490241</v>
      </c>
      <c r="L1152">
        <v>2571803672122</v>
      </c>
      <c r="M1152">
        <v>1157519179947</v>
      </c>
      <c r="N1152">
        <v>5202987030731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 t="s">
        <v>128</v>
      </c>
      <c r="B1153" t="s">
        <v>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t="s">
        <v>128</v>
      </c>
      <c r="B1154" t="s">
        <v>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t="s">
        <v>128</v>
      </c>
      <c r="B1155" t="s">
        <v>83</v>
      </c>
      <c r="C1155">
        <v>77287023068286</v>
      </c>
      <c r="D1155">
        <v>87171375610769</v>
      </c>
      <c r="E1155">
        <v>92372391066741</v>
      </c>
      <c r="F1155">
        <v>96214684785509</v>
      </c>
      <c r="G1155">
        <v>93303921562786</v>
      </c>
      <c r="H1155">
        <v>98804612775544</v>
      </c>
      <c r="I1155">
        <v>98485363081386</v>
      </c>
      <c r="J1155">
        <v>96555437741794</v>
      </c>
      <c r="K1155">
        <v>98267571514292</v>
      </c>
      <c r="L1155">
        <v>102211486385844</v>
      </c>
      <c r="M1155">
        <v>105564005876246</v>
      </c>
      <c r="N1155">
        <v>110455787770107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128</v>
      </c>
      <c r="B1156" t="s">
        <v>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t="s">
        <v>128</v>
      </c>
      <c r="B1157" t="s">
        <v>85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 t="s">
        <v>128</v>
      </c>
      <c r="B1158" t="s">
        <v>86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 t="s">
        <v>128</v>
      </c>
      <c r="B1159" t="s">
        <v>87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 t="s">
        <v>128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t="s">
        <v>128</v>
      </c>
      <c r="B1161" t="s">
        <v>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t="s">
        <v>128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t="s">
        <v>128</v>
      </c>
      <c r="B1163" t="s">
        <v>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t="s">
        <v>128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 t="s">
        <v>128</v>
      </c>
      <c r="B1165" t="s">
        <v>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t="s">
        <v>128</v>
      </c>
      <c r="B1166" t="s">
        <v>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5">
      <c r="A1167" t="s">
        <v>128</v>
      </c>
      <c r="B1167" t="s">
        <v>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 t="s">
        <v>128</v>
      </c>
      <c r="B1168" t="s">
        <v>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 t="s">
        <v>128</v>
      </c>
      <c r="B1169" t="s">
        <v>97</v>
      </c>
      <c r="C1169">
        <v>116968658517265</v>
      </c>
      <c r="D1169">
        <v>135251323037821</v>
      </c>
      <c r="E1169">
        <v>141834030268710</v>
      </c>
      <c r="F1169">
        <v>147604583835213</v>
      </c>
      <c r="G1169">
        <v>147170964193106</v>
      </c>
      <c r="H1169">
        <v>162686025615989</v>
      </c>
      <c r="I1169">
        <v>165276378359289</v>
      </c>
      <c r="J1169">
        <v>165710448026382</v>
      </c>
      <c r="K1169">
        <v>169267879018128</v>
      </c>
      <c r="L1169">
        <v>168721969959897</v>
      </c>
      <c r="M1169">
        <v>173084656263804</v>
      </c>
      <c r="N1169">
        <v>184019323495849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t="s">
        <v>128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 t="s">
        <v>128</v>
      </c>
      <c r="B1171" t="s">
        <v>99</v>
      </c>
      <c r="C1171">
        <v>8767250750000</v>
      </c>
      <c r="D1171">
        <v>10959063430000</v>
      </c>
      <c r="E1171">
        <v>10959063430000</v>
      </c>
      <c r="F1171">
        <v>10959063430000</v>
      </c>
      <c r="G1171">
        <v>10959063430000</v>
      </c>
      <c r="H1171">
        <v>13698828630000</v>
      </c>
      <c r="I1171">
        <v>0</v>
      </c>
      <c r="J1171">
        <v>13698828630000</v>
      </c>
      <c r="K1171">
        <v>13698828630000</v>
      </c>
      <c r="L1171">
        <v>13698828630000</v>
      </c>
      <c r="M1171">
        <v>13698828630000</v>
      </c>
      <c r="N1171">
        <v>13698828630000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 t="s">
        <v>128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 t="s">
        <v>128</v>
      </c>
      <c r="B1173" t="s">
        <v>101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t="s">
        <v>128</v>
      </c>
      <c r="B1174" t="s">
        <v>102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1702686397348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t="s">
        <v>128</v>
      </c>
      <c r="B1175" t="s">
        <v>103</v>
      </c>
      <c r="C1175">
        <v>1703006297348</v>
      </c>
      <c r="D1175">
        <v>1702961297348</v>
      </c>
      <c r="E1175">
        <v>1702686297348</v>
      </c>
      <c r="F1175">
        <v>1702686297348</v>
      </c>
      <c r="G1175">
        <v>1702686297348</v>
      </c>
      <c r="H1175">
        <v>0</v>
      </c>
      <c r="I1175">
        <v>1702686297348</v>
      </c>
      <c r="J1175">
        <v>1702686397348</v>
      </c>
      <c r="K1175">
        <v>1702686297348</v>
      </c>
      <c r="L1175">
        <v>1702686297348</v>
      </c>
      <c r="M1175">
        <v>1702686297348</v>
      </c>
      <c r="N1175">
        <v>1702686297348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 t="s">
        <v>128</v>
      </c>
      <c r="B1176" t="s">
        <v>104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 t="s">
        <v>128</v>
      </c>
      <c r="B1177" t="s">
        <v>105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t="s">
        <v>128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t="s">
        <v>128</v>
      </c>
      <c r="B1179" t="s">
        <v>107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 t="s">
        <v>128</v>
      </c>
      <c r="B1180" t="s">
        <v>108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t="s">
        <v>128</v>
      </c>
      <c r="B1181" t="s">
        <v>109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 t="s">
        <v>128</v>
      </c>
      <c r="B1182" t="s">
        <v>110</v>
      </c>
      <c r="C1182">
        <v>1075944773514</v>
      </c>
      <c r="D1182">
        <v>1075944773514</v>
      </c>
      <c r="E1182">
        <v>1605440094315</v>
      </c>
      <c r="F1182">
        <v>1605440094315</v>
      </c>
      <c r="G1182">
        <v>1605440094315</v>
      </c>
      <c r="H1182">
        <v>2266840303564</v>
      </c>
      <c r="I1182">
        <v>2266840303564</v>
      </c>
      <c r="J1182">
        <v>2266840303564</v>
      </c>
      <c r="K1182">
        <v>2266840303564</v>
      </c>
      <c r="L1182">
        <v>2793408331147</v>
      </c>
      <c r="M1182">
        <v>2793404054952</v>
      </c>
      <c r="N1182">
        <v>2793404054952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 t="s">
        <v>128</v>
      </c>
      <c r="B1183" t="s">
        <v>111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 t="s">
        <v>128</v>
      </c>
      <c r="B1184" t="s">
        <v>112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 t="s">
        <v>128</v>
      </c>
      <c r="B1185" t="s">
        <v>113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t="s">
        <v>128</v>
      </c>
      <c r="B1186" t="s">
        <v>114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t="s">
        <v>128</v>
      </c>
      <c r="B1187" t="s">
        <v>115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t="s">
        <v>128</v>
      </c>
      <c r="B1188" t="s">
        <v>116</v>
      </c>
      <c r="C1188">
        <v>-3384695603</v>
      </c>
      <c r="D1188">
        <v>0</v>
      </c>
      <c r="E1188">
        <v>16519182383</v>
      </c>
      <c r="F1188">
        <v>17233029422</v>
      </c>
      <c r="G1188">
        <v>20235775037</v>
      </c>
      <c r="H1188">
        <v>0</v>
      </c>
      <c r="I1188">
        <v>-1166394920</v>
      </c>
      <c r="J1188">
        <v>-6299227121</v>
      </c>
      <c r="K1188">
        <v>1112334371</v>
      </c>
      <c r="L1188">
        <v>0</v>
      </c>
      <c r="M1188">
        <v>-2165138906</v>
      </c>
      <c r="N1188">
        <v>-7441653854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 t="s">
        <v>128</v>
      </c>
      <c r="B1189" t="s">
        <v>117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t="s">
        <v>128</v>
      </c>
      <c r="B1190" t="s">
        <v>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t="s">
        <v>128</v>
      </c>
      <c r="B1191" t="s">
        <v>119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5">
      <c r="A1192" t="s">
        <v>129</v>
      </c>
      <c r="B1192" t="s">
        <v>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5">
      <c r="A1193" t="s">
        <v>129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 t="s">
        <v>129</v>
      </c>
      <c r="B1194" t="s">
        <v>9</v>
      </c>
      <c r="C1194">
        <v>1640371000000</v>
      </c>
      <c r="D1194">
        <v>1619926000000</v>
      </c>
      <c r="E1194">
        <v>1815644000000</v>
      </c>
      <c r="F1194">
        <v>1696479000000</v>
      </c>
      <c r="G1194">
        <v>1905082000000</v>
      </c>
      <c r="H1194">
        <v>1878292000000</v>
      </c>
      <c r="I1194">
        <v>1675459000000</v>
      </c>
      <c r="J1194">
        <v>2075903000000</v>
      </c>
      <c r="K1194">
        <v>1967777000000</v>
      </c>
      <c r="L1194">
        <v>1897546000000</v>
      </c>
      <c r="M1194">
        <v>1478314000000</v>
      </c>
      <c r="N1194">
        <v>1443956000000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 t="s">
        <v>129</v>
      </c>
      <c r="B1195" t="s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 t="s">
        <v>129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t="s">
        <v>129</v>
      </c>
      <c r="B1197" t="s">
        <v>12</v>
      </c>
      <c r="C1197">
        <v>27335300000000</v>
      </c>
      <c r="D1197">
        <v>14804998000000</v>
      </c>
      <c r="E1197">
        <v>5043573000000</v>
      </c>
      <c r="F1197">
        <v>7266451000000</v>
      </c>
      <c r="G1197">
        <v>8575463000000</v>
      </c>
      <c r="H1197">
        <v>14350905000000</v>
      </c>
      <c r="I1197">
        <v>6992969000000</v>
      </c>
      <c r="J1197">
        <v>11184736000000</v>
      </c>
      <c r="K1197">
        <v>7120224000000</v>
      </c>
      <c r="L1197">
        <v>15144721000000</v>
      </c>
      <c r="M1197">
        <v>17537834000000</v>
      </c>
      <c r="N1197">
        <v>30143998000000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 t="s">
        <v>129</v>
      </c>
      <c r="B1198" t="s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t="s">
        <v>129</v>
      </c>
      <c r="B1199" t="s">
        <v>14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 t="s">
        <v>129</v>
      </c>
      <c r="B1200" t="s">
        <v>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 t="s">
        <v>129</v>
      </c>
      <c r="B1201" t="s">
        <v>16</v>
      </c>
      <c r="C1201">
        <v>27335300000000</v>
      </c>
      <c r="D1201">
        <v>31252851000000</v>
      </c>
      <c r="E1201">
        <v>31010315000000</v>
      </c>
      <c r="F1201">
        <v>44951592000000</v>
      </c>
      <c r="G1201">
        <v>48801267000000</v>
      </c>
      <c r="H1201">
        <v>64132885000000</v>
      </c>
      <c r="I1201">
        <v>60432537000000</v>
      </c>
      <c r="J1201">
        <v>50959791000000</v>
      </c>
      <c r="K1201">
        <v>50201289000000</v>
      </c>
      <c r="L1201">
        <v>63391451000000</v>
      </c>
      <c r="M1201">
        <v>56572446000000</v>
      </c>
      <c r="N1201">
        <v>68923122000000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t="s">
        <v>129</v>
      </c>
      <c r="B1202" t="s">
        <v>17</v>
      </c>
      <c r="C1202">
        <v>27335300000000</v>
      </c>
      <c r="D1202">
        <v>31252175000000</v>
      </c>
      <c r="E1202">
        <v>30995167000000</v>
      </c>
      <c r="F1202">
        <v>41894726000000</v>
      </c>
      <c r="G1202">
        <v>46300711000000</v>
      </c>
      <c r="H1202">
        <v>55909226000000</v>
      </c>
      <c r="I1202">
        <v>55032141000000</v>
      </c>
      <c r="J1202">
        <v>39318417000000</v>
      </c>
      <c r="K1202">
        <v>40928872000000</v>
      </c>
      <c r="L1202">
        <v>53027274000000</v>
      </c>
      <c r="M1202">
        <v>46085524000000</v>
      </c>
      <c r="N1202">
        <v>52827075000000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 t="s">
        <v>129</v>
      </c>
      <c r="B1203" t="s">
        <v>18</v>
      </c>
      <c r="C1203">
        <v>0</v>
      </c>
      <c r="D1203">
        <v>676000000</v>
      </c>
      <c r="E1203">
        <v>15148000000</v>
      </c>
      <c r="F1203">
        <v>3056866000000</v>
      </c>
      <c r="G1203">
        <v>2500556000000</v>
      </c>
      <c r="H1203">
        <v>8263453000000</v>
      </c>
      <c r="I1203">
        <v>5440190000000</v>
      </c>
      <c r="J1203">
        <v>11681168000000</v>
      </c>
      <c r="K1203">
        <v>9312211000000</v>
      </c>
      <c r="L1203">
        <v>10463971000000</v>
      </c>
      <c r="M1203">
        <v>10586716000000</v>
      </c>
      <c r="N1203">
        <v>16215209000000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 t="s">
        <v>129</v>
      </c>
      <c r="B1204" t="s">
        <v>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t="s">
        <v>129</v>
      </c>
      <c r="B1205" t="s">
        <v>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 t="s">
        <v>129</v>
      </c>
      <c r="B1206" t="s">
        <v>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t="s">
        <v>129</v>
      </c>
      <c r="B1207" t="s">
        <v>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 t="s">
        <v>129</v>
      </c>
      <c r="B1208" t="s">
        <v>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t="s">
        <v>129</v>
      </c>
      <c r="B1209" t="s">
        <v>24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-39794000000</v>
      </c>
      <c r="I1209">
        <v>-39794000000</v>
      </c>
      <c r="J1209">
        <v>-39794000000</v>
      </c>
      <c r="K1209">
        <v>-39794000000</v>
      </c>
      <c r="L1209">
        <v>-99794000000</v>
      </c>
      <c r="M1209">
        <v>-99794000000</v>
      </c>
      <c r="N1209">
        <v>-119162000000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 t="s">
        <v>129</v>
      </c>
      <c r="B1210" t="s">
        <v>25</v>
      </c>
      <c r="C1210">
        <v>437000000</v>
      </c>
      <c r="D1210">
        <v>960000000</v>
      </c>
      <c r="E1210">
        <v>3639164000000</v>
      </c>
      <c r="F1210">
        <v>1861000000</v>
      </c>
      <c r="G1210">
        <v>1862000000</v>
      </c>
      <c r="H1210">
        <v>3245000000</v>
      </c>
      <c r="I1210">
        <v>3245000000</v>
      </c>
      <c r="J1210">
        <v>2051000000</v>
      </c>
      <c r="K1210">
        <v>2051000000</v>
      </c>
      <c r="L1210">
        <v>1547000000</v>
      </c>
      <c r="M1210">
        <v>1547000000</v>
      </c>
      <c r="N1210">
        <v>2341000000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 t="s">
        <v>129</v>
      </c>
      <c r="B1211" t="s">
        <v>26</v>
      </c>
      <c r="C1211">
        <v>3889000000</v>
      </c>
      <c r="D1211">
        <v>3889000000</v>
      </c>
      <c r="E1211">
        <v>3642093000000</v>
      </c>
      <c r="F1211">
        <v>3889000000</v>
      </c>
      <c r="G1211">
        <v>3889000000</v>
      </c>
      <c r="H1211">
        <v>3881000000</v>
      </c>
      <c r="I1211">
        <v>3881000000</v>
      </c>
      <c r="J1211">
        <v>3881000000</v>
      </c>
      <c r="K1211">
        <v>3881000000</v>
      </c>
      <c r="L1211">
        <v>3881000000</v>
      </c>
      <c r="M1211">
        <v>3881000000</v>
      </c>
      <c r="N1211">
        <v>3881000000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t="s">
        <v>129</v>
      </c>
      <c r="B1212" t="s">
        <v>27</v>
      </c>
      <c r="C1212">
        <v>-3452000000</v>
      </c>
      <c r="D1212">
        <v>-2929000000</v>
      </c>
      <c r="E1212">
        <v>-2929000000</v>
      </c>
      <c r="F1212">
        <v>-2028000000</v>
      </c>
      <c r="G1212">
        <v>-2027000000</v>
      </c>
      <c r="H1212">
        <v>-636000000</v>
      </c>
      <c r="I1212">
        <v>-636000000</v>
      </c>
      <c r="J1212">
        <v>-1830000000</v>
      </c>
      <c r="K1212">
        <v>-1830000000</v>
      </c>
      <c r="L1212">
        <v>-2334000000</v>
      </c>
      <c r="M1212">
        <v>-2334000000</v>
      </c>
      <c r="N1212">
        <v>-1540000000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t="s">
        <v>129</v>
      </c>
      <c r="B1213" t="s">
        <v>28</v>
      </c>
      <c r="C1213">
        <v>160780000000</v>
      </c>
      <c r="D1213">
        <v>133872000000</v>
      </c>
      <c r="E1213">
        <v>62325000000</v>
      </c>
      <c r="F1213">
        <v>167525000000</v>
      </c>
      <c r="G1213">
        <v>402547000000</v>
      </c>
      <c r="H1213">
        <v>252448000000</v>
      </c>
      <c r="I1213">
        <v>260257000000</v>
      </c>
      <c r="J1213">
        <v>0</v>
      </c>
      <c r="K1213">
        <v>0</v>
      </c>
      <c r="L1213">
        <v>269772000000</v>
      </c>
      <c r="M1213">
        <v>389427000000</v>
      </c>
      <c r="N1213">
        <v>145447000000</v>
      </c>
      <c r="O1213">
        <v>0</v>
      </c>
      <c r="P1213">
        <v>0</v>
      </c>
      <c r="Q1213">
        <v>0</v>
      </c>
      <c r="R1213">
        <v>0</v>
      </c>
    </row>
    <row r="1214" spans="1:18" x14ac:dyDescent="0.35">
      <c r="A1214" t="s">
        <v>129</v>
      </c>
      <c r="B1214" t="s">
        <v>29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 t="s">
        <v>129</v>
      </c>
      <c r="B1215" t="s">
        <v>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 t="s">
        <v>129</v>
      </c>
      <c r="B1216" t="s">
        <v>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 t="s">
        <v>129</v>
      </c>
      <c r="B1217" t="s">
        <v>32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 t="s">
        <v>129</v>
      </c>
      <c r="B1218" t="s">
        <v>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 t="s">
        <v>129</v>
      </c>
      <c r="B1219" t="s">
        <v>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t="s">
        <v>129</v>
      </c>
      <c r="B1220" t="s">
        <v>35</v>
      </c>
      <c r="C1220">
        <v>133140000000</v>
      </c>
      <c r="D1220">
        <v>133140000000</v>
      </c>
      <c r="E1220">
        <v>133140000000</v>
      </c>
      <c r="F1220">
        <v>131640000000</v>
      </c>
      <c r="G1220">
        <v>131634000000</v>
      </c>
      <c r="H1220">
        <v>131652000000</v>
      </c>
      <c r="I1220">
        <v>126795000000</v>
      </c>
      <c r="J1220">
        <v>126699000000</v>
      </c>
      <c r="K1220">
        <v>126699000000</v>
      </c>
      <c r="L1220">
        <v>46699000000</v>
      </c>
      <c r="M1220">
        <v>46699000000</v>
      </c>
      <c r="N1220">
        <v>390128000000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 t="s">
        <v>129</v>
      </c>
      <c r="B1221" t="s">
        <v>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 t="s">
        <v>129</v>
      </c>
      <c r="B1222" t="s">
        <v>37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t="s">
        <v>129</v>
      </c>
      <c r="B1223" t="s">
        <v>38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343494000000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t="s">
        <v>129</v>
      </c>
      <c r="B1224" t="s">
        <v>39</v>
      </c>
      <c r="C1224">
        <v>165891000000</v>
      </c>
      <c r="D1224">
        <v>165891000000</v>
      </c>
      <c r="E1224">
        <v>165891000000</v>
      </c>
      <c r="F1224">
        <v>164391000000</v>
      </c>
      <c r="G1224">
        <v>164391000000</v>
      </c>
      <c r="H1224">
        <v>164391000000</v>
      </c>
      <c r="I1224">
        <v>158391000000</v>
      </c>
      <c r="J1224">
        <v>158391000000</v>
      </c>
      <c r="K1224">
        <v>158272000000</v>
      </c>
      <c r="L1224">
        <v>158272000000</v>
      </c>
      <c r="M1224">
        <v>158272000000</v>
      </c>
      <c r="N1224">
        <v>158272000000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t="s">
        <v>129</v>
      </c>
      <c r="B1225" t="s">
        <v>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 t="s">
        <v>129</v>
      </c>
      <c r="B1226" t="s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t="s">
        <v>129</v>
      </c>
      <c r="B1227" t="s">
        <v>42</v>
      </c>
      <c r="C1227">
        <v>-32751000000</v>
      </c>
      <c r="D1227">
        <v>-32751000000</v>
      </c>
      <c r="E1227">
        <v>-32751000000</v>
      </c>
      <c r="F1227">
        <v>-32751000000</v>
      </c>
      <c r="G1227">
        <v>-32757000000</v>
      </c>
      <c r="H1227">
        <v>-32739000000</v>
      </c>
      <c r="I1227">
        <v>-31596000000</v>
      </c>
      <c r="J1227">
        <v>-31692000000</v>
      </c>
      <c r="K1227">
        <v>-31573000000</v>
      </c>
      <c r="L1227">
        <v>-111573000000</v>
      </c>
      <c r="M1227">
        <v>-111573000000</v>
      </c>
      <c r="N1227">
        <v>-111638000000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t="s">
        <v>129</v>
      </c>
      <c r="B1228" t="s">
        <v>43</v>
      </c>
      <c r="C1228">
        <v>4875964000000</v>
      </c>
      <c r="D1228">
        <v>4882380000000</v>
      </c>
      <c r="E1228">
        <v>4890368000000</v>
      </c>
      <c r="F1228">
        <v>4888835000000</v>
      </c>
      <c r="G1228">
        <v>4882869000000</v>
      </c>
      <c r="H1228">
        <v>4989872000000</v>
      </c>
      <c r="I1228">
        <v>4981820000000</v>
      </c>
      <c r="J1228">
        <v>4950570000000</v>
      </c>
      <c r="K1228">
        <v>4942895000000</v>
      </c>
      <c r="L1228">
        <v>4960222000000</v>
      </c>
      <c r="M1228">
        <v>4991698000000</v>
      </c>
      <c r="N1228">
        <v>5001163000000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t="s">
        <v>129</v>
      </c>
      <c r="B1229" t="s">
        <v>44</v>
      </c>
      <c r="C1229">
        <v>529761000000</v>
      </c>
      <c r="D1229">
        <v>532985000000</v>
      </c>
      <c r="E1229">
        <v>535326000000</v>
      </c>
      <c r="F1229">
        <v>536925000000</v>
      </c>
      <c r="G1229">
        <v>530998000000</v>
      </c>
      <c r="H1229">
        <v>536012000000</v>
      </c>
      <c r="I1229">
        <v>526254000000</v>
      </c>
      <c r="J1229">
        <v>500715000000</v>
      </c>
      <c r="K1229">
        <v>490120000000</v>
      </c>
      <c r="L1229">
        <v>502854000000</v>
      </c>
      <c r="M1229">
        <v>526347000000</v>
      </c>
      <c r="N1229">
        <v>525542000000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 t="s">
        <v>129</v>
      </c>
      <c r="B1230" t="s">
        <v>45</v>
      </c>
      <c r="C1230">
        <v>1275212000000</v>
      </c>
      <c r="D1230">
        <v>1288934000000</v>
      </c>
      <c r="E1230">
        <v>1305346000000</v>
      </c>
      <c r="F1230">
        <v>1311071000000</v>
      </c>
      <c r="G1230">
        <v>1312749000000</v>
      </c>
      <c r="H1230">
        <v>1318278000000</v>
      </c>
      <c r="I1230">
        <v>1319337000000</v>
      </c>
      <c r="J1230">
        <v>1276925000000</v>
      </c>
      <c r="K1230">
        <v>1265237000000</v>
      </c>
      <c r="L1230">
        <v>1287149000000</v>
      </c>
      <c r="M1230">
        <v>1330157000000</v>
      </c>
      <c r="N1230">
        <v>1304008000000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t="s">
        <v>129</v>
      </c>
      <c r="B1231" t="s">
        <v>46</v>
      </c>
      <c r="C1231">
        <v>-745451000000</v>
      </c>
      <c r="D1231">
        <v>-755949000000</v>
      </c>
      <c r="E1231">
        <v>-770020000000</v>
      </c>
      <c r="F1231">
        <v>-774146000000</v>
      </c>
      <c r="G1231">
        <v>-781751000000</v>
      </c>
      <c r="H1231">
        <v>-782266000000</v>
      </c>
      <c r="I1231">
        <v>-793083000000</v>
      </c>
      <c r="J1231">
        <v>-776110000000</v>
      </c>
      <c r="K1231">
        <v>-775117000000</v>
      </c>
      <c r="L1231">
        <v>-784295000000</v>
      </c>
      <c r="M1231">
        <v>-803810000000</v>
      </c>
      <c r="N1231">
        <v>-778466000000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t="s">
        <v>129</v>
      </c>
      <c r="B1232" t="s">
        <v>47</v>
      </c>
      <c r="C1232">
        <v>17240000000</v>
      </c>
      <c r="D1232">
        <v>16319000000</v>
      </c>
      <c r="E1232">
        <v>15417000000</v>
      </c>
      <c r="F1232">
        <v>14624000000</v>
      </c>
      <c r="G1232">
        <v>13180000000</v>
      </c>
      <c r="H1232">
        <v>11076000000</v>
      </c>
      <c r="I1232">
        <v>10006000000</v>
      </c>
      <c r="J1232">
        <v>7507000000</v>
      </c>
      <c r="K1232">
        <v>6626000000</v>
      </c>
      <c r="L1232">
        <v>5826000000</v>
      </c>
      <c r="M1232">
        <v>5548000000</v>
      </c>
      <c r="N1232">
        <v>3214000000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t="s">
        <v>129</v>
      </c>
      <c r="B1233" t="s">
        <v>45</v>
      </c>
      <c r="C1233">
        <v>22307000000</v>
      </c>
      <c r="D1233">
        <v>22049000000</v>
      </c>
      <c r="E1233">
        <v>21772000000</v>
      </c>
      <c r="F1233">
        <v>21627000000</v>
      </c>
      <c r="G1233">
        <v>20494000000</v>
      </c>
      <c r="H1233">
        <v>18163000000</v>
      </c>
      <c r="I1233">
        <v>17337000000</v>
      </c>
      <c r="J1233">
        <v>13797000000</v>
      </c>
      <c r="K1233">
        <v>12968000000</v>
      </c>
      <c r="L1233">
        <v>12211000000</v>
      </c>
      <c r="M1233">
        <v>12475000000</v>
      </c>
      <c r="N1233">
        <v>8476000000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 t="s">
        <v>129</v>
      </c>
      <c r="B1234" t="s">
        <v>46</v>
      </c>
      <c r="C1234">
        <v>-5067000000</v>
      </c>
      <c r="D1234">
        <v>-5730000000</v>
      </c>
      <c r="E1234">
        <v>-6355000000</v>
      </c>
      <c r="F1234">
        <v>-7003000000</v>
      </c>
      <c r="G1234">
        <v>-7314000000</v>
      </c>
      <c r="H1234">
        <v>-7087000000</v>
      </c>
      <c r="I1234">
        <v>-7331000000</v>
      </c>
      <c r="J1234">
        <v>-6290000000</v>
      </c>
      <c r="K1234">
        <v>-6342000000</v>
      </c>
      <c r="L1234">
        <v>-6385000000</v>
      </c>
      <c r="M1234">
        <v>-6927000000</v>
      </c>
      <c r="N1234">
        <v>-5262000000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t="s">
        <v>129</v>
      </c>
      <c r="B1235" t="s">
        <v>48</v>
      </c>
      <c r="C1235">
        <v>4328963000000</v>
      </c>
      <c r="D1235">
        <v>4333076000000</v>
      </c>
      <c r="E1235">
        <v>4339625000000</v>
      </c>
      <c r="F1235">
        <v>4337286000000</v>
      </c>
      <c r="G1235">
        <v>4338691000000</v>
      </c>
      <c r="H1235">
        <v>4442784000000</v>
      </c>
      <c r="I1235">
        <v>4445560000000</v>
      </c>
      <c r="J1235">
        <v>4442348000000</v>
      </c>
      <c r="K1235">
        <v>4446149000000</v>
      </c>
      <c r="L1235">
        <v>4451542000000</v>
      </c>
      <c r="M1235">
        <v>4459803000000</v>
      </c>
      <c r="N1235">
        <v>4472407000000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 t="s">
        <v>129</v>
      </c>
      <c r="B1236" t="s">
        <v>45</v>
      </c>
      <c r="C1236">
        <v>4616458000000</v>
      </c>
      <c r="D1236">
        <v>4623349000000</v>
      </c>
      <c r="E1236">
        <v>4632971000000</v>
      </c>
      <c r="F1236">
        <v>4633902000000</v>
      </c>
      <c r="G1236">
        <v>4638209000000</v>
      </c>
      <c r="H1236">
        <v>4747199000000</v>
      </c>
      <c r="I1236">
        <v>4754257000000</v>
      </c>
      <c r="J1236">
        <v>4754107000000</v>
      </c>
      <c r="K1236">
        <v>4762575000000</v>
      </c>
      <c r="L1236">
        <v>4772975000000</v>
      </c>
      <c r="M1236">
        <v>4786702000000</v>
      </c>
      <c r="N1236">
        <v>4789988000000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t="s">
        <v>129</v>
      </c>
      <c r="B1237" t="s">
        <v>46</v>
      </c>
      <c r="C1237">
        <v>-287495000000</v>
      </c>
      <c r="D1237">
        <v>-290273000000</v>
      </c>
      <c r="E1237">
        <v>-293346000000</v>
      </c>
      <c r="F1237">
        <v>-296616000000</v>
      </c>
      <c r="G1237">
        <v>-299518000000</v>
      </c>
      <c r="H1237">
        <v>-304415000000</v>
      </c>
      <c r="I1237">
        <v>-308697000000</v>
      </c>
      <c r="J1237">
        <v>-311759000000</v>
      </c>
      <c r="K1237">
        <v>-316426000000</v>
      </c>
      <c r="L1237">
        <v>-321433000000</v>
      </c>
      <c r="M1237">
        <v>-326899000000</v>
      </c>
      <c r="N1237">
        <v>-317581000000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 t="s">
        <v>129</v>
      </c>
      <c r="B1238" t="s">
        <v>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 t="s">
        <v>129</v>
      </c>
      <c r="B1239" t="s">
        <v>45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t="s">
        <v>129</v>
      </c>
      <c r="B1240" t="s">
        <v>46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 t="s">
        <v>129</v>
      </c>
      <c r="B1241" t="s">
        <v>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 t="s">
        <v>129</v>
      </c>
      <c r="B1242" t="s">
        <v>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 t="s">
        <v>129</v>
      </c>
      <c r="B1243" t="s">
        <v>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35">
      <c r="A1244" t="s">
        <v>129</v>
      </c>
      <c r="B1244" t="s">
        <v>53</v>
      </c>
      <c r="C1244">
        <v>34537270000000</v>
      </c>
      <c r="D1244">
        <v>29450393000000</v>
      </c>
      <c r="E1244">
        <v>25689548000000</v>
      </c>
      <c r="F1244">
        <v>44945631000000</v>
      </c>
      <c r="G1244">
        <v>38642191000000</v>
      </c>
      <c r="H1244">
        <v>38267287000000</v>
      </c>
      <c r="I1244">
        <v>38454736000000</v>
      </c>
      <c r="J1244">
        <v>48962663000000</v>
      </c>
      <c r="K1244">
        <v>56286795000000</v>
      </c>
      <c r="L1244">
        <v>54346081000000</v>
      </c>
      <c r="M1244">
        <v>50202893000000</v>
      </c>
      <c r="N1244">
        <v>44953253000000</v>
      </c>
      <c r="O1244">
        <v>0</v>
      </c>
      <c r="P1244">
        <v>0</v>
      </c>
      <c r="Q1244">
        <v>0</v>
      </c>
      <c r="R1244">
        <v>0</v>
      </c>
    </row>
    <row r="1245" spans="1:18" x14ac:dyDescent="0.35">
      <c r="A1245" t="s">
        <v>129</v>
      </c>
      <c r="B1245" t="s">
        <v>54</v>
      </c>
      <c r="C1245">
        <v>15768455000000</v>
      </c>
      <c r="D1245">
        <v>17577827000000</v>
      </c>
      <c r="E1245">
        <v>13925993000000</v>
      </c>
      <c r="F1245">
        <v>26721757000000</v>
      </c>
      <c r="G1245">
        <v>18753964000000</v>
      </c>
      <c r="H1245">
        <v>28903342000000</v>
      </c>
      <c r="I1245">
        <v>25413896000000</v>
      </c>
      <c r="J1245">
        <v>31286059000000</v>
      </c>
      <c r="K1245">
        <v>36118893000000</v>
      </c>
      <c r="L1245">
        <v>37723265000000</v>
      </c>
      <c r="M1245">
        <v>34196793000000</v>
      </c>
      <c r="N1245">
        <v>24536272000000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 t="s">
        <v>129</v>
      </c>
      <c r="B1246" t="s">
        <v>55</v>
      </c>
      <c r="C1246">
        <v>13205401000000</v>
      </c>
      <c r="D1246">
        <v>7672216000000</v>
      </c>
      <c r="E1246">
        <v>9772341000000</v>
      </c>
      <c r="F1246">
        <v>10676894000000</v>
      </c>
      <c r="G1246">
        <v>13367645000000</v>
      </c>
      <c r="H1246">
        <v>6379154000000</v>
      </c>
      <c r="I1246">
        <v>8767930000000</v>
      </c>
      <c r="J1246">
        <v>10757423000000</v>
      </c>
      <c r="K1246">
        <v>12889356000000</v>
      </c>
      <c r="L1246">
        <v>15575386000000</v>
      </c>
      <c r="M1246">
        <v>13533513000000</v>
      </c>
      <c r="N1246">
        <v>17966060000000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 t="s">
        <v>129</v>
      </c>
      <c r="B1247" t="s">
        <v>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 t="s">
        <v>129</v>
      </c>
      <c r="B1248" t="s">
        <v>57</v>
      </c>
      <c r="C1248">
        <v>6327976000000</v>
      </c>
      <c r="D1248">
        <v>4523284000000</v>
      </c>
      <c r="E1248">
        <v>2338545000000</v>
      </c>
      <c r="F1248">
        <v>7895107000000</v>
      </c>
      <c r="G1248">
        <v>6868819000000</v>
      </c>
      <c r="H1248">
        <v>3240374000000</v>
      </c>
      <c r="I1248">
        <v>4528493000000</v>
      </c>
      <c r="J1248">
        <v>7228131000000</v>
      </c>
      <c r="K1248">
        <v>7584602000000</v>
      </c>
      <c r="L1248">
        <v>1174345000000</v>
      </c>
      <c r="M1248">
        <v>2598663000000</v>
      </c>
      <c r="N1248">
        <v>2570081000000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t="s">
        <v>129</v>
      </c>
      <c r="B1249" t="s">
        <v>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t="s">
        <v>129</v>
      </c>
      <c r="B1250" t="s">
        <v>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t="s">
        <v>129</v>
      </c>
      <c r="B1251" t="s">
        <v>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t="s">
        <v>129</v>
      </c>
      <c r="B1252" t="s">
        <v>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 t="s">
        <v>129</v>
      </c>
      <c r="B1253" t="s">
        <v>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 t="s">
        <v>129</v>
      </c>
      <c r="B1254" t="s">
        <v>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 t="s">
        <v>129</v>
      </c>
      <c r="B1255" t="s">
        <v>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 t="s">
        <v>129</v>
      </c>
      <c r="B1256" t="s">
        <v>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t="s">
        <v>129</v>
      </c>
      <c r="B1257" t="s">
        <v>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 t="s">
        <v>129</v>
      </c>
      <c r="B1258" t="s">
        <v>67</v>
      </c>
      <c r="C1258">
        <v>401926236000000</v>
      </c>
      <c r="D1258">
        <v>412918017000000</v>
      </c>
      <c r="E1258">
        <v>418407609000000</v>
      </c>
      <c r="F1258">
        <v>458348937000000</v>
      </c>
      <c r="G1258">
        <v>464595281000000</v>
      </c>
      <c r="H1258">
        <v>506556379000000</v>
      </c>
      <c r="I1258">
        <v>515553313000000</v>
      </c>
      <c r="J1258">
        <v>522131059000000</v>
      </c>
      <c r="K1258">
        <v>528560025000000</v>
      </c>
      <c r="L1258">
        <v>551351129000000</v>
      </c>
      <c r="M1258">
        <v>570193860000000</v>
      </c>
      <c r="N1258">
        <v>585111645000000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t="s">
        <v>129</v>
      </c>
      <c r="B1259" t="s">
        <v>68</v>
      </c>
      <c r="C1259">
        <v>641821000000</v>
      </c>
      <c r="D1259">
        <v>609712000000</v>
      </c>
      <c r="E1259">
        <v>586822000000</v>
      </c>
      <c r="F1259">
        <v>557884000000</v>
      </c>
      <c r="G1259">
        <v>677941000000</v>
      </c>
      <c r="H1259">
        <v>1510983000000</v>
      </c>
      <c r="I1259">
        <v>1484502000000</v>
      </c>
      <c r="J1259">
        <v>1456927000000</v>
      </c>
      <c r="K1259">
        <v>1434359000000</v>
      </c>
      <c r="L1259">
        <v>9715193000000</v>
      </c>
      <c r="M1259">
        <v>1394326000000</v>
      </c>
      <c r="N1259">
        <v>1374724000000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t="s">
        <v>129</v>
      </c>
      <c r="B1260" t="s">
        <v>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 t="s">
        <v>129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 t="s">
        <v>129</v>
      </c>
      <c r="B1262" t="s">
        <v>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 t="s">
        <v>129</v>
      </c>
      <c r="B1263" t="s">
        <v>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t="s">
        <v>129</v>
      </c>
      <c r="B1264" t="s">
        <v>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 t="s">
        <v>129</v>
      </c>
      <c r="B1265" t="s">
        <v>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 t="s">
        <v>129</v>
      </c>
      <c r="B1266" t="s">
        <v>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 t="s">
        <v>129</v>
      </c>
      <c r="B1267" t="s">
        <v>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 t="s">
        <v>129</v>
      </c>
      <c r="B1268" t="s">
        <v>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 t="s">
        <v>129</v>
      </c>
      <c r="B1269" t="s">
        <v>78</v>
      </c>
      <c r="C1269">
        <v>34947896000000</v>
      </c>
      <c r="D1269">
        <v>38468091000000</v>
      </c>
      <c r="E1269">
        <v>47839009000000</v>
      </c>
      <c r="F1269">
        <v>71042766000000</v>
      </c>
      <c r="G1269">
        <v>56703630000000</v>
      </c>
      <c r="H1269">
        <v>79623409000000</v>
      </c>
      <c r="I1269">
        <v>75909225000000</v>
      </c>
      <c r="J1269">
        <v>85190105000000</v>
      </c>
      <c r="K1269">
        <v>84955743000000</v>
      </c>
      <c r="L1269">
        <v>78513434000000</v>
      </c>
      <c r="M1269">
        <v>70694596000000</v>
      </c>
      <c r="N1269">
        <v>63192021000000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t="s">
        <v>129</v>
      </c>
      <c r="B1270" t="s">
        <v>79</v>
      </c>
      <c r="C1270">
        <v>17616763000000</v>
      </c>
      <c r="D1270">
        <v>21799796000000</v>
      </c>
      <c r="E1270">
        <v>33691276000000</v>
      </c>
      <c r="F1270">
        <v>65894470000000</v>
      </c>
      <c r="G1270">
        <v>54619138000000</v>
      </c>
      <c r="H1270">
        <v>74319441000000</v>
      </c>
      <c r="I1270">
        <v>71102651000000</v>
      </c>
      <c r="J1270">
        <v>72513211000000</v>
      </c>
      <c r="K1270">
        <v>73629067000000</v>
      </c>
      <c r="L1270">
        <v>73100537000000</v>
      </c>
      <c r="M1270">
        <v>63991815000000</v>
      </c>
      <c r="N1270">
        <v>54961936000000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t="s">
        <v>129</v>
      </c>
      <c r="B1271" t="s">
        <v>80</v>
      </c>
      <c r="C1271">
        <v>17331133000000</v>
      </c>
      <c r="D1271">
        <v>16668295000000</v>
      </c>
      <c r="E1271">
        <v>14147733000000</v>
      </c>
      <c r="F1271">
        <v>5148296000000</v>
      </c>
      <c r="G1271">
        <v>2084492000000</v>
      </c>
      <c r="H1271">
        <v>5303968000000</v>
      </c>
      <c r="I1271">
        <v>4806574000000</v>
      </c>
      <c r="J1271">
        <v>12676894000000</v>
      </c>
      <c r="K1271">
        <v>11326676000000</v>
      </c>
      <c r="L1271">
        <v>5412897000000</v>
      </c>
      <c r="M1271">
        <v>6702781000000</v>
      </c>
      <c r="N1271">
        <v>8230085000000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 t="s">
        <v>129</v>
      </c>
      <c r="B1272" t="s">
        <v>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t="s">
        <v>129</v>
      </c>
      <c r="B1273" t="s">
        <v>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t="s">
        <v>129</v>
      </c>
      <c r="B1274" t="s">
        <v>83</v>
      </c>
      <c r="C1274">
        <v>296517196000000</v>
      </c>
      <c r="D1274">
        <v>303631883000000</v>
      </c>
      <c r="E1274">
        <v>300654398000000</v>
      </c>
      <c r="F1274">
        <v>310924011000000</v>
      </c>
      <c r="G1274">
        <v>324242541000000</v>
      </c>
      <c r="H1274">
        <v>327318099000000</v>
      </c>
      <c r="I1274">
        <v>333638681000000</v>
      </c>
      <c r="J1274">
        <v>339768265000000</v>
      </c>
      <c r="K1274">
        <v>340717466000000</v>
      </c>
      <c r="L1274">
        <v>361841278000000</v>
      </c>
      <c r="M1274">
        <v>391481655000000</v>
      </c>
      <c r="N1274">
        <v>409618315000000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t="s">
        <v>129</v>
      </c>
      <c r="B1275" t="s">
        <v>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t="s">
        <v>129</v>
      </c>
      <c r="B1276" t="s">
        <v>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t="s">
        <v>129</v>
      </c>
      <c r="B1277" t="s">
        <v>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 t="s">
        <v>129</v>
      </c>
      <c r="B1278" t="s">
        <v>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t="s">
        <v>129</v>
      </c>
      <c r="B1279" t="s">
        <v>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t="s">
        <v>129</v>
      </c>
      <c r="B1280" t="s">
        <v>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t="s">
        <v>129</v>
      </c>
      <c r="B1281" t="s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t="s">
        <v>129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t="s">
        <v>129</v>
      </c>
      <c r="B1283" t="s">
        <v>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 t="s">
        <v>129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4952170000000</v>
      </c>
      <c r="I1284">
        <v>0</v>
      </c>
      <c r="J1284">
        <v>67289000000</v>
      </c>
      <c r="K1284">
        <v>248643000000</v>
      </c>
      <c r="L1284">
        <v>1615605000000</v>
      </c>
      <c r="M1284">
        <v>0</v>
      </c>
      <c r="N1284">
        <v>1452356000000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t="s">
        <v>129</v>
      </c>
      <c r="B1285" t="s">
        <v>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t="s">
        <v>129</v>
      </c>
      <c r="B1286" t="s">
        <v>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 t="s">
        <v>129</v>
      </c>
      <c r="B1287" t="s">
        <v>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 t="s">
        <v>129</v>
      </c>
      <c r="B1288" t="s">
        <v>97</v>
      </c>
      <c r="C1288">
        <v>378050146000000</v>
      </c>
      <c r="D1288">
        <v>388524874000000</v>
      </c>
      <c r="E1288">
        <v>392795260000000</v>
      </c>
      <c r="F1288">
        <v>431364921000000</v>
      </c>
      <c r="G1288">
        <v>435915309000000</v>
      </c>
      <c r="H1288">
        <v>470880249000000</v>
      </c>
      <c r="I1288">
        <v>477734525000000</v>
      </c>
      <c r="J1288">
        <v>482450150000000</v>
      </c>
      <c r="K1288">
        <v>486265786000000</v>
      </c>
      <c r="L1288">
        <v>508595013000000</v>
      </c>
      <c r="M1288">
        <v>524380204000000</v>
      </c>
      <c r="N1288">
        <v>537363599000000</v>
      </c>
      <c r="O1288">
        <v>0</v>
      </c>
      <c r="P1288">
        <v>0</v>
      </c>
      <c r="Q1288">
        <v>0</v>
      </c>
      <c r="R1288">
        <v>0</v>
      </c>
    </row>
    <row r="1289" spans="1:18" x14ac:dyDescent="0.35">
      <c r="A1289" t="s">
        <v>129</v>
      </c>
      <c r="B1289" t="s">
        <v>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t="s">
        <v>129</v>
      </c>
      <c r="B1290" t="s">
        <v>99</v>
      </c>
      <c r="C1290">
        <v>17558331000000</v>
      </c>
      <c r="D1290">
        <v>17558331000000</v>
      </c>
      <c r="E1290">
        <v>17510091000000</v>
      </c>
      <c r="F1290">
        <v>19260488000000</v>
      </c>
      <c r="G1290">
        <v>19260488000000</v>
      </c>
      <c r="H1290">
        <v>26673698000000</v>
      </c>
      <c r="I1290">
        <v>26673698000000</v>
      </c>
      <c r="J1290">
        <v>26673698000000</v>
      </c>
      <c r="K1290">
        <v>26673698000000</v>
      </c>
      <c r="L1290">
        <v>30673832000000</v>
      </c>
      <c r="M1290">
        <v>30673832000000</v>
      </c>
      <c r="N1290">
        <v>30673832000000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 t="s">
        <v>129</v>
      </c>
      <c r="B1291" t="s">
        <v>100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 t="s">
        <v>129</v>
      </c>
      <c r="B1292" t="s">
        <v>101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 t="s">
        <v>129</v>
      </c>
      <c r="B1293" t="s">
        <v>102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 t="s">
        <v>129</v>
      </c>
      <c r="B1294" t="s">
        <v>103</v>
      </c>
      <c r="C1294">
        <v>101716000000</v>
      </c>
      <c r="D1294">
        <v>101716000000</v>
      </c>
      <c r="E1294">
        <v>101716000000</v>
      </c>
      <c r="F1294">
        <v>101716000000</v>
      </c>
      <c r="G1294">
        <v>101716000000</v>
      </c>
      <c r="H1294">
        <v>1449603000000</v>
      </c>
      <c r="I1294">
        <v>1449603000000</v>
      </c>
      <c r="J1294">
        <v>1449603000000</v>
      </c>
      <c r="K1294">
        <v>1449603000000</v>
      </c>
      <c r="L1294">
        <v>1449603000000</v>
      </c>
      <c r="M1294">
        <v>1449603000000</v>
      </c>
      <c r="N1294">
        <v>1499603000000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 t="s">
        <v>129</v>
      </c>
      <c r="B1295" t="s">
        <v>104</v>
      </c>
      <c r="C1295">
        <v>-5260000000</v>
      </c>
      <c r="D1295">
        <v>-5260000000</v>
      </c>
      <c r="E1295">
        <v>-5260000000</v>
      </c>
      <c r="F1295">
        <v>-5260000000</v>
      </c>
      <c r="G1295">
        <v>-5260000000</v>
      </c>
      <c r="H1295">
        <v>-5260000000</v>
      </c>
      <c r="I1295">
        <v>-5260000000</v>
      </c>
      <c r="J1295">
        <v>-5260000000</v>
      </c>
      <c r="K1295">
        <v>-5260000000</v>
      </c>
      <c r="L1295">
        <v>-5260000000</v>
      </c>
      <c r="M1295">
        <v>-5260000000</v>
      </c>
      <c r="N1295">
        <v>-5260000000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t="s">
        <v>129</v>
      </c>
      <c r="B1296" t="s">
        <v>105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 t="s">
        <v>129</v>
      </c>
      <c r="B1297" t="s">
        <v>106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t="s">
        <v>129</v>
      </c>
      <c r="B1298" t="s">
        <v>107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t="s">
        <v>129</v>
      </c>
      <c r="B1299" t="s">
        <v>108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t="s">
        <v>129</v>
      </c>
      <c r="B1300" t="s">
        <v>109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 t="s">
        <v>129</v>
      </c>
      <c r="B1301" t="s">
        <v>110</v>
      </c>
      <c r="C1301">
        <v>1822631000000</v>
      </c>
      <c r="D1301">
        <v>1822231000000</v>
      </c>
      <c r="E1301">
        <v>2195273000000</v>
      </c>
      <c r="F1301">
        <v>2201493000000</v>
      </c>
      <c r="G1301">
        <v>2205650000000</v>
      </c>
      <c r="H1301">
        <v>2900877000000</v>
      </c>
      <c r="I1301">
        <v>2912309000000</v>
      </c>
      <c r="J1301">
        <v>2904688000000</v>
      </c>
      <c r="K1301">
        <v>2902723000000</v>
      </c>
      <c r="L1301">
        <v>2910898000000</v>
      </c>
      <c r="M1301">
        <v>4056810000000</v>
      </c>
      <c r="N1301">
        <v>4036207000000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t="s">
        <v>129</v>
      </c>
      <c r="B1302" t="s">
        <v>111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 t="s">
        <v>129</v>
      </c>
      <c r="B1303" t="s">
        <v>112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 t="s">
        <v>129</v>
      </c>
      <c r="B1304" t="s">
        <v>113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t="s">
        <v>129</v>
      </c>
      <c r="B1305" t="s">
        <v>114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 t="s">
        <v>129</v>
      </c>
      <c r="B1306" t="s">
        <v>115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 t="s">
        <v>129</v>
      </c>
      <c r="B1307" t="s">
        <v>116</v>
      </c>
      <c r="C1307">
        <v>5873000000</v>
      </c>
      <c r="D1307">
        <v>0</v>
      </c>
      <c r="E1307">
        <v>0</v>
      </c>
      <c r="F1307">
        <v>-3746000000</v>
      </c>
      <c r="G1307">
        <v>2014000000</v>
      </c>
      <c r="H1307">
        <v>0</v>
      </c>
      <c r="I1307">
        <v>-340224000000</v>
      </c>
      <c r="J1307">
        <v>-520160000000</v>
      </c>
      <c r="K1307">
        <v>-627315000000</v>
      </c>
      <c r="L1307">
        <v>-606379000000</v>
      </c>
      <c r="M1307">
        <v>-613051000000</v>
      </c>
      <c r="N1307">
        <v>-663587000000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t="s">
        <v>129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t="s">
        <v>129</v>
      </c>
      <c r="B1309" t="s">
        <v>118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5">
      <c r="A1310" t="s">
        <v>129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 t="s">
        <v>130</v>
      </c>
      <c r="B1311" t="s">
        <v>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 t="s">
        <v>130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 t="s">
        <v>130</v>
      </c>
      <c r="B1313" t="s">
        <v>9</v>
      </c>
      <c r="C1313">
        <v>1008343000000</v>
      </c>
      <c r="D1313">
        <v>1012228000000</v>
      </c>
      <c r="E1313">
        <v>1074508000000</v>
      </c>
      <c r="F1313">
        <v>1095064000000</v>
      </c>
      <c r="G1313">
        <v>926271000000</v>
      </c>
      <c r="H1313">
        <v>1076028000000</v>
      </c>
      <c r="I1313">
        <v>1034117000000</v>
      </c>
      <c r="J1313">
        <v>1033269000000</v>
      </c>
      <c r="K1313">
        <v>921542000000</v>
      </c>
      <c r="L1313">
        <v>1037807000000</v>
      </c>
      <c r="M1313">
        <v>963485000000</v>
      </c>
      <c r="N1313">
        <v>920926000000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 t="s">
        <v>130</v>
      </c>
      <c r="B1314" t="s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 t="s">
        <v>130</v>
      </c>
      <c r="B1315" t="s">
        <v>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 t="s">
        <v>130</v>
      </c>
      <c r="B1316" t="s">
        <v>12</v>
      </c>
      <c r="C1316">
        <v>4474865000000</v>
      </c>
      <c r="D1316">
        <v>3374359000000</v>
      </c>
      <c r="E1316">
        <v>1275847000000</v>
      </c>
      <c r="F1316">
        <v>2844601000000</v>
      </c>
      <c r="G1316">
        <v>2067946000000</v>
      </c>
      <c r="H1316">
        <v>4799360000000</v>
      </c>
      <c r="I1316">
        <v>621486000000</v>
      </c>
      <c r="J1316">
        <v>3832672000000</v>
      </c>
      <c r="K1316">
        <v>3979776000000</v>
      </c>
      <c r="L1316">
        <v>9826851000000</v>
      </c>
      <c r="M1316">
        <v>1505339000000</v>
      </c>
      <c r="N1316">
        <v>5277471000000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 t="s">
        <v>130</v>
      </c>
      <c r="B1317" t="s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t="s">
        <v>130</v>
      </c>
      <c r="B1318" t="s">
        <v>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 t="s">
        <v>130</v>
      </c>
      <c r="B1319" t="s">
        <v>15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 t="s">
        <v>130</v>
      </c>
      <c r="B1320" t="s">
        <v>16</v>
      </c>
      <c r="C1320">
        <v>25984580000000</v>
      </c>
      <c r="D1320">
        <v>25741179000000</v>
      </c>
      <c r="E1320">
        <v>30883398000000</v>
      </c>
      <c r="F1320">
        <v>33098224000000</v>
      </c>
      <c r="G1320">
        <v>31940581000000</v>
      </c>
      <c r="H1320">
        <v>42590477000000</v>
      </c>
      <c r="I1320">
        <v>49720200000000</v>
      </c>
      <c r="J1320">
        <v>52343826000000</v>
      </c>
      <c r="K1320">
        <v>52727409000000</v>
      </c>
      <c r="L1320">
        <v>45068410000000</v>
      </c>
      <c r="M1320">
        <v>54925730000000</v>
      </c>
      <c r="N1320">
        <v>44259836000000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t="s">
        <v>130</v>
      </c>
      <c r="B1321" t="s">
        <v>17</v>
      </c>
      <c r="C1321">
        <v>25984580000000</v>
      </c>
      <c r="D1321">
        <v>25641179000000</v>
      </c>
      <c r="E1321">
        <v>28582827000000</v>
      </c>
      <c r="F1321">
        <v>32244305000000</v>
      </c>
      <c r="G1321">
        <v>30099911000000</v>
      </c>
      <c r="H1321">
        <v>35233492000000</v>
      </c>
      <c r="I1321">
        <v>45515029000000</v>
      </c>
      <c r="J1321">
        <v>47905460000000</v>
      </c>
      <c r="K1321">
        <v>50191288000000</v>
      </c>
      <c r="L1321">
        <v>41462465000000</v>
      </c>
      <c r="M1321">
        <v>49514199000000</v>
      </c>
      <c r="N1321">
        <v>41004836000000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t="s">
        <v>130</v>
      </c>
      <c r="B1322" t="s">
        <v>18</v>
      </c>
      <c r="C1322">
        <v>0</v>
      </c>
      <c r="D1322">
        <v>100000000000</v>
      </c>
      <c r="E1322">
        <v>2300571000000</v>
      </c>
      <c r="F1322">
        <v>853919000000</v>
      </c>
      <c r="G1322">
        <v>1840670000000</v>
      </c>
      <c r="H1322">
        <v>7356985000000</v>
      </c>
      <c r="I1322">
        <v>4205171000000</v>
      </c>
      <c r="J1322">
        <v>4438366000000</v>
      </c>
      <c r="K1322">
        <v>2536121000000</v>
      </c>
      <c r="L1322">
        <v>3605945000000</v>
      </c>
      <c r="M1322">
        <v>5411531000000</v>
      </c>
      <c r="N1322">
        <v>3255000000000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 t="s">
        <v>130</v>
      </c>
      <c r="B1323" t="s">
        <v>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t="s">
        <v>130</v>
      </c>
      <c r="B1324" t="s">
        <v>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t="s">
        <v>130</v>
      </c>
      <c r="B1325" t="s">
        <v>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 t="s">
        <v>130</v>
      </c>
      <c r="B1326" t="s">
        <v>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 t="s">
        <v>130</v>
      </c>
      <c r="B1327" t="s">
        <v>23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t="s">
        <v>130</v>
      </c>
      <c r="B1328" t="s">
        <v>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t="s">
        <v>130</v>
      </c>
      <c r="B1329" t="s">
        <v>25</v>
      </c>
      <c r="C1329">
        <v>3929864000000</v>
      </c>
      <c r="D1329">
        <v>2693849000000</v>
      </c>
      <c r="E1329">
        <v>6389797000000</v>
      </c>
      <c r="F1329">
        <v>9149156000000</v>
      </c>
      <c r="G1329">
        <v>13883689000000</v>
      </c>
      <c r="H1329">
        <v>13082630000000</v>
      </c>
      <c r="I1329">
        <v>18551877000000</v>
      </c>
      <c r="J1329">
        <v>13407656000000</v>
      </c>
      <c r="K1329">
        <v>8444448000000</v>
      </c>
      <c r="L1329">
        <v>3987085000000</v>
      </c>
      <c r="M1329">
        <v>4293033000000</v>
      </c>
      <c r="N1329">
        <v>4946023000000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t="s">
        <v>130</v>
      </c>
      <c r="B1330" t="s">
        <v>26</v>
      </c>
      <c r="C1330">
        <v>3960983000000</v>
      </c>
      <c r="D1330">
        <v>2705920000000</v>
      </c>
      <c r="E1330">
        <v>6400320000000</v>
      </c>
      <c r="F1330">
        <v>9204391000000</v>
      </c>
      <c r="G1330">
        <v>13932920000000</v>
      </c>
      <c r="H1330">
        <v>13094009000000</v>
      </c>
      <c r="I1330">
        <v>18554423000000</v>
      </c>
      <c r="J1330">
        <v>13407758000000</v>
      </c>
      <c r="K1330">
        <v>8444550000000</v>
      </c>
      <c r="L1330">
        <v>3987085000000</v>
      </c>
      <c r="M1330">
        <v>4293033000000</v>
      </c>
      <c r="N1330">
        <v>4946023000000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 t="s">
        <v>130</v>
      </c>
      <c r="B1331" t="s">
        <v>27</v>
      </c>
      <c r="C1331">
        <v>-31119000000</v>
      </c>
      <c r="D1331">
        <v>-12071000000</v>
      </c>
      <c r="E1331">
        <v>-10524000000</v>
      </c>
      <c r="F1331">
        <v>-55235000000</v>
      </c>
      <c r="G1331">
        <v>-49231000000</v>
      </c>
      <c r="H1331">
        <v>-11379000000</v>
      </c>
      <c r="I1331">
        <v>-2546000000</v>
      </c>
      <c r="J1331">
        <v>-102000000</v>
      </c>
      <c r="K1331">
        <v>-102000000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 t="s">
        <v>130</v>
      </c>
      <c r="B1332" t="s">
        <v>28</v>
      </c>
      <c r="C1332">
        <v>214312000000</v>
      </c>
      <c r="D1332">
        <v>144604000000</v>
      </c>
      <c r="E1332">
        <v>63257000000</v>
      </c>
      <c r="F1332">
        <v>0</v>
      </c>
      <c r="G1332">
        <v>272470000000</v>
      </c>
      <c r="H1332">
        <v>0</v>
      </c>
      <c r="I1332">
        <v>0</v>
      </c>
      <c r="J1332">
        <v>176824000000</v>
      </c>
      <c r="K1332">
        <v>150074000000</v>
      </c>
      <c r="L1332">
        <v>0</v>
      </c>
      <c r="M1332">
        <v>0</v>
      </c>
      <c r="N1332">
        <v>76891000000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t="s">
        <v>130</v>
      </c>
      <c r="B1333" t="s">
        <v>29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5">
      <c r="A1334" t="s">
        <v>130</v>
      </c>
      <c r="B1334" t="s">
        <v>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 t="s">
        <v>130</v>
      </c>
      <c r="B1335" t="s">
        <v>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t="s">
        <v>130</v>
      </c>
      <c r="B1336" t="s">
        <v>32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 t="s">
        <v>130</v>
      </c>
      <c r="B1337" t="s">
        <v>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 t="s">
        <v>130</v>
      </c>
      <c r="B1338" t="s">
        <v>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 t="s">
        <v>130</v>
      </c>
      <c r="B1339" t="s">
        <v>35</v>
      </c>
      <c r="C1339">
        <v>104577000000</v>
      </c>
      <c r="D1339">
        <v>102912000000</v>
      </c>
      <c r="E1339">
        <v>102912000000</v>
      </c>
      <c r="F1339">
        <v>96812000000</v>
      </c>
      <c r="G1339">
        <v>86406000000</v>
      </c>
      <c r="H1339">
        <v>85091000000</v>
      </c>
      <c r="I1339">
        <v>85091000000</v>
      </c>
      <c r="J1339">
        <v>85415000000</v>
      </c>
      <c r="K1339">
        <v>61313000000</v>
      </c>
      <c r="L1339">
        <v>61313000000</v>
      </c>
      <c r="M1339">
        <v>0</v>
      </c>
      <c r="N1339">
        <v>61892000000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 t="s">
        <v>130</v>
      </c>
      <c r="B1340" t="s">
        <v>36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 t="s">
        <v>130</v>
      </c>
      <c r="B1341" t="s">
        <v>37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 t="s">
        <v>130</v>
      </c>
      <c r="B1342" t="s">
        <v>38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 t="s">
        <v>130</v>
      </c>
      <c r="B1343" t="s">
        <v>39</v>
      </c>
      <c r="C1343">
        <v>131666000000</v>
      </c>
      <c r="D1343">
        <v>131666000000</v>
      </c>
      <c r="E1343">
        <v>131666000000</v>
      </c>
      <c r="F1343">
        <v>127009000000</v>
      </c>
      <c r="G1343">
        <v>116603000000</v>
      </c>
      <c r="H1343">
        <v>86534000000</v>
      </c>
      <c r="I1343">
        <v>86534000000</v>
      </c>
      <c r="J1343">
        <v>86534000000</v>
      </c>
      <c r="K1343">
        <v>62432000000</v>
      </c>
      <c r="L1343">
        <v>62432000000</v>
      </c>
      <c r="M1343">
        <v>62432000000</v>
      </c>
      <c r="N1343">
        <v>62432000000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t="s">
        <v>130</v>
      </c>
      <c r="B1344" t="s">
        <v>40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5">
      <c r="A1345" t="s">
        <v>130</v>
      </c>
      <c r="B1345" t="s">
        <v>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 t="s">
        <v>130</v>
      </c>
      <c r="B1346" t="s">
        <v>42</v>
      </c>
      <c r="C1346">
        <v>-27089000000</v>
      </c>
      <c r="D1346">
        <v>-28754000000</v>
      </c>
      <c r="E1346">
        <v>-28754000000</v>
      </c>
      <c r="F1346">
        <v>-30197000000</v>
      </c>
      <c r="G1346">
        <v>-30197000000</v>
      </c>
      <c r="H1346">
        <v>-1443000000</v>
      </c>
      <c r="I1346">
        <v>-1443000000</v>
      </c>
      <c r="J1346">
        <v>-1119000000</v>
      </c>
      <c r="K1346">
        <v>-1119000000</v>
      </c>
      <c r="L1346">
        <v>-1119000000</v>
      </c>
      <c r="M1346">
        <v>-1119000000</v>
      </c>
      <c r="N1346">
        <v>-540000000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t="s">
        <v>130</v>
      </c>
      <c r="B1347" t="s">
        <v>43</v>
      </c>
      <c r="C1347">
        <v>783283000000</v>
      </c>
      <c r="D1347">
        <v>862487000000</v>
      </c>
      <c r="E1347">
        <v>853235000000</v>
      </c>
      <c r="F1347">
        <v>867201000000</v>
      </c>
      <c r="G1347">
        <v>857557000000</v>
      </c>
      <c r="H1347">
        <v>882503000000</v>
      </c>
      <c r="I1347">
        <v>898248000000</v>
      </c>
      <c r="J1347">
        <v>935256000000</v>
      </c>
      <c r="K1347">
        <v>947728000000</v>
      </c>
      <c r="L1347">
        <v>1085692000000</v>
      </c>
      <c r="M1347">
        <v>1072695000000</v>
      </c>
      <c r="N1347">
        <v>1174401000000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t="s">
        <v>130</v>
      </c>
      <c r="B1348" t="s">
        <v>44</v>
      </c>
      <c r="C1348">
        <v>208957000000</v>
      </c>
      <c r="D1348">
        <v>283496000000</v>
      </c>
      <c r="E1348">
        <v>278220000000</v>
      </c>
      <c r="F1348">
        <v>276285000000</v>
      </c>
      <c r="G1348">
        <v>267745000000</v>
      </c>
      <c r="H1348">
        <v>286268000000</v>
      </c>
      <c r="I1348">
        <v>301945000000</v>
      </c>
      <c r="J1348">
        <v>308763000000</v>
      </c>
      <c r="K1348">
        <v>312898000000</v>
      </c>
      <c r="L1348">
        <v>427189000000</v>
      </c>
      <c r="M1348">
        <v>410465000000</v>
      </c>
      <c r="N1348">
        <v>491261000000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 t="s">
        <v>130</v>
      </c>
      <c r="B1349" t="s">
        <v>45</v>
      </c>
      <c r="C1349">
        <v>651552000000</v>
      </c>
      <c r="D1349">
        <v>739271000000</v>
      </c>
      <c r="E1349">
        <v>745816000000</v>
      </c>
      <c r="F1349">
        <v>755687000000</v>
      </c>
      <c r="G1349">
        <v>758647000000</v>
      </c>
      <c r="H1349">
        <v>678972000000</v>
      </c>
      <c r="I1349">
        <v>706641000000</v>
      </c>
      <c r="J1349">
        <v>726313000000</v>
      </c>
      <c r="K1349">
        <v>740573000000</v>
      </c>
      <c r="L1349">
        <v>877679000000</v>
      </c>
      <c r="M1349">
        <v>879420000000</v>
      </c>
      <c r="N1349">
        <v>981537000000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 t="s">
        <v>130</v>
      </c>
      <c r="B1350" t="s">
        <v>46</v>
      </c>
      <c r="C1350">
        <v>-442595000000</v>
      </c>
      <c r="D1350">
        <v>-455775000000</v>
      </c>
      <c r="E1350">
        <v>-467596000000</v>
      </c>
      <c r="F1350">
        <v>-479402000000</v>
      </c>
      <c r="G1350">
        <v>-490902000000</v>
      </c>
      <c r="H1350">
        <v>-392704000000</v>
      </c>
      <c r="I1350">
        <v>-404695000000</v>
      </c>
      <c r="J1350">
        <v>-417550000000</v>
      </c>
      <c r="K1350">
        <v>-427675000000</v>
      </c>
      <c r="L1350">
        <v>-450490000000</v>
      </c>
      <c r="M1350">
        <v>-468955000000</v>
      </c>
      <c r="N1350">
        <v>-490276000000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 t="s">
        <v>130</v>
      </c>
      <c r="B1351" t="s">
        <v>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 t="s">
        <v>130</v>
      </c>
      <c r="B1352" t="s">
        <v>45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t="s">
        <v>130</v>
      </c>
      <c r="B1353" t="s">
        <v>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 t="s">
        <v>130</v>
      </c>
      <c r="B1354" t="s">
        <v>48</v>
      </c>
      <c r="C1354">
        <v>574326000000</v>
      </c>
      <c r="D1354">
        <v>578991000000</v>
      </c>
      <c r="E1354">
        <v>575015000000</v>
      </c>
      <c r="F1354">
        <v>590916000000</v>
      </c>
      <c r="G1354">
        <v>589811000000</v>
      </c>
      <c r="H1354">
        <v>596235000000</v>
      </c>
      <c r="I1354">
        <v>596303000000</v>
      </c>
      <c r="J1354">
        <v>626493000000</v>
      </c>
      <c r="K1354">
        <v>634830000000</v>
      </c>
      <c r="L1354">
        <v>658503000000</v>
      </c>
      <c r="M1354">
        <v>662231000000</v>
      </c>
      <c r="N1354">
        <v>683140000000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t="s">
        <v>130</v>
      </c>
      <c r="B1355" t="s">
        <v>45</v>
      </c>
      <c r="C1355">
        <v>730892000000</v>
      </c>
      <c r="D1355">
        <v>741512000000</v>
      </c>
      <c r="E1355">
        <v>744293000000</v>
      </c>
      <c r="F1355">
        <v>767078000000</v>
      </c>
      <c r="G1355">
        <v>772993000000</v>
      </c>
      <c r="H1355">
        <v>760635000000</v>
      </c>
      <c r="I1355">
        <v>767070000000</v>
      </c>
      <c r="J1355">
        <v>805190000000</v>
      </c>
      <c r="K1355">
        <v>821277000000</v>
      </c>
      <c r="L1355">
        <v>854399000000</v>
      </c>
      <c r="M1355">
        <v>867375000000</v>
      </c>
      <c r="N1355">
        <v>898766000000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t="s">
        <v>130</v>
      </c>
      <c r="B1356" t="s">
        <v>46</v>
      </c>
      <c r="C1356">
        <v>-156566000000</v>
      </c>
      <c r="D1356">
        <v>-162521000000</v>
      </c>
      <c r="E1356">
        <v>-169278000000</v>
      </c>
      <c r="F1356">
        <v>-176162000000</v>
      </c>
      <c r="G1356">
        <v>-183182000000</v>
      </c>
      <c r="H1356">
        <v>-164400000000</v>
      </c>
      <c r="I1356">
        <v>-170767000000</v>
      </c>
      <c r="J1356">
        <v>-178697000000</v>
      </c>
      <c r="K1356">
        <v>-186447000000</v>
      </c>
      <c r="L1356">
        <v>-195896000000</v>
      </c>
      <c r="M1356">
        <v>-205144000000</v>
      </c>
      <c r="N1356">
        <v>-215626000000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 t="s">
        <v>130</v>
      </c>
      <c r="B1357" t="s">
        <v>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 t="s">
        <v>130</v>
      </c>
      <c r="B1358" t="s">
        <v>45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35">
      <c r="A1359" t="s">
        <v>130</v>
      </c>
      <c r="B1359" t="s">
        <v>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t="s">
        <v>130</v>
      </c>
      <c r="B1360" t="s">
        <v>50</v>
      </c>
      <c r="C1360">
        <v>241283000000</v>
      </c>
      <c r="D1360">
        <v>240934000000</v>
      </c>
      <c r="E1360">
        <v>241207000000</v>
      </c>
      <c r="F1360">
        <v>65530000000</v>
      </c>
      <c r="G1360">
        <v>65858000000</v>
      </c>
      <c r="H1360">
        <v>65564000000</v>
      </c>
      <c r="I1360">
        <v>65137000000</v>
      </c>
      <c r="J1360">
        <v>58607000000</v>
      </c>
      <c r="K1360">
        <v>58314000000</v>
      </c>
      <c r="L1360">
        <v>58047000000</v>
      </c>
      <c r="M1360">
        <v>57757000000</v>
      </c>
      <c r="N1360">
        <v>61076000000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 t="s">
        <v>130</v>
      </c>
      <c r="B1361" t="s">
        <v>51</v>
      </c>
      <c r="C1361">
        <v>249060000000</v>
      </c>
      <c r="D1361">
        <v>249060000000</v>
      </c>
      <c r="E1361">
        <v>249577000000</v>
      </c>
      <c r="F1361">
        <v>70187000000</v>
      </c>
      <c r="G1361">
        <v>70809000000</v>
      </c>
      <c r="H1361">
        <v>70809000000</v>
      </c>
      <c r="I1361">
        <v>70675000000</v>
      </c>
      <c r="J1361">
        <v>64439000000</v>
      </c>
      <c r="K1361">
        <v>64439000000</v>
      </c>
      <c r="L1361">
        <v>64466000000</v>
      </c>
      <c r="M1361">
        <v>64469000000</v>
      </c>
      <c r="N1361">
        <v>68082000000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 t="s">
        <v>130</v>
      </c>
      <c r="B1362" t="s">
        <v>52</v>
      </c>
      <c r="C1362">
        <v>-7777000000</v>
      </c>
      <c r="D1362">
        <v>-8126000000</v>
      </c>
      <c r="E1362">
        <v>-8371000000</v>
      </c>
      <c r="F1362">
        <v>-4657000000</v>
      </c>
      <c r="G1362">
        <v>-4951000000</v>
      </c>
      <c r="H1362">
        <v>-5244000000</v>
      </c>
      <c r="I1362">
        <v>-5538000000</v>
      </c>
      <c r="J1362">
        <v>-5831000000</v>
      </c>
      <c r="K1362">
        <v>-6125000000</v>
      </c>
      <c r="L1362">
        <v>-6419000000</v>
      </c>
      <c r="M1362">
        <v>-6712000000</v>
      </c>
      <c r="N1362">
        <v>-7006000000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 t="s">
        <v>130</v>
      </c>
      <c r="B1363" t="s">
        <v>53</v>
      </c>
      <c r="C1363">
        <v>7289971000000</v>
      </c>
      <c r="D1363">
        <v>6093518000000</v>
      </c>
      <c r="E1363">
        <v>7971110000000</v>
      </c>
      <c r="F1363">
        <v>7308378000000</v>
      </c>
      <c r="G1363">
        <v>9002834000000</v>
      </c>
      <c r="H1363">
        <v>6455538000000</v>
      </c>
      <c r="I1363">
        <v>7317685000000</v>
      </c>
      <c r="J1363">
        <v>7471283000000</v>
      </c>
      <c r="K1363">
        <v>8921580000000</v>
      </c>
      <c r="L1363">
        <v>10127923000000</v>
      </c>
      <c r="M1363">
        <v>12997373000000</v>
      </c>
      <c r="N1363">
        <v>13921666000000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t="s">
        <v>130</v>
      </c>
      <c r="B1364" t="s">
        <v>54</v>
      </c>
      <c r="C1364">
        <v>1367534000000</v>
      </c>
      <c r="D1364">
        <v>1282827000000</v>
      </c>
      <c r="E1364">
        <v>1757355000000</v>
      </c>
      <c r="F1364">
        <v>1750946000000</v>
      </c>
      <c r="G1364">
        <v>2531172000000</v>
      </c>
      <c r="H1364">
        <v>1991841000000</v>
      </c>
      <c r="I1364">
        <v>1762332000000</v>
      </c>
      <c r="J1364">
        <v>2201510000000</v>
      </c>
      <c r="K1364">
        <v>3035124000000</v>
      </c>
      <c r="L1364">
        <v>5490462000000</v>
      </c>
      <c r="M1364">
        <v>6195596000000</v>
      </c>
      <c r="N1364">
        <v>7424922000000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 t="s">
        <v>130</v>
      </c>
      <c r="B1365" t="s">
        <v>55</v>
      </c>
      <c r="C1365">
        <v>3603486000000</v>
      </c>
      <c r="D1365">
        <v>2598213000000</v>
      </c>
      <c r="E1365">
        <v>3285546000000</v>
      </c>
      <c r="F1365">
        <v>2680026000000</v>
      </c>
      <c r="G1365">
        <v>3667522000000</v>
      </c>
      <c r="H1365">
        <v>1679591000000</v>
      </c>
      <c r="I1365">
        <v>2791407000000</v>
      </c>
      <c r="J1365">
        <v>2656165000000</v>
      </c>
      <c r="K1365">
        <v>3323917000000</v>
      </c>
      <c r="L1365">
        <v>2594093000000</v>
      </c>
      <c r="M1365">
        <v>4088470000000</v>
      </c>
      <c r="N1365">
        <v>3473497000000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 t="s">
        <v>130</v>
      </c>
      <c r="B1366" t="s">
        <v>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 t="s">
        <v>130</v>
      </c>
      <c r="B1367" t="s">
        <v>57</v>
      </c>
      <c r="C1367">
        <v>2353616000000</v>
      </c>
      <c r="D1367">
        <v>2247143000000</v>
      </c>
      <c r="E1367">
        <v>2962874000000</v>
      </c>
      <c r="F1367">
        <v>2918500000000</v>
      </c>
      <c r="G1367">
        <v>2845234000000</v>
      </c>
      <c r="H1367">
        <v>2825200000000</v>
      </c>
      <c r="I1367">
        <v>2805040000000</v>
      </c>
      <c r="J1367">
        <v>2654038000000</v>
      </c>
      <c r="K1367">
        <v>2602969000000</v>
      </c>
      <c r="L1367">
        <v>2083798000000</v>
      </c>
      <c r="M1367">
        <v>2753737000000</v>
      </c>
      <c r="N1367">
        <v>3063677000000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t="s">
        <v>130</v>
      </c>
      <c r="B1368" t="s">
        <v>58</v>
      </c>
      <c r="C1368">
        <v>569644000000</v>
      </c>
      <c r="D1368">
        <v>551843000000</v>
      </c>
      <c r="E1368">
        <v>534041000000</v>
      </c>
      <c r="F1368">
        <v>516240000000</v>
      </c>
      <c r="G1368">
        <v>498438000000</v>
      </c>
      <c r="H1368">
        <v>480637000000</v>
      </c>
      <c r="I1368">
        <v>462836000000</v>
      </c>
      <c r="J1368">
        <v>445034000000</v>
      </c>
      <c r="K1368">
        <v>427233000000</v>
      </c>
      <c r="L1368">
        <v>409431000000</v>
      </c>
      <c r="M1368">
        <v>391630000000</v>
      </c>
      <c r="N1368">
        <v>373829000000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t="s">
        <v>130</v>
      </c>
      <c r="B1369" t="s">
        <v>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t="s">
        <v>130</v>
      </c>
      <c r="B1370" t="s">
        <v>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t="s">
        <v>130</v>
      </c>
      <c r="B1371" t="s">
        <v>61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t="s">
        <v>130</v>
      </c>
      <c r="B1372" t="s">
        <v>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t="s">
        <v>130</v>
      </c>
      <c r="B1373" t="s">
        <v>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t="s">
        <v>130</v>
      </c>
      <c r="B1374" t="s">
        <v>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 t="s">
        <v>130</v>
      </c>
      <c r="B1375" t="s">
        <v>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t="s">
        <v>130</v>
      </c>
      <c r="B1376" t="s">
        <v>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 t="s">
        <v>130</v>
      </c>
      <c r="B1377" t="s">
        <v>67</v>
      </c>
      <c r="C1377">
        <v>167426241000000</v>
      </c>
      <c r="D1377">
        <v>180207288000000</v>
      </c>
      <c r="E1377">
        <v>184320897000000</v>
      </c>
      <c r="F1377">
        <v>186934447000000</v>
      </c>
      <c r="G1377">
        <v>197629226000000</v>
      </c>
      <c r="H1377">
        <v>211663515000000</v>
      </c>
      <c r="I1377">
        <v>231222030000000</v>
      </c>
      <c r="J1377">
        <v>229723225000000</v>
      </c>
      <c r="K1377">
        <v>229145802000000</v>
      </c>
      <c r="L1377">
        <v>231423056000000</v>
      </c>
      <c r="M1377">
        <v>245169088000000</v>
      </c>
      <c r="N1377">
        <v>245206026000000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t="s">
        <v>130</v>
      </c>
      <c r="B1378" t="s">
        <v>68</v>
      </c>
      <c r="C1378">
        <v>215202000000</v>
      </c>
      <c r="D1378">
        <v>205702000000</v>
      </c>
      <c r="E1378">
        <v>198527000000</v>
      </c>
      <c r="F1378">
        <v>190419000000</v>
      </c>
      <c r="G1378">
        <v>1278189000000</v>
      </c>
      <c r="H1378">
        <v>2172763000000</v>
      </c>
      <c r="I1378">
        <v>2193018000000</v>
      </c>
      <c r="J1378">
        <v>2155809000000</v>
      </c>
      <c r="K1378">
        <v>2148330000000</v>
      </c>
      <c r="L1378">
        <v>3838696000000</v>
      </c>
      <c r="M1378">
        <v>2131646000000</v>
      </c>
      <c r="N1378">
        <v>2126443000000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t="s">
        <v>130</v>
      </c>
      <c r="B1379" t="s">
        <v>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t="s">
        <v>130</v>
      </c>
      <c r="B1380" t="s">
        <v>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t="s">
        <v>130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t="s">
        <v>130</v>
      </c>
      <c r="B1382" t="s">
        <v>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 t="s">
        <v>130</v>
      </c>
      <c r="B1383" t="s">
        <v>73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t="s">
        <v>130</v>
      </c>
      <c r="B1384" t="s">
        <v>74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t="s">
        <v>130</v>
      </c>
      <c r="B1385" t="s">
        <v>75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t="s">
        <v>130</v>
      </c>
      <c r="B1386" t="s">
        <v>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 t="s">
        <v>130</v>
      </c>
      <c r="B1387" t="s">
        <v>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 t="s">
        <v>130</v>
      </c>
      <c r="B1388" t="s">
        <v>78</v>
      </c>
      <c r="C1388">
        <v>40287921000000</v>
      </c>
      <c r="D1388">
        <v>42516673000000</v>
      </c>
      <c r="E1388">
        <v>44399230000000</v>
      </c>
      <c r="F1388">
        <v>52062705000000</v>
      </c>
      <c r="G1388">
        <v>57778322000000</v>
      </c>
      <c r="H1388">
        <v>58365998000000</v>
      </c>
      <c r="I1388">
        <v>77451665000000</v>
      </c>
      <c r="J1388">
        <v>63121369000000</v>
      </c>
      <c r="K1388">
        <v>60673439000000</v>
      </c>
      <c r="L1388">
        <v>59719627000000</v>
      </c>
      <c r="M1388">
        <v>68338473000000</v>
      </c>
      <c r="N1388">
        <v>65789598000000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 t="s">
        <v>130</v>
      </c>
      <c r="B1389" t="s">
        <v>79</v>
      </c>
      <c r="C1389">
        <v>31387685000000</v>
      </c>
      <c r="D1389">
        <v>25388472000000</v>
      </c>
      <c r="E1389">
        <v>34423365000000</v>
      </c>
      <c r="F1389">
        <v>39565591000000</v>
      </c>
      <c r="G1389">
        <v>41139221000000</v>
      </c>
      <c r="H1389">
        <v>35552732000000</v>
      </c>
      <c r="I1389">
        <v>57259735000000</v>
      </c>
      <c r="J1389">
        <v>47365269000000</v>
      </c>
      <c r="K1389">
        <v>52312785000000</v>
      </c>
      <c r="L1389">
        <v>44265765000000</v>
      </c>
      <c r="M1389">
        <v>47960068000000</v>
      </c>
      <c r="N1389">
        <v>45395238000000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t="s">
        <v>130</v>
      </c>
      <c r="B1390" t="s">
        <v>80</v>
      </c>
      <c r="C1390">
        <v>8900236000000</v>
      </c>
      <c r="D1390">
        <v>17128201000000</v>
      </c>
      <c r="E1390">
        <v>9975865000000</v>
      </c>
      <c r="F1390">
        <v>12497114000000</v>
      </c>
      <c r="G1390">
        <v>16639101000000</v>
      </c>
      <c r="H1390">
        <v>22813266000000</v>
      </c>
      <c r="I1390">
        <v>20191930000000</v>
      </c>
      <c r="J1390">
        <v>15756100000000</v>
      </c>
      <c r="K1390">
        <v>8360654000000</v>
      </c>
      <c r="L1390">
        <v>15453862000000</v>
      </c>
      <c r="M1390">
        <v>20378405000000</v>
      </c>
      <c r="N1390">
        <v>20394360000000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t="s">
        <v>130</v>
      </c>
      <c r="B1391" t="s">
        <v>81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 t="s">
        <v>130</v>
      </c>
      <c r="B1392" t="s">
        <v>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t="s">
        <v>130</v>
      </c>
      <c r="B1393" t="s">
        <v>83</v>
      </c>
      <c r="C1393">
        <v>102547411000000</v>
      </c>
      <c r="D1393">
        <v>113276597000000</v>
      </c>
      <c r="E1393">
        <v>115198284000000</v>
      </c>
      <c r="F1393">
        <v>107983872000000</v>
      </c>
      <c r="G1393">
        <v>110440626000000</v>
      </c>
      <c r="H1393">
        <v>109784637000000</v>
      </c>
      <c r="I1393">
        <v>106116923000000</v>
      </c>
      <c r="J1393">
        <v>116726330000000</v>
      </c>
      <c r="K1393">
        <v>113345223000000</v>
      </c>
      <c r="L1393">
        <v>115547271000000</v>
      </c>
      <c r="M1393">
        <v>117695160000000</v>
      </c>
      <c r="N1393">
        <v>123232629000000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 t="s">
        <v>130</v>
      </c>
      <c r="B1394" t="s">
        <v>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t="s">
        <v>130</v>
      </c>
      <c r="B1395" t="s">
        <v>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t="s">
        <v>130</v>
      </c>
      <c r="B1396" t="s">
        <v>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t="s">
        <v>130</v>
      </c>
      <c r="B1397" t="s">
        <v>87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t="s">
        <v>130</v>
      </c>
      <c r="B1398" t="s">
        <v>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t="s">
        <v>130</v>
      </c>
      <c r="B1399" t="s">
        <v>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t="s">
        <v>130</v>
      </c>
      <c r="B1400" t="s">
        <v>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t="s">
        <v>130</v>
      </c>
      <c r="B1401" t="s">
        <v>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t="s">
        <v>130</v>
      </c>
      <c r="B1402" t="s">
        <v>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t="s">
        <v>130</v>
      </c>
      <c r="B1403" t="s">
        <v>93</v>
      </c>
      <c r="C1403">
        <v>0</v>
      </c>
      <c r="D1403">
        <v>0</v>
      </c>
      <c r="E1403">
        <v>0</v>
      </c>
      <c r="F1403">
        <v>27721000000</v>
      </c>
      <c r="G1403">
        <v>0</v>
      </c>
      <c r="H1403">
        <v>47804000000</v>
      </c>
      <c r="I1403">
        <v>310021000000</v>
      </c>
      <c r="J1403">
        <v>0</v>
      </c>
      <c r="K1403">
        <v>0</v>
      </c>
      <c r="L1403">
        <v>14963000000</v>
      </c>
      <c r="M1403">
        <v>348398000000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t="s">
        <v>130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t="s">
        <v>130</v>
      </c>
      <c r="B1405" t="s">
        <v>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t="s">
        <v>130</v>
      </c>
      <c r="B1406" t="s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t="s">
        <v>130</v>
      </c>
      <c r="B1407" t="s">
        <v>97</v>
      </c>
      <c r="C1407">
        <v>155627657000000</v>
      </c>
      <c r="D1407">
        <v>166536910000000</v>
      </c>
      <c r="E1407">
        <v>170095457000000</v>
      </c>
      <c r="F1407">
        <v>172055265000000</v>
      </c>
      <c r="G1407">
        <v>181594682000000</v>
      </c>
      <c r="H1407">
        <v>193000251000000</v>
      </c>
      <c r="I1407">
        <v>208631198000000</v>
      </c>
      <c r="J1407">
        <v>206166425000000</v>
      </c>
      <c r="K1407">
        <v>204525707000000</v>
      </c>
      <c r="L1407">
        <v>205190836000000</v>
      </c>
      <c r="M1407">
        <v>218082604000000</v>
      </c>
      <c r="N1407">
        <v>217484189000000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t="s">
        <v>130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5">
      <c r="A1409" t="s">
        <v>130</v>
      </c>
      <c r="B1409" t="s">
        <v>99</v>
      </c>
      <c r="C1409">
        <v>10680660000000</v>
      </c>
      <c r="D1409">
        <v>12087442000000</v>
      </c>
      <c r="E1409">
        <v>12087442000000</v>
      </c>
      <c r="F1409">
        <v>12087442000000</v>
      </c>
      <c r="G1409">
        <v>13424884000000</v>
      </c>
      <c r="H1409">
        <v>14784884000000</v>
      </c>
      <c r="I1409">
        <v>16598000000000</v>
      </c>
      <c r="J1409">
        <v>19808983000000</v>
      </c>
      <c r="K1409">
        <v>19808983000000</v>
      </c>
      <c r="L1409">
        <v>20402983000000</v>
      </c>
      <c r="M1409">
        <v>20402983000000</v>
      </c>
      <c r="N1409">
        <v>20402983000000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t="s">
        <v>130</v>
      </c>
      <c r="B1410" t="s">
        <v>100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t="s">
        <v>130</v>
      </c>
      <c r="B1411" t="s">
        <v>101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 t="s">
        <v>130</v>
      </c>
      <c r="B1412" t="s">
        <v>102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t="s">
        <v>130</v>
      </c>
      <c r="B1413" t="s">
        <v>103</v>
      </c>
      <c r="C1413">
        <v>0</v>
      </c>
      <c r="D1413">
        <v>0</v>
      </c>
      <c r="E1413">
        <v>0</v>
      </c>
      <c r="F1413">
        <v>0</v>
      </c>
      <c r="G1413">
        <v>130623000000</v>
      </c>
      <c r="H1413">
        <v>810623000000</v>
      </c>
      <c r="I1413">
        <v>1717181000000</v>
      </c>
      <c r="J1413">
        <v>907185000000</v>
      </c>
      <c r="K1413">
        <v>907184000000</v>
      </c>
      <c r="L1413">
        <v>1204184000000</v>
      </c>
      <c r="M1413">
        <v>1204184000000</v>
      </c>
      <c r="N1413">
        <v>1204184000000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t="s">
        <v>130</v>
      </c>
      <c r="B1414" t="s">
        <v>104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t="s">
        <v>130</v>
      </c>
      <c r="B1415" t="s">
        <v>105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 t="s">
        <v>130</v>
      </c>
      <c r="B1416" t="s">
        <v>106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t="s">
        <v>130</v>
      </c>
      <c r="B1417" t="s">
        <v>107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t="s">
        <v>130</v>
      </c>
      <c r="B1418" t="s">
        <v>108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t="s">
        <v>130</v>
      </c>
      <c r="B1419" t="s">
        <v>109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t="s">
        <v>130</v>
      </c>
      <c r="B1420" t="s">
        <v>110</v>
      </c>
      <c r="C1420">
        <v>231990000000</v>
      </c>
      <c r="D1420">
        <v>456110000000</v>
      </c>
      <c r="E1420">
        <v>456110000000</v>
      </c>
      <c r="F1420">
        <v>456110000000</v>
      </c>
      <c r="G1420">
        <v>456110000000</v>
      </c>
      <c r="H1420">
        <v>855641000000</v>
      </c>
      <c r="I1420">
        <v>855641000000</v>
      </c>
      <c r="J1420">
        <v>568642000000</v>
      </c>
      <c r="K1420">
        <v>568643000000</v>
      </c>
      <c r="L1420">
        <v>1155967000000</v>
      </c>
      <c r="M1420">
        <v>1155967000000</v>
      </c>
      <c r="N1420">
        <v>1155967000000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t="s">
        <v>130</v>
      </c>
      <c r="B1421" t="s">
        <v>111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t="s">
        <v>130</v>
      </c>
      <c r="B1422" t="s">
        <v>112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t="s">
        <v>130</v>
      </c>
      <c r="B1423" t="s">
        <v>113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t="s">
        <v>130</v>
      </c>
      <c r="B1424" t="s">
        <v>114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t="s">
        <v>130</v>
      </c>
      <c r="B1425" t="s">
        <v>115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t="s">
        <v>130</v>
      </c>
      <c r="B1426" t="s">
        <v>116</v>
      </c>
      <c r="C1426">
        <v>8095000000</v>
      </c>
      <c r="D1426">
        <v>0</v>
      </c>
      <c r="E1426">
        <v>-87000000</v>
      </c>
      <c r="F1426">
        <v>-10393000000</v>
      </c>
      <c r="G1426">
        <v>2681000000</v>
      </c>
      <c r="H1426">
        <v>0</v>
      </c>
      <c r="I1426">
        <v>159034000000</v>
      </c>
      <c r="J1426">
        <v>17744000000</v>
      </c>
      <c r="K1426">
        <v>116286000000</v>
      </c>
      <c r="L1426">
        <v>0</v>
      </c>
      <c r="M1426">
        <v>457000000</v>
      </c>
      <c r="N1426">
        <v>-1359000000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t="s">
        <v>130</v>
      </c>
      <c r="B1427" t="s">
        <v>117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t="s">
        <v>130</v>
      </c>
      <c r="B1428" t="s">
        <v>118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t="s">
        <v>130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t="s">
        <v>131</v>
      </c>
      <c r="B1430" t="s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 t="s">
        <v>131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 t="s">
        <v>131</v>
      </c>
      <c r="B1432" t="s">
        <v>9</v>
      </c>
      <c r="C1432">
        <v>10408936000000</v>
      </c>
      <c r="D1432">
        <v>7678553000000</v>
      </c>
      <c r="E1432">
        <v>9120193000000</v>
      </c>
      <c r="F1432">
        <v>9907548000000</v>
      </c>
      <c r="G1432">
        <v>11464379000000</v>
      </c>
      <c r="H1432">
        <v>8222365000000</v>
      </c>
      <c r="I1432">
        <v>9874000000000</v>
      </c>
      <c r="J1432">
        <v>9744491000000</v>
      </c>
      <c r="K1432">
        <v>10350463000000</v>
      </c>
      <c r="L1432">
        <v>7849898000000</v>
      </c>
      <c r="M1432">
        <v>10542632000000</v>
      </c>
      <c r="N1432">
        <v>10561798000000</v>
      </c>
      <c r="O1432">
        <v>10291802000000</v>
      </c>
      <c r="P1432">
        <v>0</v>
      </c>
      <c r="Q1432">
        <v>8487570000000</v>
      </c>
      <c r="R1432">
        <v>0</v>
      </c>
    </row>
    <row r="1433" spans="1:18" x14ac:dyDescent="0.35">
      <c r="A1433" t="s">
        <v>131</v>
      </c>
      <c r="B1433" t="s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 t="s">
        <v>131</v>
      </c>
      <c r="B1434" t="s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 t="s">
        <v>131</v>
      </c>
      <c r="B1435" t="s">
        <v>12</v>
      </c>
      <c r="C1435">
        <v>12059124000000</v>
      </c>
      <c r="D1435">
        <v>10052590000000</v>
      </c>
      <c r="E1435">
        <v>11896701000000</v>
      </c>
      <c r="F1435">
        <v>11367139000000</v>
      </c>
      <c r="G1435">
        <v>12854927000000</v>
      </c>
      <c r="H1435">
        <v>12169867000000</v>
      </c>
      <c r="I1435">
        <v>12383902000000</v>
      </c>
      <c r="J1435">
        <v>12626666000000</v>
      </c>
      <c r="K1435">
        <v>12568881000000</v>
      </c>
      <c r="L1435">
        <v>12286117000000</v>
      </c>
      <c r="M1435">
        <v>12581859000000</v>
      </c>
      <c r="N1435">
        <v>13551669000000</v>
      </c>
      <c r="O1435">
        <v>13211925000000</v>
      </c>
      <c r="P1435">
        <v>0</v>
      </c>
      <c r="Q1435">
        <v>15798185000000</v>
      </c>
      <c r="R1435">
        <v>0</v>
      </c>
    </row>
    <row r="1436" spans="1:18" x14ac:dyDescent="0.35">
      <c r="A1436" t="s">
        <v>131</v>
      </c>
      <c r="B1436" t="s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 t="s">
        <v>131</v>
      </c>
      <c r="B1437" t="s">
        <v>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t="s">
        <v>131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t="s">
        <v>131</v>
      </c>
      <c r="B1439" t="s">
        <v>16</v>
      </c>
      <c r="C1439">
        <v>18315548000000</v>
      </c>
      <c r="D1439">
        <v>18397370000000</v>
      </c>
      <c r="E1439">
        <v>8631605000000</v>
      </c>
      <c r="F1439">
        <v>13541640000000</v>
      </c>
      <c r="G1439">
        <v>7772007000000</v>
      </c>
      <c r="H1439">
        <v>8353579000000</v>
      </c>
      <c r="I1439">
        <v>13222053000000</v>
      </c>
      <c r="J1439">
        <v>17876787000000</v>
      </c>
      <c r="K1439">
        <v>18024063000000</v>
      </c>
      <c r="L1439">
        <v>25293585000000</v>
      </c>
      <c r="M1439">
        <v>31349277000000</v>
      </c>
      <c r="N1439">
        <v>37868174000000</v>
      </c>
      <c r="O1439">
        <v>46344192000000</v>
      </c>
      <c r="P1439">
        <v>0</v>
      </c>
      <c r="Q1439">
        <v>56985715000000</v>
      </c>
      <c r="R1439">
        <v>0</v>
      </c>
    </row>
    <row r="1440" spans="1:18" x14ac:dyDescent="0.35">
      <c r="A1440" t="s">
        <v>131</v>
      </c>
      <c r="B1440" t="s">
        <v>17</v>
      </c>
      <c r="C1440">
        <v>17702914000000</v>
      </c>
      <c r="D1440">
        <v>17643777000000</v>
      </c>
      <c r="E1440">
        <v>7773374000000</v>
      </c>
      <c r="F1440">
        <v>12944363000000</v>
      </c>
      <c r="G1440">
        <v>7008107000000</v>
      </c>
      <c r="H1440">
        <v>7678393000000</v>
      </c>
      <c r="I1440">
        <v>12600707000000</v>
      </c>
      <c r="J1440">
        <v>17169857000000</v>
      </c>
      <c r="K1440">
        <v>17462340000000</v>
      </c>
      <c r="L1440">
        <v>24968280000000</v>
      </c>
      <c r="M1440">
        <v>30989837000000</v>
      </c>
      <c r="N1440">
        <v>0</v>
      </c>
      <c r="O1440">
        <v>46045325000000</v>
      </c>
      <c r="P1440">
        <v>0</v>
      </c>
      <c r="Q1440">
        <v>56766261000000</v>
      </c>
      <c r="R1440">
        <v>0</v>
      </c>
    </row>
    <row r="1441" spans="1:18" x14ac:dyDescent="0.35">
      <c r="A1441" t="s">
        <v>131</v>
      </c>
      <c r="B1441" t="s">
        <v>18</v>
      </c>
      <c r="C1441">
        <v>612634000000</v>
      </c>
      <c r="D1441">
        <v>753593000000</v>
      </c>
      <c r="E1441">
        <v>858231000000</v>
      </c>
      <c r="F1441">
        <v>704970000000</v>
      </c>
      <c r="G1441">
        <v>871593000000</v>
      </c>
      <c r="H1441">
        <v>675186000000</v>
      </c>
      <c r="I1441">
        <v>621346000000</v>
      </c>
      <c r="J1441">
        <v>706930000000</v>
      </c>
      <c r="K1441">
        <v>561723000000</v>
      </c>
      <c r="L1441">
        <v>325305000000</v>
      </c>
      <c r="M1441">
        <v>359440000000</v>
      </c>
      <c r="N1441">
        <v>324440000000</v>
      </c>
      <c r="O1441">
        <v>298867000000</v>
      </c>
      <c r="P1441">
        <v>0</v>
      </c>
      <c r="Q1441">
        <v>219454000000</v>
      </c>
      <c r="R1441">
        <v>0</v>
      </c>
    </row>
    <row r="1442" spans="1:18" x14ac:dyDescent="0.35">
      <c r="A1442" t="s">
        <v>131</v>
      </c>
      <c r="B1442" t="s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t="s">
        <v>131</v>
      </c>
      <c r="B1443" t="s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t="s">
        <v>131</v>
      </c>
      <c r="B1444" t="s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t="s">
        <v>131</v>
      </c>
      <c r="B1445" t="s">
        <v>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 t="s">
        <v>131</v>
      </c>
      <c r="B1446" t="s">
        <v>23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t="s">
        <v>131</v>
      </c>
      <c r="B1447" t="s">
        <v>24</v>
      </c>
      <c r="C1447">
        <v>0</v>
      </c>
      <c r="D1447">
        <v>0</v>
      </c>
      <c r="E1447">
        <v>0</v>
      </c>
      <c r="F1447">
        <v>-107693000000</v>
      </c>
      <c r="G1447">
        <v>-107693000000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t="s">
        <v>131</v>
      </c>
      <c r="B1448" t="s">
        <v>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3000000000000</v>
      </c>
      <c r="P1448">
        <v>0</v>
      </c>
      <c r="Q1448">
        <v>0</v>
      </c>
      <c r="R1448">
        <v>0</v>
      </c>
    </row>
    <row r="1449" spans="1:18" x14ac:dyDescent="0.35">
      <c r="A1449" t="s">
        <v>131</v>
      </c>
      <c r="B1449" t="s">
        <v>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3000000000000</v>
      </c>
      <c r="P1449">
        <v>0</v>
      </c>
      <c r="Q1449">
        <v>0</v>
      </c>
      <c r="R1449">
        <v>0</v>
      </c>
    </row>
    <row r="1450" spans="1:18" x14ac:dyDescent="0.35">
      <c r="A1450" t="s">
        <v>131</v>
      </c>
      <c r="B1450" t="s">
        <v>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t="s">
        <v>131</v>
      </c>
      <c r="B1451" t="s">
        <v>28</v>
      </c>
      <c r="C1451">
        <v>11753000000</v>
      </c>
      <c r="D1451">
        <v>19677000000</v>
      </c>
      <c r="E1451">
        <v>22350000000</v>
      </c>
      <c r="F1451">
        <v>4442000000</v>
      </c>
      <c r="G1451">
        <v>49379000000</v>
      </c>
      <c r="H1451">
        <v>0</v>
      </c>
      <c r="I1451">
        <v>0</v>
      </c>
      <c r="J1451">
        <v>0</v>
      </c>
      <c r="K1451">
        <v>67684000000</v>
      </c>
      <c r="L1451">
        <v>109858000000</v>
      </c>
      <c r="M1451">
        <v>76990000000</v>
      </c>
      <c r="N1451">
        <v>120875000000</v>
      </c>
      <c r="O1451">
        <v>465403139000000</v>
      </c>
      <c r="P1451">
        <v>0</v>
      </c>
      <c r="Q1451">
        <v>0</v>
      </c>
      <c r="R1451">
        <v>0</v>
      </c>
    </row>
    <row r="1452" spans="1:18" x14ac:dyDescent="0.35">
      <c r="A1452" t="s">
        <v>131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t="s">
        <v>131</v>
      </c>
      <c r="B1453" t="s">
        <v>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t="s">
        <v>131</v>
      </c>
      <c r="B1454" t="s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t="s">
        <v>131</v>
      </c>
      <c r="B1455" t="s">
        <v>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t="s">
        <v>131</v>
      </c>
      <c r="B1456" t="s">
        <v>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t="s">
        <v>131</v>
      </c>
      <c r="B1457" t="s">
        <v>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 t="s">
        <v>131</v>
      </c>
      <c r="B1458" t="s">
        <v>35</v>
      </c>
      <c r="C1458">
        <v>106593000000</v>
      </c>
      <c r="D1458">
        <v>124593000000</v>
      </c>
      <c r="E1458">
        <v>124593000000</v>
      </c>
      <c r="F1458">
        <v>227872000000</v>
      </c>
      <c r="G1458">
        <v>89173000000</v>
      </c>
      <c r="H1458">
        <v>88968000000</v>
      </c>
      <c r="I1458">
        <v>88968000000</v>
      </c>
      <c r="J1458">
        <v>88851000000</v>
      </c>
      <c r="K1458">
        <v>88851000000</v>
      </c>
      <c r="L1458">
        <v>88812000000</v>
      </c>
      <c r="M1458">
        <v>88812000000</v>
      </c>
      <c r="N1458">
        <v>82663000000</v>
      </c>
      <c r="O1458">
        <v>82663000000</v>
      </c>
      <c r="P1458">
        <v>0</v>
      </c>
      <c r="Q1458">
        <v>82642000000</v>
      </c>
      <c r="R1458">
        <v>0</v>
      </c>
    </row>
    <row r="1459" spans="1:18" x14ac:dyDescent="0.35">
      <c r="A1459" t="s">
        <v>131</v>
      </c>
      <c r="B1459" t="s">
        <v>36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t="s">
        <v>131</v>
      </c>
      <c r="B1460" t="s">
        <v>37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 t="s">
        <v>131</v>
      </c>
      <c r="B1461" t="s">
        <v>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 t="s">
        <v>131</v>
      </c>
      <c r="B1462" t="s">
        <v>39</v>
      </c>
      <c r="C1462">
        <v>291031000000</v>
      </c>
      <c r="D1462">
        <v>257764000000</v>
      </c>
      <c r="E1462">
        <v>257764000000</v>
      </c>
      <c r="F1462">
        <v>257764000000</v>
      </c>
      <c r="G1462">
        <v>119064000000</v>
      </c>
      <c r="H1462">
        <v>97014000000</v>
      </c>
      <c r="I1462">
        <v>97014000000</v>
      </c>
      <c r="J1462">
        <v>97014000000</v>
      </c>
      <c r="K1462">
        <v>97014000000</v>
      </c>
      <c r="L1462">
        <v>97014000000</v>
      </c>
      <c r="M1462">
        <v>97014000000</v>
      </c>
      <c r="N1462">
        <v>97014000000</v>
      </c>
      <c r="O1462">
        <v>97014000000</v>
      </c>
      <c r="P1462">
        <v>0</v>
      </c>
      <c r="Q1462">
        <v>97014000000</v>
      </c>
      <c r="R1462">
        <v>0</v>
      </c>
    </row>
    <row r="1463" spans="1:18" x14ac:dyDescent="0.35">
      <c r="A1463" t="s">
        <v>131</v>
      </c>
      <c r="B1463" t="s">
        <v>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t="s">
        <v>131</v>
      </c>
      <c r="B1464" t="s">
        <v>41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t="s">
        <v>131</v>
      </c>
      <c r="B1465" t="s">
        <v>42</v>
      </c>
      <c r="C1465">
        <v>-184438000000</v>
      </c>
      <c r="D1465">
        <v>-133171000000</v>
      </c>
      <c r="E1465">
        <v>-133171000000</v>
      </c>
      <c r="F1465">
        <v>-29892000000</v>
      </c>
      <c r="G1465">
        <v>-29891000000</v>
      </c>
      <c r="H1465">
        <v>-8046000000</v>
      </c>
      <c r="I1465">
        <v>-8046000000</v>
      </c>
      <c r="J1465">
        <v>-8163000000</v>
      </c>
      <c r="K1465">
        <v>-8163000000</v>
      </c>
      <c r="L1465">
        <v>-8202000000</v>
      </c>
      <c r="M1465">
        <v>-8202000000</v>
      </c>
      <c r="N1465">
        <v>-14351000000</v>
      </c>
      <c r="O1465">
        <v>-14351000000</v>
      </c>
      <c r="P1465">
        <v>0</v>
      </c>
      <c r="Q1465">
        <v>-14372000000</v>
      </c>
      <c r="R1465">
        <v>0</v>
      </c>
    </row>
    <row r="1466" spans="1:18" x14ac:dyDescent="0.35">
      <c r="A1466" t="s">
        <v>131</v>
      </c>
      <c r="B1466" t="s">
        <v>43</v>
      </c>
      <c r="C1466">
        <v>8379155000000</v>
      </c>
      <c r="D1466">
        <v>8575424000000</v>
      </c>
      <c r="E1466">
        <v>8473407000000</v>
      </c>
      <c r="F1466">
        <v>8475762000000</v>
      </c>
      <c r="G1466">
        <v>8193844000000</v>
      </c>
      <c r="H1466">
        <v>8195276000000</v>
      </c>
      <c r="I1466">
        <v>8096330000000</v>
      </c>
      <c r="J1466">
        <v>7847586000000</v>
      </c>
      <c r="K1466">
        <v>7966533000000</v>
      </c>
      <c r="L1466">
        <v>7547677000000</v>
      </c>
      <c r="M1466">
        <v>7326557000000</v>
      </c>
      <c r="N1466">
        <v>7125339000000</v>
      </c>
      <c r="O1466">
        <v>7221610000000</v>
      </c>
      <c r="P1466">
        <v>0</v>
      </c>
      <c r="Q1466">
        <v>7376050000000</v>
      </c>
      <c r="R1466">
        <v>0</v>
      </c>
    </row>
    <row r="1467" spans="1:18" x14ac:dyDescent="0.35">
      <c r="A1467" t="s">
        <v>131</v>
      </c>
      <c r="B1467" t="s">
        <v>44</v>
      </c>
      <c r="C1467">
        <v>4628717000000</v>
      </c>
      <c r="D1467">
        <v>4746484000000</v>
      </c>
      <c r="E1467">
        <v>4695443000000</v>
      </c>
      <c r="F1467">
        <v>4666796000000</v>
      </c>
      <c r="G1467">
        <v>4569415000000</v>
      </c>
      <c r="H1467">
        <v>4518674000000</v>
      </c>
      <c r="I1467">
        <v>4454824000000</v>
      </c>
      <c r="J1467">
        <v>4501298000000</v>
      </c>
      <c r="K1467">
        <v>4574837000000</v>
      </c>
      <c r="L1467">
        <v>4489795000000</v>
      </c>
      <c r="M1467">
        <v>4265650000000</v>
      </c>
      <c r="N1467">
        <v>4137555000000</v>
      </c>
      <c r="O1467">
        <v>4200104000000</v>
      </c>
      <c r="P1467">
        <v>0</v>
      </c>
      <c r="Q1467">
        <v>4352829000000</v>
      </c>
      <c r="R1467">
        <v>0</v>
      </c>
    </row>
    <row r="1468" spans="1:18" x14ac:dyDescent="0.35">
      <c r="A1468" t="s">
        <v>131</v>
      </c>
      <c r="B1468" t="s">
        <v>45</v>
      </c>
      <c r="C1468">
        <v>7593557000000</v>
      </c>
      <c r="D1468">
        <v>7786883000000</v>
      </c>
      <c r="E1468">
        <v>7826365000000</v>
      </c>
      <c r="F1468">
        <v>7868949000000</v>
      </c>
      <c r="G1468">
        <v>7860318000000</v>
      </c>
      <c r="H1468">
        <v>7867653000000</v>
      </c>
      <c r="I1468">
        <v>7894640000000</v>
      </c>
      <c r="J1468">
        <v>7861275000000</v>
      </c>
      <c r="K1468">
        <v>8020220000000</v>
      </c>
      <c r="L1468">
        <v>7857573000000</v>
      </c>
      <c r="M1468">
        <v>7925942000000</v>
      </c>
      <c r="N1468">
        <v>7924279000000</v>
      </c>
      <c r="O1468">
        <v>8160900000000</v>
      </c>
      <c r="P1468">
        <v>0</v>
      </c>
      <c r="Q1468">
        <v>8584813000000</v>
      </c>
      <c r="R1468">
        <v>0</v>
      </c>
    </row>
    <row r="1469" spans="1:18" x14ac:dyDescent="0.35">
      <c r="A1469" t="s">
        <v>131</v>
      </c>
      <c r="B1469" t="s">
        <v>46</v>
      </c>
      <c r="C1469">
        <v>-2964840000000</v>
      </c>
      <c r="D1469">
        <v>-3040399000000</v>
      </c>
      <c r="E1469">
        <v>-3130922000000</v>
      </c>
      <c r="F1469">
        <v>-3202151000000</v>
      </c>
      <c r="G1469">
        <v>-3290903000000</v>
      </c>
      <c r="H1469">
        <v>-3348979000000</v>
      </c>
      <c r="I1469">
        <v>-3439816000000</v>
      </c>
      <c r="J1469">
        <v>-3359977000000</v>
      </c>
      <c r="K1469">
        <v>-3445383000000</v>
      </c>
      <c r="L1469">
        <v>-3367778000000</v>
      </c>
      <c r="M1469">
        <v>-3660292000000</v>
      </c>
      <c r="N1469">
        <v>-3786724000000</v>
      </c>
      <c r="O1469">
        <v>-3960796000000</v>
      </c>
      <c r="P1469">
        <v>0</v>
      </c>
      <c r="Q1469">
        <v>-4231984000000</v>
      </c>
      <c r="R1469">
        <v>0</v>
      </c>
    </row>
    <row r="1470" spans="1:18" x14ac:dyDescent="0.35">
      <c r="A1470" t="s">
        <v>131</v>
      </c>
      <c r="B1470" t="s">
        <v>47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t="s">
        <v>131</v>
      </c>
      <c r="B1471" t="s">
        <v>45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t="s">
        <v>131</v>
      </c>
      <c r="B1472" t="s">
        <v>46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t="s">
        <v>131</v>
      </c>
      <c r="B1473" t="s">
        <v>48</v>
      </c>
      <c r="C1473">
        <v>3749438000000</v>
      </c>
      <c r="D1473">
        <v>3828940000000</v>
      </c>
      <c r="E1473">
        <v>3777964000000</v>
      </c>
      <c r="F1473">
        <v>3808964000000</v>
      </c>
      <c r="G1473">
        <v>3624429000000</v>
      </c>
      <c r="H1473">
        <v>3676602000000</v>
      </c>
      <c r="I1473">
        <v>3641506000000</v>
      </c>
      <c r="J1473">
        <v>3346288000000</v>
      </c>
      <c r="K1473">
        <v>3391696000000</v>
      </c>
      <c r="L1473">
        <v>3057882000000</v>
      </c>
      <c r="M1473">
        <v>3060907000000</v>
      </c>
      <c r="N1473">
        <v>2987784000000</v>
      </c>
      <c r="O1473">
        <v>3021506000000</v>
      </c>
      <c r="P1473">
        <v>0</v>
      </c>
      <c r="Q1473">
        <v>3023221000000</v>
      </c>
      <c r="R1473">
        <v>0</v>
      </c>
    </row>
    <row r="1474" spans="1:18" x14ac:dyDescent="0.35">
      <c r="A1474" t="s">
        <v>131</v>
      </c>
      <c r="B1474" t="s">
        <v>45</v>
      </c>
      <c r="C1474">
        <v>4972044000000</v>
      </c>
      <c r="D1474">
        <v>5097754000000</v>
      </c>
      <c r="E1474">
        <v>5097224000000</v>
      </c>
      <c r="F1474">
        <v>5181307000000</v>
      </c>
      <c r="G1474">
        <v>5050523000000</v>
      </c>
      <c r="H1474">
        <v>5156973000000</v>
      </c>
      <c r="I1474">
        <v>5178285000000</v>
      </c>
      <c r="J1474">
        <v>4801065000000</v>
      </c>
      <c r="K1474">
        <v>4904506000000</v>
      </c>
      <c r="L1474">
        <v>4522417000000</v>
      </c>
      <c r="M1474">
        <v>4627377000000</v>
      </c>
      <c r="N1474">
        <v>4625095000000</v>
      </c>
      <c r="O1474">
        <v>4733091000000</v>
      </c>
      <c r="P1474">
        <v>0</v>
      </c>
      <c r="Q1474">
        <v>4870525000000</v>
      </c>
      <c r="R1474">
        <v>0</v>
      </c>
    </row>
    <row r="1475" spans="1:18" x14ac:dyDescent="0.35">
      <c r="A1475" t="s">
        <v>131</v>
      </c>
      <c r="B1475" t="s">
        <v>46</v>
      </c>
      <c r="C1475">
        <v>-1222606000000</v>
      </c>
      <c r="D1475">
        <v>-1268814000000</v>
      </c>
      <c r="E1475">
        <v>-1319260000000</v>
      </c>
      <c r="F1475">
        <v>-1372343000000</v>
      </c>
      <c r="G1475">
        <v>-1426094000000</v>
      </c>
      <c r="H1475">
        <v>-1480371000000</v>
      </c>
      <c r="I1475">
        <v>-1536779000000</v>
      </c>
      <c r="J1475">
        <v>-1454777000000</v>
      </c>
      <c r="K1475">
        <v>-1512810000000</v>
      </c>
      <c r="L1475">
        <v>-1464535000000</v>
      </c>
      <c r="M1475">
        <v>-1566470000000</v>
      </c>
      <c r="N1475">
        <v>-1637311000000</v>
      </c>
      <c r="O1475">
        <v>-1711585000000</v>
      </c>
      <c r="P1475">
        <v>0</v>
      </c>
      <c r="Q1475">
        <v>-1847304000000</v>
      </c>
      <c r="R1475">
        <v>0</v>
      </c>
    </row>
    <row r="1476" spans="1:18" x14ac:dyDescent="0.35">
      <c r="A1476" t="s">
        <v>131</v>
      </c>
      <c r="B1476" t="s">
        <v>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t="s">
        <v>131</v>
      </c>
      <c r="B1477" t="s">
        <v>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t="s">
        <v>131</v>
      </c>
      <c r="B1478" t="s">
        <v>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 t="s">
        <v>131</v>
      </c>
      <c r="B1479" t="s">
        <v>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 t="s">
        <v>131</v>
      </c>
      <c r="B1480" t="s">
        <v>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t="s">
        <v>131</v>
      </c>
      <c r="B1481" t="s">
        <v>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 t="s">
        <v>131</v>
      </c>
      <c r="B1482" t="s">
        <v>53</v>
      </c>
      <c r="C1482">
        <v>38808617000000</v>
      </c>
      <c r="D1482">
        <v>37355604000000</v>
      </c>
      <c r="E1482">
        <v>35195284000000</v>
      </c>
      <c r="F1482">
        <v>32353631000000</v>
      </c>
      <c r="G1482">
        <v>30841079000000</v>
      </c>
      <c r="H1482">
        <v>33219052000000</v>
      </c>
      <c r="I1482">
        <v>29445418000000</v>
      </c>
      <c r="J1482">
        <v>24602759000000</v>
      </c>
      <c r="K1482">
        <v>26059892000000</v>
      </c>
      <c r="L1482">
        <v>36873640000000</v>
      </c>
      <c r="M1482">
        <v>25126092000000</v>
      </c>
      <c r="N1482">
        <v>25861225000000</v>
      </c>
      <c r="O1482">
        <v>33186334000000</v>
      </c>
      <c r="P1482">
        <v>0</v>
      </c>
      <c r="Q1482">
        <v>36965705000000</v>
      </c>
      <c r="R1482">
        <v>0</v>
      </c>
    </row>
    <row r="1483" spans="1:18" x14ac:dyDescent="0.35">
      <c r="A1483" t="s">
        <v>131</v>
      </c>
      <c r="B1483" t="s">
        <v>54</v>
      </c>
      <c r="C1483">
        <v>21633397000000</v>
      </c>
      <c r="D1483">
        <v>21277371000000</v>
      </c>
      <c r="E1483">
        <v>20510445000000</v>
      </c>
      <c r="F1483">
        <v>19901312000000</v>
      </c>
      <c r="G1483">
        <v>19342216000000</v>
      </c>
      <c r="H1483">
        <v>24874964000000</v>
      </c>
      <c r="I1483">
        <v>22939905000000</v>
      </c>
      <c r="J1483">
        <v>22054668000000</v>
      </c>
      <c r="K1483">
        <v>22835249000000</v>
      </c>
      <c r="L1483">
        <v>32714510000000</v>
      </c>
      <c r="M1483">
        <v>20947994000000</v>
      </c>
      <c r="N1483">
        <v>21593113000000</v>
      </c>
      <c r="O1483">
        <v>28729840000000</v>
      </c>
      <c r="P1483">
        <v>0</v>
      </c>
      <c r="Q1483">
        <v>32910837000000</v>
      </c>
      <c r="R1483">
        <v>0</v>
      </c>
    </row>
    <row r="1484" spans="1:18" x14ac:dyDescent="0.35">
      <c r="A1484" t="s">
        <v>131</v>
      </c>
      <c r="B1484" t="s">
        <v>55</v>
      </c>
      <c r="C1484">
        <v>18376574000000</v>
      </c>
      <c r="D1484">
        <v>17499865000000</v>
      </c>
      <c r="E1484">
        <v>16182597000000</v>
      </c>
      <c r="F1484">
        <v>14051495000000</v>
      </c>
      <c r="G1484">
        <v>13225746000000</v>
      </c>
      <c r="H1484">
        <v>9951216000000</v>
      </c>
      <c r="I1484">
        <v>7945324000000</v>
      </c>
      <c r="J1484">
        <v>3908108000000</v>
      </c>
      <c r="K1484">
        <v>4240890000000</v>
      </c>
      <c r="L1484">
        <v>5078974000000</v>
      </c>
      <c r="M1484">
        <v>5196611000000</v>
      </c>
      <c r="N1484">
        <v>5413037000000</v>
      </c>
      <c r="O1484">
        <v>5627893000000</v>
      </c>
      <c r="P1484">
        <v>0</v>
      </c>
      <c r="Q1484">
        <v>5503622000000</v>
      </c>
      <c r="R1484">
        <v>0</v>
      </c>
    </row>
    <row r="1485" spans="1:18" x14ac:dyDescent="0.35">
      <c r="A1485" t="s">
        <v>131</v>
      </c>
      <c r="B1485" t="s">
        <v>56</v>
      </c>
      <c r="C1485">
        <v>159845000000</v>
      </c>
      <c r="D1485">
        <v>450454000000</v>
      </c>
      <c r="E1485">
        <v>450423000000</v>
      </c>
      <c r="F1485">
        <v>450213000000</v>
      </c>
      <c r="G1485">
        <v>449262000000</v>
      </c>
      <c r="H1485">
        <v>405006000000</v>
      </c>
      <c r="I1485">
        <v>405002000000</v>
      </c>
      <c r="J1485">
        <v>406447000000</v>
      </c>
      <c r="K1485">
        <v>408578000000</v>
      </c>
      <c r="L1485">
        <v>242847000000</v>
      </c>
      <c r="M1485">
        <v>242809000000</v>
      </c>
      <c r="N1485">
        <v>256660000000</v>
      </c>
      <c r="O1485">
        <v>257247000000</v>
      </c>
      <c r="P1485">
        <v>0</v>
      </c>
      <c r="Q1485">
        <v>398337000000</v>
      </c>
      <c r="R1485">
        <v>0</v>
      </c>
    </row>
    <row r="1486" spans="1:18" x14ac:dyDescent="0.35">
      <c r="A1486" t="s">
        <v>131</v>
      </c>
      <c r="B1486" t="s">
        <v>57</v>
      </c>
      <c r="C1486">
        <v>1274880000000</v>
      </c>
      <c r="D1486">
        <v>1211021000000</v>
      </c>
      <c r="E1486">
        <v>1135655000000</v>
      </c>
      <c r="F1486">
        <v>1033093000000</v>
      </c>
      <c r="G1486">
        <v>899255000000</v>
      </c>
      <c r="H1486">
        <v>1064288000000</v>
      </c>
      <c r="I1486">
        <v>1071995000000</v>
      </c>
      <c r="J1486">
        <v>1042644000000</v>
      </c>
      <c r="K1486">
        <v>1169517000000</v>
      </c>
      <c r="L1486">
        <v>1228556000000</v>
      </c>
      <c r="M1486">
        <v>1298897000000</v>
      </c>
      <c r="N1486">
        <v>1244151000000</v>
      </c>
      <c r="O1486">
        <v>1303589000000</v>
      </c>
      <c r="P1486">
        <v>0</v>
      </c>
      <c r="Q1486">
        <v>1267759000000</v>
      </c>
      <c r="R1486">
        <v>0</v>
      </c>
    </row>
    <row r="1487" spans="1:18" x14ac:dyDescent="0.35">
      <c r="A1487" t="s">
        <v>131</v>
      </c>
      <c r="B1487" t="s">
        <v>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t="s">
        <v>131</v>
      </c>
      <c r="B1488" t="s">
        <v>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t="s">
        <v>131</v>
      </c>
      <c r="B1489" t="s">
        <v>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t="s">
        <v>131</v>
      </c>
      <c r="B1490" t="s">
        <v>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t="s">
        <v>131</v>
      </c>
      <c r="B1491" t="s">
        <v>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t="s">
        <v>131</v>
      </c>
      <c r="B1492" t="s">
        <v>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t="s">
        <v>131</v>
      </c>
      <c r="B1493" t="s">
        <v>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t="s">
        <v>131</v>
      </c>
      <c r="B1494" t="s">
        <v>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t="s">
        <v>131</v>
      </c>
      <c r="B1495" t="s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t="s">
        <v>131</v>
      </c>
      <c r="B1496" t="s">
        <v>67</v>
      </c>
      <c r="C1496">
        <v>485212606000000</v>
      </c>
      <c r="D1496">
        <v>492636633000000</v>
      </c>
      <c r="E1496">
        <v>497427679000000</v>
      </c>
      <c r="F1496">
        <v>504533717000000</v>
      </c>
      <c r="G1496">
        <v>494294982000000</v>
      </c>
      <c r="H1496">
        <v>521196331000000</v>
      </c>
      <c r="I1496">
        <v>552539011000000</v>
      </c>
      <c r="J1496">
        <v>551422119000000</v>
      </c>
      <c r="K1496">
        <v>564192851000000</v>
      </c>
      <c r="L1496">
        <v>591994201000000</v>
      </c>
      <c r="M1496">
        <v>596693994000000</v>
      </c>
      <c r="N1496">
        <v>622177662000000</v>
      </c>
      <c r="O1496">
        <v>651288299000000</v>
      </c>
      <c r="P1496">
        <v>0</v>
      </c>
      <c r="Q1496">
        <v>693534553000000</v>
      </c>
      <c r="R1496">
        <v>0</v>
      </c>
    </row>
    <row r="1497" spans="1:18" x14ac:dyDescent="0.35">
      <c r="A1497" t="s">
        <v>131</v>
      </c>
      <c r="B1497" t="s">
        <v>68</v>
      </c>
      <c r="C1497">
        <v>163308000000</v>
      </c>
      <c r="D1497">
        <v>143528000000</v>
      </c>
      <c r="E1497">
        <v>124746000000</v>
      </c>
      <c r="F1497">
        <v>106912000000</v>
      </c>
      <c r="G1497">
        <v>89359000000</v>
      </c>
      <c r="H1497">
        <v>522745000000</v>
      </c>
      <c r="I1497">
        <v>58599000000</v>
      </c>
      <c r="J1497">
        <v>62995000000</v>
      </c>
      <c r="K1497">
        <v>51577000000</v>
      </c>
      <c r="L1497">
        <v>9901209000000</v>
      </c>
      <c r="M1497">
        <v>33962000000</v>
      </c>
      <c r="N1497">
        <v>28707000000</v>
      </c>
      <c r="O1497">
        <v>27687000000</v>
      </c>
      <c r="P1497">
        <v>0</v>
      </c>
      <c r="Q1497">
        <v>18685000000</v>
      </c>
      <c r="R1497">
        <v>0</v>
      </c>
    </row>
    <row r="1498" spans="1:18" x14ac:dyDescent="0.35">
      <c r="A1498" t="s">
        <v>131</v>
      </c>
      <c r="B1498" t="s">
        <v>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t="s">
        <v>131</v>
      </c>
      <c r="B1499" t="s">
        <v>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t="s">
        <v>131</v>
      </c>
      <c r="B1500" t="s">
        <v>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t="s">
        <v>131</v>
      </c>
      <c r="B1501" t="s">
        <v>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t="s">
        <v>131</v>
      </c>
      <c r="B1502" t="s">
        <v>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t="s">
        <v>131</v>
      </c>
      <c r="B1503" t="s">
        <v>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 t="s">
        <v>131</v>
      </c>
      <c r="B1504" t="s">
        <v>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 t="s">
        <v>131</v>
      </c>
      <c r="B1505" t="s">
        <v>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t="s">
        <v>131</v>
      </c>
      <c r="B1506" t="s">
        <v>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t="s">
        <v>131</v>
      </c>
      <c r="B1507" t="s">
        <v>78</v>
      </c>
      <c r="C1507">
        <v>3248072000000</v>
      </c>
      <c r="D1507">
        <v>7880006000000</v>
      </c>
      <c r="E1507">
        <v>8462783000000</v>
      </c>
      <c r="F1507">
        <v>8855610000000</v>
      </c>
      <c r="G1507">
        <v>6958706000000</v>
      </c>
      <c r="H1507">
        <v>15229099000000</v>
      </c>
      <c r="I1507">
        <v>17660693000000</v>
      </c>
      <c r="J1507">
        <v>14376406000000</v>
      </c>
      <c r="K1507">
        <v>17692685000000</v>
      </c>
      <c r="L1507">
        <v>28430448000000</v>
      </c>
      <c r="M1507">
        <v>24549053000000</v>
      </c>
      <c r="N1507">
        <v>18123332000000</v>
      </c>
      <c r="O1507">
        <v>29634107000000</v>
      </c>
      <c r="P1507">
        <v>0</v>
      </c>
      <c r="Q1507">
        <v>40646857000000</v>
      </c>
      <c r="R1507">
        <v>0</v>
      </c>
    </row>
    <row r="1508" spans="1:18" x14ac:dyDescent="0.35">
      <c r="A1508" t="s">
        <v>131</v>
      </c>
      <c r="B1508" t="s">
        <v>79</v>
      </c>
      <c r="C1508">
        <v>532227000000</v>
      </c>
      <c r="D1508">
        <v>3988377000000</v>
      </c>
      <c r="E1508">
        <v>3305980000000</v>
      </c>
      <c r="F1508">
        <v>2716151000000</v>
      </c>
      <c r="G1508">
        <v>3043300000000</v>
      </c>
      <c r="H1508">
        <v>9191147000000</v>
      </c>
      <c r="I1508">
        <v>7414603000000</v>
      </c>
      <c r="J1508">
        <v>8317159000000</v>
      </c>
      <c r="K1508">
        <v>10601153000000</v>
      </c>
      <c r="L1508">
        <v>21729677000000</v>
      </c>
      <c r="M1508">
        <v>20029840000000</v>
      </c>
      <c r="N1508">
        <v>14629453000000</v>
      </c>
      <c r="O1508">
        <v>26756538000000</v>
      </c>
      <c r="P1508">
        <v>0</v>
      </c>
      <c r="Q1508">
        <v>36896180000000</v>
      </c>
      <c r="R1508">
        <v>0</v>
      </c>
    </row>
    <row r="1509" spans="1:18" x14ac:dyDescent="0.35">
      <c r="A1509" t="s">
        <v>131</v>
      </c>
      <c r="B1509" t="s">
        <v>80</v>
      </c>
      <c r="C1509">
        <v>2715845000000</v>
      </c>
      <c r="D1509">
        <v>3891629000000</v>
      </c>
      <c r="E1509">
        <v>5156803000000</v>
      </c>
      <c r="F1509">
        <v>6139459000000</v>
      </c>
      <c r="G1509">
        <v>3915406000000</v>
      </c>
      <c r="H1509">
        <v>6037952000000</v>
      </c>
      <c r="I1509">
        <v>0</v>
      </c>
      <c r="J1509">
        <v>6059247000000</v>
      </c>
      <c r="K1509">
        <v>7091532000000</v>
      </c>
      <c r="L1509">
        <v>6700771000000</v>
      </c>
      <c r="M1509">
        <v>4519213000000</v>
      </c>
      <c r="N1509">
        <v>3493879000000</v>
      </c>
      <c r="O1509">
        <v>2877569000000</v>
      </c>
      <c r="P1509">
        <v>0</v>
      </c>
      <c r="Q1509">
        <v>3750677000000</v>
      </c>
      <c r="R1509">
        <v>0</v>
      </c>
    </row>
    <row r="1510" spans="1:18" x14ac:dyDescent="0.35">
      <c r="A1510" t="s">
        <v>131</v>
      </c>
      <c r="B1510" t="s">
        <v>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t="s">
        <v>131</v>
      </c>
      <c r="B1511" t="s">
        <v>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t="s">
        <v>131</v>
      </c>
      <c r="B1512" t="s">
        <v>83</v>
      </c>
      <c r="C1512">
        <v>428953971000000</v>
      </c>
      <c r="D1512">
        <v>427971850000000</v>
      </c>
      <c r="E1512">
        <v>431136898000000</v>
      </c>
      <c r="F1512">
        <v>433943764000000</v>
      </c>
      <c r="G1512">
        <v>418839499000000</v>
      </c>
      <c r="H1512">
        <v>427386772000000</v>
      </c>
      <c r="I1512">
        <v>457791917000000</v>
      </c>
      <c r="J1512">
        <v>456417837000000</v>
      </c>
      <c r="K1512">
        <v>457890375000000</v>
      </c>
      <c r="L1512">
        <v>454740496000000</v>
      </c>
      <c r="M1512">
        <v>478789403000000</v>
      </c>
      <c r="N1512">
        <v>501583494000000</v>
      </c>
      <c r="O1512">
        <v>507833203000000</v>
      </c>
      <c r="P1512">
        <v>0</v>
      </c>
      <c r="Q1512">
        <v>533358461000000</v>
      </c>
      <c r="R1512">
        <v>0</v>
      </c>
    </row>
    <row r="1513" spans="1:18" x14ac:dyDescent="0.35">
      <c r="A1513" t="s">
        <v>131</v>
      </c>
      <c r="B1513" t="s">
        <v>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t="s">
        <v>131</v>
      </c>
      <c r="B1514" t="s">
        <v>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t="s">
        <v>131</v>
      </c>
      <c r="B1515" t="s">
        <v>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t="s">
        <v>131</v>
      </c>
      <c r="B1516" t="s">
        <v>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 t="s">
        <v>131</v>
      </c>
      <c r="B1517" t="s">
        <v>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t="s">
        <v>131</v>
      </c>
      <c r="B1518" t="s">
        <v>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t="s">
        <v>131</v>
      </c>
      <c r="B1519" t="s">
        <v>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t="s">
        <v>131</v>
      </c>
      <c r="B1520" t="s">
        <v>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t="s">
        <v>131</v>
      </c>
      <c r="B1521" t="s">
        <v>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t="s">
        <v>131</v>
      </c>
      <c r="B1522" t="s">
        <v>93</v>
      </c>
      <c r="C1522">
        <v>158080000000</v>
      </c>
      <c r="D1522">
        <v>0</v>
      </c>
      <c r="E1522">
        <v>0</v>
      </c>
      <c r="F1522">
        <v>0</v>
      </c>
      <c r="G1522">
        <v>0</v>
      </c>
      <c r="H1522">
        <v>108003000000</v>
      </c>
      <c r="I1522">
        <v>90861000000</v>
      </c>
      <c r="J1522">
        <v>26316000000</v>
      </c>
      <c r="K1522">
        <v>0</v>
      </c>
      <c r="L1522">
        <v>0</v>
      </c>
      <c r="M1522">
        <v>0</v>
      </c>
      <c r="N1522">
        <v>0</v>
      </c>
      <c r="O1522">
        <v>213189000000</v>
      </c>
      <c r="P1522">
        <v>0</v>
      </c>
      <c r="Q1522">
        <v>183448000000</v>
      </c>
      <c r="R1522">
        <v>0</v>
      </c>
    </row>
    <row r="1523" spans="1:18" x14ac:dyDescent="0.35">
      <c r="A1523" t="s">
        <v>131</v>
      </c>
      <c r="B1523" t="s">
        <v>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t="s">
        <v>131</v>
      </c>
      <c r="B1524" t="s">
        <v>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t="s">
        <v>131</v>
      </c>
      <c r="B1525" t="s">
        <v>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t="s">
        <v>131</v>
      </c>
      <c r="B1526" t="s">
        <v>97</v>
      </c>
      <c r="C1526">
        <v>457008004000000</v>
      </c>
      <c r="D1526">
        <v>463680391000000</v>
      </c>
      <c r="E1526">
        <v>467693809000000</v>
      </c>
      <c r="F1526">
        <v>474149926000000</v>
      </c>
      <c r="G1526">
        <v>460911837000000</v>
      </c>
      <c r="H1526">
        <v>486934994000000</v>
      </c>
      <c r="I1526">
        <v>517057918000000</v>
      </c>
      <c r="J1526">
        <v>515623994000000</v>
      </c>
      <c r="K1526">
        <v>527252603000000</v>
      </c>
      <c r="L1526">
        <v>553367205000000</v>
      </c>
      <c r="M1526">
        <v>556136201000000</v>
      </c>
      <c r="N1526">
        <v>580384648000000</v>
      </c>
      <c r="O1526">
        <v>607578312000000</v>
      </c>
      <c r="P1526">
        <v>0</v>
      </c>
      <c r="Q1526">
        <v>645625554000000</v>
      </c>
      <c r="R1526">
        <v>0</v>
      </c>
    </row>
    <row r="1527" spans="1:18" x14ac:dyDescent="0.35">
      <c r="A1527" t="s">
        <v>131</v>
      </c>
      <c r="B1527" t="s">
        <v>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20601582000000</v>
      </c>
      <c r="R1527">
        <v>0</v>
      </c>
    </row>
    <row r="1528" spans="1:18" x14ac:dyDescent="0.35">
      <c r="A1528" t="s">
        <v>131</v>
      </c>
      <c r="B1528" t="s">
        <v>99</v>
      </c>
      <c r="C1528">
        <v>18852157000000</v>
      </c>
      <c r="D1528">
        <v>18852157000000</v>
      </c>
      <c r="E1528">
        <v>18852157000000</v>
      </c>
      <c r="F1528">
        <v>18852157000000</v>
      </c>
      <c r="G1528">
        <v>18852157000000</v>
      </c>
      <c r="H1528">
        <v>18852157000000</v>
      </c>
      <c r="I1528">
        <v>18852157000000</v>
      </c>
      <c r="J1528">
        <v>18852157000000</v>
      </c>
      <c r="K1528">
        <v>18852157000000</v>
      </c>
      <c r="L1528">
        <v>18852157000000</v>
      </c>
      <c r="M1528">
        <v>18852157000000</v>
      </c>
      <c r="N1528">
        <v>18852157000000</v>
      </c>
      <c r="O1528">
        <v>18852157000000</v>
      </c>
      <c r="P1528">
        <v>0</v>
      </c>
      <c r="Q1528">
        <v>18852157000000</v>
      </c>
      <c r="R1528">
        <v>0</v>
      </c>
    </row>
    <row r="1529" spans="1:18" x14ac:dyDescent="0.35">
      <c r="A1529" t="s">
        <v>131</v>
      </c>
      <c r="B1529" t="s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t="s">
        <v>131</v>
      </c>
      <c r="B1530" t="s">
        <v>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 t="s">
        <v>131</v>
      </c>
      <c r="B1531" t="s">
        <v>102</v>
      </c>
      <c r="C1531">
        <v>1121000000</v>
      </c>
      <c r="D1531">
        <v>1121000000</v>
      </c>
      <c r="E1531">
        <v>1121000000</v>
      </c>
      <c r="F1531">
        <v>1121000000</v>
      </c>
      <c r="G1531">
        <v>1121000000</v>
      </c>
      <c r="H1531">
        <v>1121000000</v>
      </c>
      <c r="I1531">
        <v>1121000000</v>
      </c>
      <c r="J1531">
        <v>1121000000</v>
      </c>
      <c r="K1531">
        <v>1121000000</v>
      </c>
      <c r="L1531">
        <v>1121000000</v>
      </c>
      <c r="M1531">
        <v>1121000000</v>
      </c>
      <c r="N1531">
        <v>1121000000</v>
      </c>
      <c r="O1531">
        <v>1121000000</v>
      </c>
      <c r="P1531">
        <v>0</v>
      </c>
      <c r="Q1531">
        <v>1121000000</v>
      </c>
      <c r="R1531">
        <v>0</v>
      </c>
    </row>
    <row r="1532" spans="1:18" x14ac:dyDescent="0.35">
      <c r="A1532" t="s">
        <v>131</v>
      </c>
      <c r="B1532" t="s">
        <v>103</v>
      </c>
      <c r="C1532">
        <v>63612000000</v>
      </c>
      <c r="D1532">
        <v>63612000000</v>
      </c>
      <c r="E1532">
        <v>63612000000</v>
      </c>
      <c r="F1532">
        <v>63612000000</v>
      </c>
      <c r="G1532">
        <v>1747651000000</v>
      </c>
      <c r="H1532">
        <v>1747651000000</v>
      </c>
      <c r="I1532">
        <v>1747651000000</v>
      </c>
      <c r="J1532">
        <v>1747651000000</v>
      </c>
      <c r="K1532">
        <v>1747651000000</v>
      </c>
      <c r="L1532">
        <v>1747651000000</v>
      </c>
      <c r="M1532">
        <v>1747651000000</v>
      </c>
      <c r="N1532">
        <v>1747651000000</v>
      </c>
      <c r="O1532">
        <v>1747651000000</v>
      </c>
      <c r="P1532">
        <v>0</v>
      </c>
      <c r="Q1532">
        <v>1747651000000</v>
      </c>
      <c r="R1532">
        <v>0</v>
      </c>
    </row>
    <row r="1533" spans="1:18" x14ac:dyDescent="0.35">
      <c r="A1533" t="s">
        <v>131</v>
      </c>
      <c r="B1533" t="s">
        <v>104</v>
      </c>
      <c r="C1533">
        <v>-750911000000</v>
      </c>
      <c r="D1533">
        <v>-750911000000</v>
      </c>
      <c r="E1533">
        <v>-750911000000</v>
      </c>
      <c r="F1533">
        <v>-750911000000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 t="s">
        <v>131</v>
      </c>
      <c r="B1534" t="s">
        <v>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 t="s">
        <v>131</v>
      </c>
      <c r="B1535" t="s">
        <v>106</v>
      </c>
      <c r="C1535">
        <v>653000000</v>
      </c>
      <c r="D1535">
        <v>653000000</v>
      </c>
      <c r="E1535">
        <v>653000000</v>
      </c>
      <c r="F1535">
        <v>653000000</v>
      </c>
      <c r="G1535">
        <v>653000000</v>
      </c>
      <c r="H1535">
        <v>653000000</v>
      </c>
      <c r="I1535">
        <v>653000000</v>
      </c>
      <c r="J1535">
        <v>653000000</v>
      </c>
      <c r="K1535">
        <v>653000000</v>
      </c>
      <c r="L1535">
        <v>653000000</v>
      </c>
      <c r="M1535">
        <v>653000000</v>
      </c>
      <c r="N1535">
        <v>653000000</v>
      </c>
      <c r="O1535">
        <v>653000000</v>
      </c>
      <c r="P1535">
        <v>0</v>
      </c>
      <c r="Q1535">
        <v>653000000</v>
      </c>
      <c r="R1535">
        <v>0</v>
      </c>
    </row>
    <row r="1536" spans="1:18" x14ac:dyDescent="0.35">
      <c r="A1536" t="s">
        <v>131</v>
      </c>
      <c r="B1536" t="s">
        <v>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t="s">
        <v>131</v>
      </c>
      <c r="B1537" t="s">
        <v>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t="s">
        <v>131</v>
      </c>
      <c r="B1538" t="s">
        <v>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t="s">
        <v>131</v>
      </c>
      <c r="B1539" t="s">
        <v>110</v>
      </c>
      <c r="C1539">
        <v>3335011000000</v>
      </c>
      <c r="D1539">
        <v>3336508000000</v>
      </c>
      <c r="E1539">
        <v>3336508000000</v>
      </c>
      <c r="F1539">
        <v>3713778000000</v>
      </c>
      <c r="G1539">
        <v>3713778000000</v>
      </c>
      <c r="H1539">
        <v>3715274000000</v>
      </c>
      <c r="I1539">
        <v>3715274000000</v>
      </c>
      <c r="J1539">
        <v>4234329000000</v>
      </c>
      <c r="K1539">
        <v>4234329000000</v>
      </c>
      <c r="L1539">
        <v>4223224000000</v>
      </c>
      <c r="M1539">
        <v>4223224000000</v>
      </c>
      <c r="N1539">
        <v>4905388000000</v>
      </c>
      <c r="O1539">
        <v>4968603000000</v>
      </c>
      <c r="P1539">
        <v>0</v>
      </c>
      <c r="Q1539">
        <v>4971157000000</v>
      </c>
      <c r="R1539">
        <v>0</v>
      </c>
    </row>
    <row r="1540" spans="1:18" x14ac:dyDescent="0.35">
      <c r="A1540" t="s">
        <v>131</v>
      </c>
      <c r="B1540" t="s">
        <v>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t="s">
        <v>131</v>
      </c>
      <c r="B1541" t="s">
        <v>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t="s">
        <v>131</v>
      </c>
      <c r="B1542" t="s">
        <v>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t="s">
        <v>131</v>
      </c>
      <c r="B1543" t="s">
        <v>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 t="s">
        <v>131</v>
      </c>
      <c r="B1544" t="s">
        <v>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 t="s">
        <v>131</v>
      </c>
      <c r="B1545" t="s">
        <v>116</v>
      </c>
      <c r="C1545">
        <v>244014000000</v>
      </c>
      <c r="D1545">
        <v>149483000000</v>
      </c>
      <c r="E1545">
        <v>124879000000</v>
      </c>
      <c r="F1545">
        <v>92363000000</v>
      </c>
      <c r="G1545">
        <v>17039000000</v>
      </c>
      <c r="H1545">
        <v>37364000000</v>
      </c>
      <c r="I1545">
        <v>9144000000</v>
      </c>
      <c r="J1545">
        <v>0</v>
      </c>
      <c r="K1545">
        <v>-142274000000</v>
      </c>
      <c r="L1545">
        <v>-169492000000</v>
      </c>
      <c r="M1545">
        <v>-157323000000</v>
      </c>
      <c r="N1545">
        <v>-306613000000</v>
      </c>
      <c r="O1545">
        <v>9569000000</v>
      </c>
      <c r="P1545">
        <v>0</v>
      </c>
      <c r="Q1545">
        <v>-159774000000</v>
      </c>
      <c r="R1545">
        <v>0</v>
      </c>
    </row>
    <row r="1546" spans="1:18" x14ac:dyDescent="0.35">
      <c r="A1546" t="s">
        <v>131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t="s">
        <v>131</v>
      </c>
      <c r="B1547" t="s">
        <v>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t="s">
        <v>131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-72790000000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t="s">
        <v>132</v>
      </c>
      <c r="B1549" t="s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 t="s">
        <v>132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 t="s">
        <v>132</v>
      </c>
      <c r="B1551" t="s">
        <v>9</v>
      </c>
      <c r="C1551">
        <v>4205407000000</v>
      </c>
      <c r="D1551">
        <v>3663615000000</v>
      </c>
      <c r="E1551">
        <v>4272683000000</v>
      </c>
      <c r="F1551">
        <v>3553612000000</v>
      </c>
      <c r="G1551">
        <v>3303309000000</v>
      </c>
      <c r="H1551">
        <v>3578643000000</v>
      </c>
      <c r="I1551">
        <v>3276768000000</v>
      </c>
      <c r="J1551">
        <v>3204430000000</v>
      </c>
      <c r="K1551">
        <v>3025551000000</v>
      </c>
      <c r="L1551">
        <v>4215721000000</v>
      </c>
      <c r="M1551">
        <v>2852199000000</v>
      </c>
      <c r="N1551">
        <v>3112603000000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 t="s">
        <v>132</v>
      </c>
      <c r="B1552" t="s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 t="s">
        <v>132</v>
      </c>
      <c r="B1553" t="s">
        <v>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t="s">
        <v>132</v>
      </c>
      <c r="B1554" t="s">
        <v>12</v>
      </c>
      <c r="C1554">
        <v>9728941000000</v>
      </c>
      <c r="D1554">
        <v>10253324000000</v>
      </c>
      <c r="E1554">
        <v>1764015000000</v>
      </c>
      <c r="F1554">
        <v>4404948000000</v>
      </c>
      <c r="G1554">
        <v>3395192000000</v>
      </c>
      <c r="H1554">
        <v>4908529000000</v>
      </c>
      <c r="I1554">
        <v>8999152000000</v>
      </c>
      <c r="J1554">
        <v>4813822000000</v>
      </c>
      <c r="K1554">
        <v>4708805000000</v>
      </c>
      <c r="L1554">
        <v>11475590000000</v>
      </c>
      <c r="M1554">
        <v>15834434000000</v>
      </c>
      <c r="N1554">
        <v>7860356000000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 t="s">
        <v>132</v>
      </c>
      <c r="B1555" t="s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 t="s">
        <v>132</v>
      </c>
      <c r="B1556" t="s">
        <v>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 t="s">
        <v>132</v>
      </c>
      <c r="B1557" t="s">
        <v>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t="s">
        <v>132</v>
      </c>
      <c r="B1558" t="s">
        <v>16</v>
      </c>
      <c r="C1558">
        <v>26597264000000</v>
      </c>
      <c r="D1558">
        <v>28994954000000</v>
      </c>
      <c r="E1558">
        <v>38361058000000</v>
      </c>
      <c r="F1558">
        <v>52084900000000</v>
      </c>
      <c r="G1558">
        <v>77627953000000</v>
      </c>
      <c r="H1558">
        <v>70584154000000</v>
      </c>
      <c r="I1558">
        <v>72530371000000</v>
      </c>
      <c r="J1558">
        <v>72130842000000</v>
      </c>
      <c r="K1558">
        <v>72296806000000</v>
      </c>
      <c r="L1558">
        <v>82873754000000</v>
      </c>
      <c r="M1558">
        <v>66839068000000</v>
      </c>
      <c r="N1558">
        <v>71193282000000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 t="s">
        <v>132</v>
      </c>
      <c r="B1559" t="s">
        <v>17</v>
      </c>
      <c r="C1559">
        <v>22303474000000</v>
      </c>
      <c r="D1559">
        <v>21112630000000</v>
      </c>
      <c r="E1559">
        <v>22454030000000</v>
      </c>
      <c r="F1559">
        <v>31309624000000</v>
      </c>
      <c r="G1559">
        <v>51058282000000</v>
      </c>
      <c r="H1559">
        <v>39519623000000</v>
      </c>
      <c r="I1559">
        <v>58125835000000</v>
      </c>
      <c r="J1559">
        <v>57270411000000</v>
      </c>
      <c r="K1559">
        <v>65183275000000</v>
      </c>
      <c r="L1559">
        <v>69925143000000</v>
      </c>
      <c r="M1559">
        <v>56674680000000</v>
      </c>
      <c r="N1559">
        <v>63214943000000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t="s">
        <v>132</v>
      </c>
      <c r="B1560" t="s">
        <v>18</v>
      </c>
      <c r="C1560">
        <v>4293790000000</v>
      </c>
      <c r="D1560">
        <v>7882324000000</v>
      </c>
      <c r="E1560">
        <v>15907028000000</v>
      </c>
      <c r="F1560">
        <v>20775276000000</v>
      </c>
      <c r="G1560">
        <v>26569671000000</v>
      </c>
      <c r="H1560">
        <v>31064531000000</v>
      </c>
      <c r="I1560">
        <v>14404536000000</v>
      </c>
      <c r="J1560">
        <v>14961531000000</v>
      </c>
      <c r="K1560">
        <v>7214631000000</v>
      </c>
      <c r="L1560">
        <v>13049711000000</v>
      </c>
      <c r="M1560">
        <v>10265488000000</v>
      </c>
      <c r="N1560">
        <v>8079439000000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 t="s">
        <v>132</v>
      </c>
      <c r="B1561" t="s">
        <v>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t="s">
        <v>132</v>
      </c>
      <c r="B1562" t="s">
        <v>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 t="s">
        <v>132</v>
      </c>
      <c r="B1563" t="s">
        <v>21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t="s">
        <v>132</v>
      </c>
      <c r="B1564" t="s">
        <v>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 t="s">
        <v>132</v>
      </c>
      <c r="B1565" t="s">
        <v>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t="s">
        <v>132</v>
      </c>
      <c r="B1566" t="s">
        <v>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-101100000000</v>
      </c>
      <c r="K1566">
        <v>-101100000000</v>
      </c>
      <c r="L1566">
        <v>-101100000000</v>
      </c>
      <c r="M1566">
        <v>-101100000000</v>
      </c>
      <c r="N1566">
        <v>-101100000000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t="s">
        <v>132</v>
      </c>
      <c r="B1567" t="s">
        <v>25</v>
      </c>
      <c r="C1567">
        <v>10054880000000</v>
      </c>
      <c r="D1567">
        <v>8347576000000</v>
      </c>
      <c r="E1567">
        <v>5509124000000</v>
      </c>
      <c r="F1567">
        <v>7579192000000</v>
      </c>
      <c r="G1567">
        <v>6080683000000</v>
      </c>
      <c r="H1567">
        <v>5070812000000</v>
      </c>
      <c r="I1567">
        <v>3699101000000</v>
      </c>
      <c r="J1567">
        <v>831875000000</v>
      </c>
      <c r="K1567">
        <v>1434528000000</v>
      </c>
      <c r="L1567">
        <v>961034000000</v>
      </c>
      <c r="M1567">
        <v>78555000000</v>
      </c>
      <c r="N1567">
        <v>1719515000000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t="s">
        <v>132</v>
      </c>
      <c r="B1568" t="s">
        <v>26</v>
      </c>
      <c r="C1568">
        <v>10063292000000</v>
      </c>
      <c r="D1568">
        <v>8357447000000</v>
      </c>
      <c r="E1568">
        <v>5521877000000</v>
      </c>
      <c r="F1568">
        <v>7594177000000</v>
      </c>
      <c r="G1568">
        <v>6116848000000</v>
      </c>
      <c r="H1568">
        <v>5074479000000</v>
      </c>
      <c r="I1568">
        <v>3757777000000</v>
      </c>
      <c r="J1568">
        <v>890551000000</v>
      </c>
      <c r="K1568">
        <v>1435098000000</v>
      </c>
      <c r="L1568">
        <v>961034000000</v>
      </c>
      <c r="M1568">
        <v>78555000000</v>
      </c>
      <c r="N1568">
        <v>1719515000000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t="s">
        <v>132</v>
      </c>
      <c r="B1569" t="s">
        <v>27</v>
      </c>
      <c r="C1569">
        <v>-8412000000</v>
      </c>
      <c r="D1569">
        <v>-9871000000</v>
      </c>
      <c r="E1569">
        <v>-12753000000</v>
      </c>
      <c r="F1569">
        <v>-14985000000</v>
      </c>
      <c r="G1569">
        <v>-36165000000</v>
      </c>
      <c r="H1569">
        <v>-3667000000</v>
      </c>
      <c r="I1569">
        <v>-58676000000</v>
      </c>
      <c r="J1569">
        <v>-58676000000</v>
      </c>
      <c r="K1569">
        <v>-570000000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t="s">
        <v>132</v>
      </c>
      <c r="B1570" t="s">
        <v>28</v>
      </c>
      <c r="C1570">
        <v>0</v>
      </c>
      <c r="D1570">
        <v>0</v>
      </c>
      <c r="E1570">
        <v>0</v>
      </c>
      <c r="F1570">
        <v>51840000000</v>
      </c>
      <c r="G1570">
        <v>25202000000</v>
      </c>
      <c r="H1570">
        <v>293768000000</v>
      </c>
      <c r="I1570">
        <v>338956000000</v>
      </c>
      <c r="J1570">
        <v>61239000000</v>
      </c>
      <c r="K1570">
        <v>243730000000</v>
      </c>
      <c r="L1570">
        <v>0</v>
      </c>
      <c r="M1570">
        <v>0</v>
      </c>
      <c r="N1570">
        <v>221603000000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t="s">
        <v>132</v>
      </c>
      <c r="B1571" t="s">
        <v>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t="s">
        <v>132</v>
      </c>
      <c r="B1572" t="s">
        <v>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t="s">
        <v>132</v>
      </c>
      <c r="B1573" t="s">
        <v>31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 t="s">
        <v>132</v>
      </c>
      <c r="B1574" t="s">
        <v>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 t="s">
        <v>132</v>
      </c>
      <c r="B1575" t="s">
        <v>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t="s">
        <v>132</v>
      </c>
      <c r="B1576" t="s">
        <v>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t="s">
        <v>132</v>
      </c>
      <c r="B1577" t="s">
        <v>35</v>
      </c>
      <c r="C1577">
        <v>11806000000</v>
      </c>
      <c r="D1577">
        <v>11806000000</v>
      </c>
      <c r="E1577">
        <v>11806000000</v>
      </c>
      <c r="F1577">
        <v>12761000000</v>
      </c>
      <c r="G1577">
        <v>12813000000</v>
      </c>
      <c r="H1577">
        <v>12813000000</v>
      </c>
      <c r="I1577">
        <v>12813000000</v>
      </c>
      <c r="J1577">
        <v>12813000000</v>
      </c>
      <c r="K1577">
        <v>12813000000</v>
      </c>
      <c r="L1577">
        <v>12813000000</v>
      </c>
      <c r="M1577">
        <v>12813000000</v>
      </c>
      <c r="N1577">
        <v>3046245000000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t="s">
        <v>132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t="s">
        <v>132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 t="s">
        <v>132</v>
      </c>
      <c r="B1580" t="s">
        <v>38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t="s">
        <v>132</v>
      </c>
      <c r="B1581" t="s">
        <v>39</v>
      </c>
      <c r="C1581">
        <v>12466000000</v>
      </c>
      <c r="D1581">
        <v>12466000000</v>
      </c>
      <c r="E1581">
        <v>12466000000</v>
      </c>
      <c r="F1581">
        <v>13910000000</v>
      </c>
      <c r="G1581">
        <v>13962000000</v>
      </c>
      <c r="H1581">
        <v>13962000000</v>
      </c>
      <c r="I1581">
        <v>13962000000</v>
      </c>
      <c r="J1581">
        <v>13962000000</v>
      </c>
      <c r="K1581">
        <v>13962000000</v>
      </c>
      <c r="L1581">
        <v>13692000000</v>
      </c>
      <c r="M1581">
        <v>13962000000</v>
      </c>
      <c r="N1581">
        <v>3047394000000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t="s">
        <v>132</v>
      </c>
      <c r="B1582" t="s">
        <v>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t="s">
        <v>132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t="s">
        <v>132</v>
      </c>
      <c r="B1584" t="s">
        <v>42</v>
      </c>
      <c r="C1584">
        <v>-660000000</v>
      </c>
      <c r="D1584">
        <v>660000000</v>
      </c>
      <c r="E1584">
        <v>-660000000</v>
      </c>
      <c r="F1584">
        <v>-1149000000</v>
      </c>
      <c r="G1584">
        <v>-1149000000</v>
      </c>
      <c r="H1584">
        <v>-1149000000</v>
      </c>
      <c r="I1584">
        <v>-1149000000</v>
      </c>
      <c r="J1584">
        <v>-1149000000</v>
      </c>
      <c r="K1584">
        <v>-1149000000</v>
      </c>
      <c r="L1584">
        <v>0</v>
      </c>
      <c r="M1584">
        <v>-1149000000</v>
      </c>
      <c r="N1584">
        <v>-1149000000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t="s">
        <v>132</v>
      </c>
      <c r="B1585" t="s">
        <v>43</v>
      </c>
      <c r="C1585">
        <v>4272535000000</v>
      </c>
      <c r="D1585">
        <v>4613423000000</v>
      </c>
      <c r="E1585">
        <v>4726319000000</v>
      </c>
      <c r="F1585">
        <v>6738801000000</v>
      </c>
      <c r="G1585">
        <v>7106005000000</v>
      </c>
      <c r="H1585">
        <v>7224480000000</v>
      </c>
      <c r="I1585">
        <v>7265245000000</v>
      </c>
      <c r="J1585">
        <v>7220361000000</v>
      </c>
      <c r="K1585">
        <v>7281881000000</v>
      </c>
      <c r="L1585">
        <v>8411382000000</v>
      </c>
      <c r="M1585">
        <v>8274948000000</v>
      </c>
      <c r="N1585">
        <v>8742421000000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t="s">
        <v>132</v>
      </c>
      <c r="B1586" t="s">
        <v>44</v>
      </c>
      <c r="C1586">
        <v>1184445000000</v>
      </c>
      <c r="D1586">
        <v>1470942000000</v>
      </c>
      <c r="E1586">
        <v>1591916000000</v>
      </c>
      <c r="F1586">
        <v>3278175000000</v>
      </c>
      <c r="G1586">
        <v>3540181000000</v>
      </c>
      <c r="H1586">
        <v>3628729000000</v>
      </c>
      <c r="I1586">
        <v>3614371000000</v>
      </c>
      <c r="J1586">
        <v>3605711000000</v>
      </c>
      <c r="K1586">
        <v>3527356000000</v>
      </c>
      <c r="L1586">
        <v>3696812000000</v>
      </c>
      <c r="M1586">
        <v>3655357000000</v>
      </c>
      <c r="N1586">
        <v>3726005000000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 t="s">
        <v>132</v>
      </c>
      <c r="B1587" t="s">
        <v>45</v>
      </c>
      <c r="C1587">
        <v>2065130000000</v>
      </c>
      <c r="D1587">
        <v>2416349000000</v>
      </c>
      <c r="E1587">
        <v>2595431000000</v>
      </c>
      <c r="F1587">
        <v>4299245000000</v>
      </c>
      <c r="G1587">
        <v>4598424000000</v>
      </c>
      <c r="H1587">
        <v>4824092000000</v>
      </c>
      <c r="I1587">
        <v>4820113000000</v>
      </c>
      <c r="J1587">
        <v>4913333000000</v>
      </c>
      <c r="K1587">
        <v>4941976000000</v>
      </c>
      <c r="L1587">
        <v>5156346000000</v>
      </c>
      <c r="M1587">
        <v>5219842000000</v>
      </c>
      <c r="N1587">
        <v>5436276000000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t="s">
        <v>132</v>
      </c>
      <c r="B1588" t="s">
        <v>46</v>
      </c>
      <c r="C1588">
        <v>-880685000000</v>
      </c>
      <c r="D1588">
        <v>-945407000000</v>
      </c>
      <c r="E1588">
        <v>-1003515000000</v>
      </c>
      <c r="F1588">
        <v>-1021070000000</v>
      </c>
      <c r="G1588">
        <v>-1058243000000</v>
      </c>
      <c r="H1588">
        <v>-1195363000000</v>
      </c>
      <c r="I1588">
        <v>-1205742000000</v>
      </c>
      <c r="J1588">
        <v>-1307622000000</v>
      </c>
      <c r="K1588">
        <v>-1414620000000</v>
      </c>
      <c r="L1588">
        <v>-1459534000000</v>
      </c>
      <c r="M1588">
        <v>-1564485000000</v>
      </c>
      <c r="N1588">
        <v>-1710271000000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t="s">
        <v>132</v>
      </c>
      <c r="B1589" t="s">
        <v>47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t="s">
        <v>132</v>
      </c>
      <c r="B1590" t="s">
        <v>45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t="s">
        <v>132</v>
      </c>
      <c r="B1591" t="s">
        <v>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t="s">
        <v>132</v>
      </c>
      <c r="B1592" t="s">
        <v>48</v>
      </c>
      <c r="C1592">
        <v>3088090000000</v>
      </c>
      <c r="D1592">
        <v>3142481000000</v>
      </c>
      <c r="E1592">
        <v>3134403000000</v>
      </c>
      <c r="F1592">
        <v>3460626000000</v>
      </c>
      <c r="G1592">
        <v>3565824000000</v>
      </c>
      <c r="H1592">
        <v>3595751000000</v>
      </c>
      <c r="I1592">
        <v>3650874000000</v>
      </c>
      <c r="J1592">
        <v>3614650000000</v>
      </c>
      <c r="K1592">
        <v>3754525000000</v>
      </c>
      <c r="L1592">
        <v>4714570000000</v>
      </c>
      <c r="M1592">
        <v>4619591000000</v>
      </c>
      <c r="N1592">
        <v>5016416000000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t="s">
        <v>132</v>
      </c>
      <c r="B1593" t="s">
        <v>45</v>
      </c>
      <c r="C1593">
        <v>3837044000000</v>
      </c>
      <c r="D1593">
        <v>3923203000000</v>
      </c>
      <c r="E1593">
        <v>3940305000000</v>
      </c>
      <c r="F1593">
        <v>4306506000000</v>
      </c>
      <c r="G1593">
        <v>4454651000000</v>
      </c>
      <c r="H1593">
        <v>4542177000000</v>
      </c>
      <c r="I1593">
        <v>4647666000000</v>
      </c>
      <c r="J1593">
        <v>4662326000000</v>
      </c>
      <c r="K1593">
        <v>4844711000000</v>
      </c>
      <c r="L1593">
        <v>5913538000000</v>
      </c>
      <c r="M1593">
        <v>5928078000000</v>
      </c>
      <c r="N1593">
        <v>6517015000000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t="s">
        <v>132</v>
      </c>
      <c r="B1594" t="s">
        <v>46</v>
      </c>
      <c r="C1594">
        <v>-748954000000</v>
      </c>
      <c r="D1594">
        <v>-780722000000</v>
      </c>
      <c r="E1594">
        <v>-805902000000</v>
      </c>
      <c r="F1594">
        <v>-845880000000</v>
      </c>
      <c r="G1594">
        <v>-888827000000</v>
      </c>
      <c r="H1594">
        <v>-946426000000</v>
      </c>
      <c r="I1594">
        <v>-996792000000</v>
      </c>
      <c r="J1594">
        <v>-1047676000000</v>
      </c>
      <c r="K1594">
        <v>-1090186000000</v>
      </c>
      <c r="L1594">
        <v>-1198968000000</v>
      </c>
      <c r="M1594">
        <v>-1308487000000</v>
      </c>
      <c r="N1594">
        <v>-1500599000000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t="s">
        <v>132</v>
      </c>
      <c r="B1595" t="s">
        <v>49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t="s">
        <v>132</v>
      </c>
      <c r="B1596" t="s">
        <v>45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t="s">
        <v>132</v>
      </c>
      <c r="B1597" t="s">
        <v>46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t="s">
        <v>132</v>
      </c>
      <c r="B1598" t="s">
        <v>50</v>
      </c>
      <c r="C1598">
        <v>1133674000000</v>
      </c>
      <c r="D1598">
        <v>1124724000000</v>
      </c>
      <c r="E1598">
        <v>1115774000000</v>
      </c>
      <c r="F1598">
        <v>1106824000000</v>
      </c>
      <c r="G1598">
        <v>1097874000000</v>
      </c>
      <c r="H1598">
        <v>1088924000000</v>
      </c>
      <c r="I1598">
        <v>1079974000000</v>
      </c>
      <c r="J1598">
        <v>1071024000000</v>
      </c>
      <c r="K1598">
        <v>1062074000000</v>
      </c>
      <c r="L1598">
        <v>1053124000000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t="s">
        <v>132</v>
      </c>
      <c r="B1599" t="s">
        <v>51</v>
      </c>
      <c r="C1599">
        <v>1435699000000</v>
      </c>
      <c r="D1599">
        <v>1435699000000</v>
      </c>
      <c r="E1599">
        <v>1435699000000</v>
      </c>
      <c r="F1599">
        <v>1435699000000</v>
      </c>
      <c r="G1599">
        <v>1435699000000</v>
      </c>
      <c r="H1599">
        <v>1435699000000</v>
      </c>
      <c r="I1599">
        <v>1435699000000</v>
      </c>
      <c r="J1599">
        <v>1435699000000</v>
      </c>
      <c r="K1599">
        <v>1435699000000</v>
      </c>
      <c r="L1599">
        <v>1435699000000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 t="s">
        <v>132</v>
      </c>
      <c r="B1600" t="s">
        <v>52</v>
      </c>
      <c r="C1600">
        <v>-302025000000</v>
      </c>
      <c r="D1600">
        <v>-310975000000</v>
      </c>
      <c r="E1600">
        <v>-319925000000</v>
      </c>
      <c r="F1600">
        <v>-328875000000</v>
      </c>
      <c r="G1600">
        <v>-337825000000</v>
      </c>
      <c r="H1600">
        <v>-346775000000</v>
      </c>
      <c r="I1600">
        <v>-355725000000</v>
      </c>
      <c r="J1600">
        <v>-364675000000</v>
      </c>
      <c r="K1600">
        <v>-373625000000</v>
      </c>
      <c r="L1600">
        <v>-382575000000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t="s">
        <v>132</v>
      </c>
      <c r="B1601" t="s">
        <v>53</v>
      </c>
      <c r="C1601">
        <v>21878051000000</v>
      </c>
      <c r="D1601">
        <v>22835903000000</v>
      </c>
      <c r="E1601">
        <v>27336325000000</v>
      </c>
      <c r="F1601">
        <v>30041641000000</v>
      </c>
      <c r="G1601">
        <v>31920037000000</v>
      </c>
      <c r="H1601">
        <v>34724225000000</v>
      </c>
      <c r="I1601">
        <v>35820407000000</v>
      </c>
      <c r="J1601">
        <v>49275393000000</v>
      </c>
      <c r="K1601">
        <v>71795190000000</v>
      </c>
      <c r="L1601">
        <v>70517225000000</v>
      </c>
      <c r="M1601">
        <v>70304177000000</v>
      </c>
      <c r="N1601">
        <v>67878596000000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t="s">
        <v>132</v>
      </c>
      <c r="B1602" t="s">
        <v>54</v>
      </c>
      <c r="C1602">
        <v>14800995000000</v>
      </c>
      <c r="D1602">
        <v>16572411000000</v>
      </c>
      <c r="E1602">
        <v>20888411000000</v>
      </c>
      <c r="F1602">
        <v>23489545000000</v>
      </c>
      <c r="G1602">
        <v>24883360000000</v>
      </c>
      <c r="H1602">
        <v>28148180000000</v>
      </c>
      <c r="I1602">
        <v>26069013000000</v>
      </c>
      <c r="J1602">
        <v>40327149000000</v>
      </c>
      <c r="K1602">
        <v>62295994000000</v>
      </c>
      <c r="L1602">
        <v>0</v>
      </c>
      <c r="M1602">
        <v>60672102000000</v>
      </c>
      <c r="N1602">
        <v>57751403000000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 t="s">
        <v>132</v>
      </c>
      <c r="B1603" t="s">
        <v>55</v>
      </c>
      <c r="C1603">
        <v>5988496000000</v>
      </c>
      <c r="D1603">
        <v>5184822000000</v>
      </c>
      <c r="E1603">
        <v>5664148000000</v>
      </c>
      <c r="F1603">
        <v>5736585000000</v>
      </c>
      <c r="G1603">
        <v>6223821000000</v>
      </c>
      <c r="H1603">
        <v>5807801000000</v>
      </c>
      <c r="I1603">
        <v>7252645000000</v>
      </c>
      <c r="J1603">
        <v>8079003000000</v>
      </c>
      <c r="K1603">
        <v>8680552000000</v>
      </c>
      <c r="L1603">
        <v>8028730000000</v>
      </c>
      <c r="M1603">
        <v>8364909000000</v>
      </c>
      <c r="N1603">
        <v>8874540000000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t="s">
        <v>132</v>
      </c>
      <c r="B1604" t="s">
        <v>56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17460000000</v>
      </c>
      <c r="J1604">
        <v>17460000000</v>
      </c>
      <c r="K1604">
        <v>21403000000</v>
      </c>
      <c r="L1604">
        <v>61050000000</v>
      </c>
      <c r="M1604">
        <v>62368000000</v>
      </c>
      <c r="N1604">
        <v>63367000000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 t="s">
        <v>132</v>
      </c>
      <c r="B1605" t="s">
        <v>57</v>
      </c>
      <c r="C1605">
        <v>1321618000000</v>
      </c>
      <c r="D1605">
        <v>1268562000000</v>
      </c>
      <c r="E1605">
        <v>1280326000000</v>
      </c>
      <c r="F1605">
        <v>1346630000000</v>
      </c>
      <c r="G1605">
        <v>1373335000000</v>
      </c>
      <c r="H1605">
        <v>1448667000000</v>
      </c>
      <c r="I1605">
        <v>3083929000000</v>
      </c>
      <c r="J1605">
        <v>1546269000000</v>
      </c>
      <c r="K1605">
        <v>1600742000000</v>
      </c>
      <c r="L1605">
        <v>1616735000000</v>
      </c>
      <c r="M1605">
        <v>1878336000000</v>
      </c>
      <c r="N1605">
        <v>1873472000000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t="s">
        <v>132</v>
      </c>
      <c r="B1606" t="s">
        <v>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t="s">
        <v>132</v>
      </c>
      <c r="B1607" t="s">
        <v>59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t="s">
        <v>132</v>
      </c>
      <c r="B1608" t="s">
        <v>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t="s">
        <v>132</v>
      </c>
      <c r="B1609" t="s">
        <v>61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t="s">
        <v>132</v>
      </c>
      <c r="B1610" t="s">
        <v>62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t="s">
        <v>132</v>
      </c>
      <c r="B1611" t="s">
        <v>63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t="s">
        <v>132</v>
      </c>
      <c r="B1612" t="s">
        <v>64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t="s">
        <v>132</v>
      </c>
      <c r="B1613" t="s">
        <v>65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t="s">
        <v>132</v>
      </c>
      <c r="B1614" t="s">
        <v>66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 t="s">
        <v>132</v>
      </c>
      <c r="B1615" t="s">
        <v>67</v>
      </c>
      <c r="C1615">
        <v>401461729000000</v>
      </c>
      <c r="D1615">
        <v>439602933000000</v>
      </c>
      <c r="E1615">
        <v>462822690000000</v>
      </c>
      <c r="F1615">
        <v>504304300000000</v>
      </c>
      <c r="G1615">
        <v>541635295000000</v>
      </c>
      <c r="H1615">
        <v>568811435000000</v>
      </c>
      <c r="I1615">
        <v>615270328000000</v>
      </c>
      <c r="J1615">
        <v>623745079000000</v>
      </c>
      <c r="K1615">
        <v>671353524000000</v>
      </c>
      <c r="L1615">
        <v>699032544000000</v>
      </c>
      <c r="M1615">
        <v>723517800000000</v>
      </c>
      <c r="N1615">
        <v>732470169000000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t="s">
        <v>132</v>
      </c>
      <c r="B1616" t="s">
        <v>68</v>
      </c>
      <c r="C1616">
        <v>0</v>
      </c>
      <c r="D1616">
        <v>0</v>
      </c>
      <c r="E1616">
        <v>1689000000</v>
      </c>
      <c r="F1616">
        <v>319000000</v>
      </c>
      <c r="G1616">
        <v>0</v>
      </c>
      <c r="H1616">
        <v>842000000</v>
      </c>
      <c r="I1616">
        <v>223178000000</v>
      </c>
      <c r="J1616">
        <v>2311000000</v>
      </c>
      <c r="K1616">
        <v>5801000000</v>
      </c>
      <c r="L1616">
        <v>7826000000</v>
      </c>
      <c r="M1616">
        <v>121611000000</v>
      </c>
      <c r="N1616">
        <v>136300000000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 t="s">
        <v>132</v>
      </c>
      <c r="B1617" t="s">
        <v>69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t="s">
        <v>132</v>
      </c>
      <c r="B1618" t="s">
        <v>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t="s">
        <v>132</v>
      </c>
      <c r="B1619" t="s">
        <v>71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t="s">
        <v>132</v>
      </c>
      <c r="B1620" t="s">
        <v>72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t="s">
        <v>132</v>
      </c>
      <c r="B1621" t="s">
        <v>73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t="s">
        <v>132</v>
      </c>
      <c r="B1622" t="s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 t="s">
        <v>132</v>
      </c>
      <c r="B1623" t="s">
        <v>75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 t="s">
        <v>132</v>
      </c>
      <c r="B1624" t="s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 t="s">
        <v>132</v>
      </c>
      <c r="B1625" t="s">
        <v>77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 t="s">
        <v>132</v>
      </c>
      <c r="B1626" t="s">
        <v>78</v>
      </c>
      <c r="C1626">
        <v>42459349000000</v>
      </c>
      <c r="D1626">
        <v>47484812000000</v>
      </c>
      <c r="E1626">
        <v>59018848000000</v>
      </c>
      <c r="F1626">
        <v>90642175000000</v>
      </c>
      <c r="G1626">
        <v>90348281000000</v>
      </c>
      <c r="H1626">
        <v>112458691000000</v>
      </c>
      <c r="I1626">
        <v>137998875000000</v>
      </c>
      <c r="J1626">
        <v>141200864000000</v>
      </c>
      <c r="K1626">
        <v>179152388000000</v>
      </c>
      <c r="L1626">
        <v>167562969000000</v>
      </c>
      <c r="M1626">
        <v>151194118000000</v>
      </c>
      <c r="N1626">
        <v>153625650000000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t="s">
        <v>132</v>
      </c>
      <c r="B1627" t="s">
        <v>79</v>
      </c>
      <c r="C1627">
        <v>16856490000000</v>
      </c>
      <c r="D1627">
        <v>21232089000000</v>
      </c>
      <c r="E1627">
        <v>24609538000000</v>
      </c>
      <c r="F1627">
        <v>43861247000000</v>
      </c>
      <c r="G1627">
        <v>31078825000000</v>
      </c>
      <c r="H1627">
        <v>45606142000000</v>
      </c>
      <c r="I1627">
        <v>60349404000000</v>
      </c>
      <c r="J1627">
        <v>57307332000000</v>
      </c>
      <c r="K1627">
        <v>68284029000000</v>
      </c>
      <c r="L1627">
        <v>61293738000000</v>
      </c>
      <c r="M1627">
        <v>47939774000000</v>
      </c>
      <c r="N1627">
        <v>49594400000000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 t="s">
        <v>132</v>
      </c>
      <c r="B1628" t="s">
        <v>80</v>
      </c>
      <c r="C1628">
        <v>25602859000000</v>
      </c>
      <c r="D1628">
        <v>26252723000000</v>
      </c>
      <c r="E1628">
        <v>34409310000000</v>
      </c>
      <c r="F1628">
        <v>46780928000000</v>
      </c>
      <c r="G1628">
        <v>59269456000000</v>
      </c>
      <c r="H1628">
        <v>66852549000000</v>
      </c>
      <c r="I1628">
        <v>77649471000000</v>
      </c>
      <c r="J1628">
        <v>83893532000000</v>
      </c>
      <c r="K1628">
        <v>110868359000000</v>
      </c>
      <c r="L1628">
        <v>106269231000000</v>
      </c>
      <c r="M1628">
        <v>103254344000000</v>
      </c>
      <c r="N1628">
        <v>104031250000000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t="s">
        <v>132</v>
      </c>
      <c r="B1629" t="s">
        <v>81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t="s">
        <v>132</v>
      </c>
      <c r="B1630" t="s">
        <v>82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t="s">
        <v>132</v>
      </c>
      <c r="B1631" t="s">
        <v>83</v>
      </c>
      <c r="C1631">
        <v>252572479000000</v>
      </c>
      <c r="D1631">
        <v>277458651000000</v>
      </c>
      <c r="E1631">
        <v>287445926000000</v>
      </c>
      <c r="F1631">
        <v>289343731000000</v>
      </c>
      <c r="G1631">
        <v>316376047000000</v>
      </c>
      <c r="H1631">
        <v>314752525000000</v>
      </c>
      <c r="I1631">
        <v>328914024000000</v>
      </c>
      <c r="J1631">
        <v>321633599000000</v>
      </c>
      <c r="K1631">
        <v>318918817000000</v>
      </c>
      <c r="L1631">
        <v>358403785000000</v>
      </c>
      <c r="M1631">
        <v>387297891000000</v>
      </c>
      <c r="N1631">
        <v>381946519000000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t="s">
        <v>132</v>
      </c>
      <c r="B1632" t="s">
        <v>84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 t="s">
        <v>132</v>
      </c>
      <c r="B1633" t="s">
        <v>85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 t="s">
        <v>132</v>
      </c>
      <c r="B1634" t="s">
        <v>86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t="s">
        <v>132</v>
      </c>
      <c r="B1635" t="s">
        <v>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t="s">
        <v>132</v>
      </c>
      <c r="B1636" t="s">
        <v>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t="s">
        <v>132</v>
      </c>
      <c r="B1637" t="s">
        <v>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 t="s">
        <v>132</v>
      </c>
      <c r="B1638" t="s">
        <v>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t="s">
        <v>132</v>
      </c>
      <c r="B1639" t="s">
        <v>91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t="s">
        <v>132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t="s">
        <v>132</v>
      </c>
      <c r="B1641" t="s">
        <v>93</v>
      </c>
      <c r="C1641">
        <v>425907000000</v>
      </c>
      <c r="D1641">
        <v>266926000000</v>
      </c>
      <c r="E1641">
        <v>76656000000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1851213000000</v>
      </c>
      <c r="M1641">
        <v>974338000000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t="s">
        <v>132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t="s">
        <v>132</v>
      </c>
      <c r="B1643" t="s">
        <v>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t="s">
        <v>132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t="s">
        <v>132</v>
      </c>
      <c r="B1645" t="s">
        <v>97</v>
      </c>
      <c r="C1645">
        <v>330853376000000</v>
      </c>
      <c r="D1645">
        <v>364988147000000</v>
      </c>
      <c r="E1645">
        <v>383729925000000</v>
      </c>
      <c r="F1645">
        <v>420403290000000</v>
      </c>
      <c r="G1645">
        <v>453250854000000</v>
      </c>
      <c r="H1645">
        <v>475755598000000</v>
      </c>
      <c r="I1645">
        <v>516684338000000</v>
      </c>
      <c r="J1645">
        <v>519272386000000</v>
      </c>
      <c r="K1645">
        <v>561454375000000</v>
      </c>
      <c r="L1645">
        <v>585607578000000</v>
      </c>
      <c r="M1645">
        <v>605552384000000</v>
      </c>
      <c r="N1645">
        <v>610005199000000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t="s">
        <v>132</v>
      </c>
      <c r="B1646" t="s">
        <v>98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t="s">
        <v>132</v>
      </c>
      <c r="B1647" t="s">
        <v>99</v>
      </c>
      <c r="C1647">
        <v>35001400000000</v>
      </c>
      <c r="D1647">
        <v>35049062000000</v>
      </c>
      <c r="E1647">
        <v>35049062000000</v>
      </c>
      <c r="F1647">
        <v>35049062000000</v>
      </c>
      <c r="G1647">
        <v>35109148000000</v>
      </c>
      <c r="H1647">
        <v>35109148000000</v>
      </c>
      <c r="I1647">
        <v>35109148000000</v>
      </c>
      <c r="J1647">
        <v>35109148000000</v>
      </c>
      <c r="K1647">
        <v>35172385000000</v>
      </c>
      <c r="L1647">
        <v>35172385000000</v>
      </c>
      <c r="M1647">
        <v>35172385000000</v>
      </c>
      <c r="N1647">
        <v>35172385000000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t="s">
        <v>132</v>
      </c>
      <c r="B1648" t="s">
        <v>100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t="s">
        <v>132</v>
      </c>
      <c r="B1649" t="s">
        <v>101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 t="s">
        <v>132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5">
      <c r="A1651" t="s">
        <v>132</v>
      </c>
      <c r="B1651" t="s">
        <v>103</v>
      </c>
      <c r="C1651">
        <v>476562000000</v>
      </c>
      <c r="D1651">
        <v>476507000000</v>
      </c>
      <c r="E1651">
        <v>476507000000</v>
      </c>
      <c r="F1651">
        <v>476507000000</v>
      </c>
      <c r="G1651">
        <v>476474000000</v>
      </c>
      <c r="H1651">
        <v>476474000000</v>
      </c>
      <c r="I1651">
        <v>476474000000</v>
      </c>
      <c r="J1651">
        <v>476474000000</v>
      </c>
      <c r="K1651">
        <v>476420000000</v>
      </c>
      <c r="L1651">
        <v>476415000000</v>
      </c>
      <c r="M1651">
        <v>476415000000</v>
      </c>
      <c r="N1651">
        <v>476415000000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t="s">
        <v>132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t="s">
        <v>132</v>
      </c>
      <c r="B1653" t="s">
        <v>105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t="s">
        <v>132</v>
      </c>
      <c r="B1654" t="s">
        <v>106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555997000000</v>
      </c>
      <c r="M1654">
        <v>555997000000</v>
      </c>
      <c r="N1654">
        <v>555997000000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t="s">
        <v>132</v>
      </c>
      <c r="B1655" t="s">
        <v>107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t="s">
        <v>132</v>
      </c>
      <c r="B1656" t="s">
        <v>108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t="s">
        <v>132</v>
      </c>
      <c r="B1657" t="s">
        <v>109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t="s">
        <v>132</v>
      </c>
      <c r="B1658" t="s">
        <v>110</v>
      </c>
      <c r="C1658">
        <v>5172187000000</v>
      </c>
      <c r="D1658">
        <v>6789643000000</v>
      </c>
      <c r="E1658">
        <v>6789602000000</v>
      </c>
      <c r="F1658">
        <v>6789525000000</v>
      </c>
      <c r="G1658">
        <v>6784301000000</v>
      </c>
      <c r="H1658">
        <v>9155896000000</v>
      </c>
      <c r="I1658">
        <v>9155659000000</v>
      </c>
      <c r="J1658">
        <v>9151551000000</v>
      </c>
      <c r="K1658">
        <v>9151450000000</v>
      </c>
      <c r="L1658">
        <v>11608569000000</v>
      </c>
      <c r="M1658">
        <v>11606679000000</v>
      </c>
      <c r="N1658">
        <v>43386686000000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t="s">
        <v>132</v>
      </c>
      <c r="B1659" t="s">
        <v>111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t="s">
        <v>132</v>
      </c>
      <c r="B1660" t="s">
        <v>112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t="s">
        <v>132</v>
      </c>
      <c r="B1661" t="s">
        <v>113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 t="s">
        <v>132</v>
      </c>
      <c r="B1662" t="s">
        <v>114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 t="s">
        <v>132</v>
      </c>
      <c r="B1663" t="s">
        <v>115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t="s">
        <v>132</v>
      </c>
      <c r="B1664" t="s">
        <v>116</v>
      </c>
      <c r="C1664">
        <v>-1749000000</v>
      </c>
      <c r="D1664">
        <v>0</v>
      </c>
      <c r="E1664">
        <v>1803000000</v>
      </c>
      <c r="F1664">
        <v>3468000000</v>
      </c>
      <c r="G1664">
        <v>15000000</v>
      </c>
      <c r="H1664">
        <v>0</v>
      </c>
      <c r="I1664">
        <v>2965000000</v>
      </c>
      <c r="J1664">
        <v>13987000000</v>
      </c>
      <c r="K1664">
        <v>0</v>
      </c>
      <c r="L1664">
        <v>0</v>
      </c>
      <c r="M1664">
        <v>4648000000</v>
      </c>
      <c r="N1664">
        <v>1302000000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t="s">
        <v>132</v>
      </c>
      <c r="B1665" t="s">
        <v>117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 t="s">
        <v>132</v>
      </c>
      <c r="B1666" t="s">
        <v>118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t="s">
        <v>132</v>
      </c>
      <c r="B1667" t="s">
        <v>119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t="s">
        <v>133</v>
      </c>
      <c r="B1668" t="s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t="s">
        <v>133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t="s">
        <v>133</v>
      </c>
      <c r="B1670" t="s">
        <v>9</v>
      </c>
      <c r="C1670">
        <v>1789875000000</v>
      </c>
      <c r="D1670">
        <v>2214265000000</v>
      </c>
      <c r="E1670">
        <v>1829035000000</v>
      </c>
      <c r="F1670">
        <v>2022546000000</v>
      </c>
      <c r="G1670">
        <v>2558712000000</v>
      </c>
      <c r="H1670">
        <v>292827078000000</v>
      </c>
      <c r="I1670">
        <v>2476525000000</v>
      </c>
      <c r="J1670">
        <v>1834965000000</v>
      </c>
      <c r="K1670">
        <v>2392363000000</v>
      </c>
      <c r="L1670">
        <v>2426932000000</v>
      </c>
      <c r="M1670">
        <v>3421333000000</v>
      </c>
      <c r="N1670">
        <v>2182092000000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 t="s">
        <v>133</v>
      </c>
      <c r="B1671" t="s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 t="s">
        <v>133</v>
      </c>
      <c r="B1672" t="s">
        <v>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5">
      <c r="A1673" t="s">
        <v>133</v>
      </c>
      <c r="B1673" t="s">
        <v>12</v>
      </c>
      <c r="C1673">
        <v>8870437000000</v>
      </c>
      <c r="D1673">
        <v>9108762000000</v>
      </c>
      <c r="E1673">
        <v>10467415000000</v>
      </c>
      <c r="F1673">
        <v>16421498000000</v>
      </c>
      <c r="G1673">
        <v>11574314000000</v>
      </c>
      <c r="H1673">
        <v>2553309000000</v>
      </c>
      <c r="I1673">
        <v>14077084000000</v>
      </c>
      <c r="J1673">
        <v>14590366000000</v>
      </c>
      <c r="K1673">
        <v>9188049000000</v>
      </c>
      <c r="L1673">
        <v>11988501000000</v>
      </c>
      <c r="M1673">
        <v>8982501000000</v>
      </c>
      <c r="N1673">
        <v>9213239000000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 t="s">
        <v>133</v>
      </c>
      <c r="B1674" t="s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 t="s">
        <v>133</v>
      </c>
      <c r="B1675" t="s">
        <v>14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 t="s">
        <v>133</v>
      </c>
      <c r="B1676" t="s">
        <v>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 t="s">
        <v>133</v>
      </c>
      <c r="B1677" t="s">
        <v>16</v>
      </c>
      <c r="C1677">
        <v>19326156000000</v>
      </c>
      <c r="D1677">
        <v>12698296000000</v>
      </c>
      <c r="E1677">
        <v>14595304000000</v>
      </c>
      <c r="F1677">
        <v>24762767000000</v>
      </c>
      <c r="G1677">
        <v>28117144000000</v>
      </c>
      <c r="H1677">
        <v>48752914000000</v>
      </c>
      <c r="I1677">
        <v>37628452000000</v>
      </c>
      <c r="J1677">
        <v>40738575000000</v>
      </c>
      <c r="K1677">
        <v>46897369000000</v>
      </c>
      <c r="L1677">
        <v>53364944000000</v>
      </c>
      <c r="M1677">
        <v>56285508000000</v>
      </c>
      <c r="N1677">
        <v>56630247000000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t="s">
        <v>133</v>
      </c>
      <c r="B1678" t="s">
        <v>17</v>
      </c>
      <c r="C1678">
        <v>16100752000000</v>
      </c>
      <c r="D1678">
        <v>8685780000000</v>
      </c>
      <c r="E1678">
        <v>8733887000000</v>
      </c>
      <c r="F1678">
        <v>14085647000000</v>
      </c>
      <c r="G1678">
        <v>27187801000000</v>
      </c>
      <c r="H1678">
        <v>35868051000000</v>
      </c>
      <c r="I1678">
        <v>28992946000000</v>
      </c>
      <c r="J1678">
        <v>26523222000000</v>
      </c>
      <c r="K1678">
        <v>31424834000000</v>
      </c>
      <c r="L1678">
        <v>36886065000000</v>
      </c>
      <c r="M1678">
        <v>38777945000000</v>
      </c>
      <c r="N1678">
        <v>39363356000000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t="s">
        <v>133</v>
      </c>
      <c r="B1679" t="s">
        <v>18</v>
      </c>
      <c r="C1679">
        <v>3225404000000</v>
      </c>
      <c r="D1679">
        <v>4012516000000</v>
      </c>
      <c r="E1679">
        <v>5861417000000</v>
      </c>
      <c r="F1679">
        <v>10677120000000</v>
      </c>
      <c r="G1679">
        <v>10929343000000</v>
      </c>
      <c r="H1679">
        <v>12884863000000</v>
      </c>
      <c r="I1679">
        <v>8635506000000</v>
      </c>
      <c r="J1679">
        <v>14215353000000</v>
      </c>
      <c r="K1679">
        <v>15472535000000</v>
      </c>
      <c r="L1679">
        <v>16478879000000</v>
      </c>
      <c r="M1679">
        <v>17507563000000</v>
      </c>
      <c r="N1679">
        <v>17266891000000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t="s">
        <v>133</v>
      </c>
      <c r="B1680" t="s">
        <v>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t="s">
        <v>133</v>
      </c>
      <c r="B1681" t="s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t="s">
        <v>133</v>
      </c>
      <c r="B1682" t="s">
        <v>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t="s">
        <v>133</v>
      </c>
      <c r="B1683" t="s">
        <v>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t="s">
        <v>133</v>
      </c>
      <c r="B1684" t="s">
        <v>23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t="s">
        <v>133</v>
      </c>
      <c r="B1685" t="s">
        <v>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 t="s">
        <v>133</v>
      </c>
      <c r="B1686" t="s">
        <v>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t="s">
        <v>133</v>
      </c>
      <c r="B1687" t="s">
        <v>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t="s">
        <v>133</v>
      </c>
      <c r="B1688" t="s">
        <v>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 t="s">
        <v>133</v>
      </c>
      <c r="B1689" t="s">
        <v>28</v>
      </c>
      <c r="C1689">
        <v>72291000000</v>
      </c>
      <c r="D1689">
        <v>77344000000</v>
      </c>
      <c r="E1689">
        <v>153807000000</v>
      </c>
      <c r="F1689">
        <v>195550000000</v>
      </c>
      <c r="G1689">
        <v>189844000000</v>
      </c>
      <c r="H1689">
        <v>0</v>
      </c>
      <c r="I1689">
        <v>0</v>
      </c>
      <c r="J1689">
        <v>0</v>
      </c>
      <c r="K1689">
        <v>95137000000</v>
      </c>
      <c r="L1689">
        <v>203247000000</v>
      </c>
      <c r="M1689">
        <v>282297000000</v>
      </c>
      <c r="N1689">
        <v>294883000000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t="s">
        <v>133</v>
      </c>
      <c r="B1690" t="s">
        <v>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t="s">
        <v>133</v>
      </c>
      <c r="B1691" t="s">
        <v>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t="s">
        <v>133</v>
      </c>
      <c r="B1692" t="s">
        <v>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t="s">
        <v>133</v>
      </c>
      <c r="B1693" t="s">
        <v>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 t="s">
        <v>133</v>
      </c>
      <c r="B1694" t="s">
        <v>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 t="s">
        <v>133</v>
      </c>
      <c r="B1695" t="s">
        <v>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 t="s">
        <v>133</v>
      </c>
      <c r="B1696" t="s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 t="s">
        <v>133</v>
      </c>
      <c r="B1697" t="s">
        <v>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 t="s">
        <v>133</v>
      </c>
      <c r="B1698" t="s">
        <v>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 t="s">
        <v>133</v>
      </c>
      <c r="B1699" t="s">
        <v>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t="s">
        <v>133</v>
      </c>
      <c r="B1700" t="s">
        <v>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 t="s">
        <v>133</v>
      </c>
      <c r="B1701" t="s">
        <v>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t="s">
        <v>133</v>
      </c>
      <c r="B1702" t="s">
        <v>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t="s">
        <v>133</v>
      </c>
      <c r="B1703" t="s">
        <v>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t="s">
        <v>133</v>
      </c>
      <c r="B1704" t="s">
        <v>43</v>
      </c>
      <c r="C1704">
        <v>566225000000</v>
      </c>
      <c r="D1704">
        <v>708842000000</v>
      </c>
      <c r="E1704">
        <v>779732000000</v>
      </c>
      <c r="F1704">
        <v>761898000000</v>
      </c>
      <c r="G1704">
        <v>778305000000</v>
      </c>
      <c r="H1704">
        <v>788613000000</v>
      </c>
      <c r="I1704">
        <v>741418000000</v>
      </c>
      <c r="J1704">
        <v>810544000000</v>
      </c>
      <c r="K1704">
        <v>1086505000000</v>
      </c>
      <c r="L1704">
        <v>1205386000000</v>
      </c>
      <c r="M1704">
        <v>1134970000000</v>
      </c>
      <c r="N1704">
        <v>1067824000000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t="s">
        <v>133</v>
      </c>
      <c r="B1705" t="s">
        <v>44</v>
      </c>
      <c r="C1705">
        <v>360898000000</v>
      </c>
      <c r="D1705">
        <v>475619000000</v>
      </c>
      <c r="E1705">
        <v>538341000000</v>
      </c>
      <c r="F1705">
        <v>519066000000</v>
      </c>
      <c r="G1705">
        <v>517028000000</v>
      </c>
      <c r="H1705">
        <v>512870000000</v>
      </c>
      <c r="I1705">
        <v>478960000000</v>
      </c>
      <c r="J1705">
        <v>509973000000</v>
      </c>
      <c r="K1705">
        <v>801682000000</v>
      </c>
      <c r="L1705">
        <v>903413000000</v>
      </c>
      <c r="M1705">
        <v>856026000000</v>
      </c>
      <c r="N1705">
        <v>804587000000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t="s">
        <v>133</v>
      </c>
      <c r="B1706" t="s">
        <v>45</v>
      </c>
      <c r="C1706">
        <v>780648000000</v>
      </c>
      <c r="D1706">
        <v>934334000000</v>
      </c>
      <c r="E1706">
        <v>1036483000000</v>
      </c>
      <c r="F1706">
        <v>1056933000000</v>
      </c>
      <c r="G1706">
        <v>1097402000000</v>
      </c>
      <c r="H1706">
        <v>1133034000000</v>
      </c>
      <c r="I1706">
        <v>1138997000000</v>
      </c>
      <c r="J1706">
        <v>1216772000000</v>
      </c>
      <c r="K1706">
        <v>1570939000000</v>
      </c>
      <c r="L1706">
        <v>1725795000000</v>
      </c>
      <c r="M1706">
        <v>1738191000000</v>
      </c>
      <c r="N1706">
        <v>1747253000000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t="s">
        <v>133</v>
      </c>
      <c r="B1707" t="s">
        <v>46</v>
      </c>
      <c r="C1707">
        <v>-419750000000</v>
      </c>
      <c r="D1707">
        <v>-458715000000</v>
      </c>
      <c r="E1707">
        <v>-498142000000</v>
      </c>
      <c r="F1707">
        <v>-537867000000</v>
      </c>
      <c r="G1707">
        <v>-580374000000</v>
      </c>
      <c r="H1707">
        <v>-620164000000</v>
      </c>
      <c r="I1707">
        <v>-660037000000</v>
      </c>
      <c r="J1707">
        <v>-706799000000</v>
      </c>
      <c r="K1707">
        <v>-769257000000</v>
      </c>
      <c r="L1707">
        <v>-822382000000</v>
      </c>
      <c r="M1707">
        <v>-882165000000</v>
      </c>
      <c r="N1707">
        <v>-942666000000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t="s">
        <v>133</v>
      </c>
      <c r="B1708" t="s">
        <v>47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t="s">
        <v>133</v>
      </c>
      <c r="B1709" t="s">
        <v>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t="s">
        <v>133</v>
      </c>
      <c r="B1710" t="s">
        <v>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t="s">
        <v>133</v>
      </c>
      <c r="B1711" t="s">
        <v>48</v>
      </c>
      <c r="C1711">
        <v>205327000000</v>
      </c>
      <c r="D1711">
        <v>233223000000</v>
      </c>
      <c r="E1711">
        <v>241391000000</v>
      </c>
      <c r="F1711">
        <v>242832000000</v>
      </c>
      <c r="G1711">
        <v>261277000000</v>
      </c>
      <c r="H1711">
        <v>275743000000</v>
      </c>
      <c r="I1711">
        <v>262458000000</v>
      </c>
      <c r="J1711">
        <v>300571000000</v>
      </c>
      <c r="K1711">
        <v>284823000000</v>
      </c>
      <c r="L1711">
        <v>301973000000</v>
      </c>
      <c r="M1711">
        <v>278944000000</v>
      </c>
      <c r="N1711">
        <v>263237000000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t="s">
        <v>133</v>
      </c>
      <c r="B1712" t="s">
        <v>45</v>
      </c>
      <c r="C1712">
        <v>435441000000</v>
      </c>
      <c r="D1712">
        <v>483915000000</v>
      </c>
      <c r="E1712">
        <v>513265000000</v>
      </c>
      <c r="F1712">
        <v>536952000000</v>
      </c>
      <c r="G1712">
        <v>580176000000</v>
      </c>
      <c r="H1712">
        <v>620296000000</v>
      </c>
      <c r="I1712">
        <v>631859000000</v>
      </c>
      <c r="J1712">
        <v>696269000000</v>
      </c>
      <c r="K1712">
        <v>708465000000</v>
      </c>
      <c r="L1712">
        <v>750811000000</v>
      </c>
      <c r="M1712">
        <v>754213000000</v>
      </c>
      <c r="N1712">
        <v>765438000000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t="s">
        <v>133</v>
      </c>
      <c r="B1713" t="s">
        <v>46</v>
      </c>
      <c r="C1713">
        <v>-230114000000</v>
      </c>
      <c r="D1713">
        <v>-250692000000</v>
      </c>
      <c r="E1713">
        <v>-271874000000</v>
      </c>
      <c r="F1713">
        <v>-294120000000</v>
      </c>
      <c r="G1713">
        <v>-318899000000</v>
      </c>
      <c r="H1713">
        <v>-344553000000</v>
      </c>
      <c r="I1713">
        <v>-369401000000</v>
      </c>
      <c r="J1713">
        <v>-395698000000</v>
      </c>
      <c r="K1713">
        <v>-423642000000</v>
      </c>
      <c r="L1713">
        <v>-448838000000</v>
      </c>
      <c r="M1713">
        <v>-475269000000</v>
      </c>
      <c r="N1713">
        <v>-502201000000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t="s">
        <v>133</v>
      </c>
      <c r="B1714" t="s">
        <v>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t="s">
        <v>133</v>
      </c>
      <c r="B1715" t="s">
        <v>45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t="s">
        <v>133</v>
      </c>
      <c r="B1716" t="s">
        <v>46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t="s">
        <v>133</v>
      </c>
      <c r="B1717" t="s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t="s">
        <v>133</v>
      </c>
      <c r="B1718" t="s">
        <v>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t="s">
        <v>133</v>
      </c>
      <c r="B1719" t="s">
        <v>52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t="s">
        <v>133</v>
      </c>
      <c r="B1720" t="s">
        <v>53</v>
      </c>
      <c r="C1720">
        <v>10903327000000</v>
      </c>
      <c r="D1720">
        <v>14284297000000</v>
      </c>
      <c r="E1720">
        <v>15592956000000</v>
      </c>
      <c r="F1720">
        <v>17684384000000</v>
      </c>
      <c r="G1720">
        <v>20884417000000</v>
      </c>
      <c r="H1720">
        <v>19864752000000</v>
      </c>
      <c r="I1720">
        <v>22220267000000</v>
      </c>
      <c r="J1720">
        <v>26908952000000</v>
      </c>
      <c r="K1720">
        <v>27077360000000</v>
      </c>
      <c r="L1720">
        <v>25737368000000</v>
      </c>
      <c r="M1720">
        <v>23962072000000</v>
      </c>
      <c r="N1720">
        <v>25370259000000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t="s">
        <v>133</v>
      </c>
      <c r="B1721" t="s">
        <v>54</v>
      </c>
      <c r="C1721">
        <v>7584408000000</v>
      </c>
      <c r="D1721">
        <v>11088232000000</v>
      </c>
      <c r="E1721">
        <v>12427850000000</v>
      </c>
      <c r="F1721">
        <v>14328243000000</v>
      </c>
      <c r="G1721">
        <v>17218632000000</v>
      </c>
      <c r="H1721">
        <v>16282628000000</v>
      </c>
      <c r="I1721">
        <v>18293250000000</v>
      </c>
      <c r="J1721">
        <v>22707328000000</v>
      </c>
      <c r="K1721">
        <v>22338502000000</v>
      </c>
      <c r="L1721">
        <v>17545725000000</v>
      </c>
      <c r="M1721">
        <v>15153768000000</v>
      </c>
      <c r="N1721">
        <v>17078069000000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 t="s">
        <v>133</v>
      </c>
      <c r="B1722" t="s">
        <v>55</v>
      </c>
      <c r="C1722">
        <v>1821064000000</v>
      </c>
      <c r="D1722">
        <v>1677236000000</v>
      </c>
      <c r="E1722">
        <v>1642618000000</v>
      </c>
      <c r="F1722">
        <v>1733065000000</v>
      </c>
      <c r="G1722">
        <v>2098647000000</v>
      </c>
      <c r="H1722">
        <v>0</v>
      </c>
      <c r="I1722">
        <v>2276112000000</v>
      </c>
      <c r="J1722">
        <v>2483921000000</v>
      </c>
      <c r="K1722">
        <v>2973750000000</v>
      </c>
      <c r="L1722">
        <v>3140637000000</v>
      </c>
      <c r="M1722">
        <v>3392617000000</v>
      </c>
      <c r="N1722">
        <v>3274916000000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t="s">
        <v>133</v>
      </c>
      <c r="B1723" t="s">
        <v>56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5">
      <c r="A1724" t="s">
        <v>133</v>
      </c>
      <c r="B1724" t="s">
        <v>57</v>
      </c>
      <c r="C1724">
        <v>1523399000000</v>
      </c>
      <c r="D1724">
        <v>1572530000000</v>
      </c>
      <c r="E1724">
        <v>1576189000000</v>
      </c>
      <c r="F1724">
        <v>1625689000000</v>
      </c>
      <c r="G1724">
        <v>1569751000000</v>
      </c>
      <c r="H1724">
        <v>1650611000000</v>
      </c>
      <c r="I1724">
        <v>1654521000000</v>
      </c>
      <c r="J1724">
        <v>1721319000000</v>
      </c>
      <c r="K1724">
        <v>1768724000000</v>
      </c>
      <c r="L1724">
        <v>5046097000000</v>
      </c>
      <c r="M1724">
        <v>5420778000000</v>
      </c>
      <c r="N1724">
        <v>5022365000000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t="s">
        <v>133</v>
      </c>
      <c r="B1725" t="s">
        <v>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t="s">
        <v>133</v>
      </c>
      <c r="B1726" t="s">
        <v>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 t="s">
        <v>133</v>
      </c>
      <c r="B1727" t="s">
        <v>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t="s">
        <v>133</v>
      </c>
      <c r="B1728" t="s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t="s">
        <v>133</v>
      </c>
      <c r="B1729" t="s">
        <v>62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t="s">
        <v>133</v>
      </c>
      <c r="B1730" t="s">
        <v>63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t="s">
        <v>133</v>
      </c>
      <c r="B1731" t="s">
        <v>64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t="s">
        <v>133</v>
      </c>
      <c r="B1732" t="s">
        <v>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t="s">
        <v>133</v>
      </c>
      <c r="B1733" t="s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t="s">
        <v>133</v>
      </c>
      <c r="B1734" t="s">
        <v>67</v>
      </c>
      <c r="C1734">
        <v>193461319000000</v>
      </c>
      <c r="D1734">
        <v>206314594000000</v>
      </c>
      <c r="E1734">
        <v>216152686000000</v>
      </c>
      <c r="F1734">
        <v>242254793000000</v>
      </c>
      <c r="G1734">
        <v>260327561000000</v>
      </c>
      <c r="H1734">
        <v>292827078000000</v>
      </c>
      <c r="I1734">
        <v>302622532000000</v>
      </c>
      <c r="J1734">
        <v>310772469000000</v>
      </c>
      <c r="K1734">
        <v>317327732000000</v>
      </c>
      <c r="L1734">
        <v>328634007000000</v>
      </c>
      <c r="M1734">
        <v>343522216000000</v>
      </c>
      <c r="N1734">
        <v>343406813000000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t="s">
        <v>133</v>
      </c>
      <c r="B1735" t="s">
        <v>68</v>
      </c>
      <c r="C1735">
        <v>731691000000</v>
      </c>
      <c r="D1735">
        <v>697937000000</v>
      </c>
      <c r="E1735">
        <v>668285000000</v>
      </c>
      <c r="F1735">
        <v>626953000000</v>
      </c>
      <c r="G1735">
        <v>598091000000</v>
      </c>
      <c r="H1735">
        <v>564074000000</v>
      </c>
      <c r="I1735">
        <v>532269000000</v>
      </c>
      <c r="J1735">
        <v>493305000000</v>
      </c>
      <c r="K1735">
        <v>460808000000</v>
      </c>
      <c r="L1735">
        <v>433439000000</v>
      </c>
      <c r="M1735">
        <v>413067000000</v>
      </c>
      <c r="N1735">
        <v>2976577000000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t="s">
        <v>133</v>
      </c>
      <c r="B1736" t="s">
        <v>69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t="s">
        <v>133</v>
      </c>
      <c r="B1737" t="s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t="s">
        <v>133</v>
      </c>
      <c r="B1738" t="s">
        <v>71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t="s">
        <v>133</v>
      </c>
      <c r="B1739" t="s">
        <v>72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t="s">
        <v>133</v>
      </c>
      <c r="B1740" t="s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t="s">
        <v>133</v>
      </c>
      <c r="B1741" t="s">
        <v>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t="s">
        <v>133</v>
      </c>
      <c r="B1742" t="s">
        <v>75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t="s">
        <v>133</v>
      </c>
      <c r="B1743" t="s">
        <v>76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t="s">
        <v>133</v>
      </c>
      <c r="B1744" t="s">
        <v>77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t="s">
        <v>133</v>
      </c>
      <c r="B1745" t="s">
        <v>78</v>
      </c>
      <c r="C1745">
        <v>43782865000000</v>
      </c>
      <c r="D1745">
        <v>40879958000000</v>
      </c>
      <c r="E1745">
        <v>48712126000000</v>
      </c>
      <c r="F1745">
        <v>56157590000000</v>
      </c>
      <c r="G1745">
        <v>66974452000000</v>
      </c>
      <c r="H1745">
        <v>87015960000000</v>
      </c>
      <c r="I1745">
        <v>80247844000000</v>
      </c>
      <c r="J1745">
        <v>88034259000000</v>
      </c>
      <c r="K1745">
        <v>87201286000000</v>
      </c>
      <c r="L1745">
        <v>73496158000000</v>
      </c>
      <c r="M1745">
        <v>82742383000000</v>
      </c>
      <c r="N1745">
        <v>88139893000000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t="s">
        <v>133</v>
      </c>
      <c r="B1746" t="s">
        <v>79</v>
      </c>
      <c r="C1746">
        <v>31257656000000</v>
      </c>
      <c r="D1746">
        <v>19401344000000</v>
      </c>
      <c r="E1746">
        <v>28483199000000</v>
      </c>
      <c r="F1746">
        <v>30812212000000</v>
      </c>
      <c r="G1746">
        <v>44154489000000</v>
      </c>
      <c r="H1746">
        <v>53315464000000</v>
      </c>
      <c r="I1746">
        <v>45449755000000</v>
      </c>
      <c r="J1746">
        <v>44097489000000</v>
      </c>
      <c r="K1746">
        <v>50077494000000</v>
      </c>
      <c r="L1746">
        <v>47265806000000</v>
      </c>
      <c r="M1746">
        <v>59511279000000</v>
      </c>
      <c r="N1746">
        <v>59164724000000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t="s">
        <v>133</v>
      </c>
      <c r="B1747" t="s">
        <v>80</v>
      </c>
      <c r="C1747">
        <v>12525209000000</v>
      </c>
      <c r="D1747">
        <v>21478614000000</v>
      </c>
      <c r="E1747">
        <v>20228927000000</v>
      </c>
      <c r="F1747">
        <v>25345378000000</v>
      </c>
      <c r="G1747">
        <v>22819963000000</v>
      </c>
      <c r="H1747">
        <v>33700496000000</v>
      </c>
      <c r="I1747">
        <v>34798089000000</v>
      </c>
      <c r="J1747">
        <v>43936770000000</v>
      </c>
      <c r="K1747">
        <v>37123792000000</v>
      </c>
      <c r="L1747">
        <v>26230352000000</v>
      </c>
      <c r="M1747">
        <v>23231104000000</v>
      </c>
      <c r="N1747">
        <v>28975169000000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t="s">
        <v>133</v>
      </c>
      <c r="B1748" t="s">
        <v>81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t="s">
        <v>133</v>
      </c>
      <c r="B1749" t="s">
        <v>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t="s">
        <v>133</v>
      </c>
      <c r="B1750" t="s">
        <v>83</v>
      </c>
      <c r="C1750">
        <v>108694001000000</v>
      </c>
      <c r="D1750">
        <v>115903526000000</v>
      </c>
      <c r="E1750">
        <v>120036649000000</v>
      </c>
      <c r="F1750">
        <v>132070302000000</v>
      </c>
      <c r="G1750">
        <v>131508437000000</v>
      </c>
      <c r="H1750">
        <v>139562262000000</v>
      </c>
      <c r="I1750">
        <v>152538738000000</v>
      </c>
      <c r="J1750">
        <v>156336660000000</v>
      </c>
      <c r="K1750">
        <v>162694692000000</v>
      </c>
      <c r="L1750">
        <v>194959921000000</v>
      </c>
      <c r="M1750">
        <v>200998074000000</v>
      </c>
      <c r="N1750">
        <v>199126911000000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t="s">
        <v>133</v>
      </c>
      <c r="B1751" t="s">
        <v>84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t="s">
        <v>133</v>
      </c>
      <c r="B1752" t="s">
        <v>85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t="s">
        <v>133</v>
      </c>
      <c r="B1753" t="s">
        <v>86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t="s">
        <v>133</v>
      </c>
      <c r="B1754" t="s">
        <v>87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t="s">
        <v>133</v>
      </c>
      <c r="B1755" t="s">
        <v>88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t="s">
        <v>133</v>
      </c>
      <c r="B1756" t="s">
        <v>89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t="s">
        <v>133</v>
      </c>
      <c r="B1757" t="s">
        <v>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t="s">
        <v>133</v>
      </c>
      <c r="B1758" t="s">
        <v>91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t="s">
        <v>133</v>
      </c>
      <c r="B1759" t="s">
        <v>92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t="s">
        <v>133</v>
      </c>
      <c r="B1760" t="s">
        <v>93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77705000000</v>
      </c>
      <c r="I1760">
        <v>51673000000</v>
      </c>
      <c r="J1760">
        <v>7283000000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t="s">
        <v>133</v>
      </c>
      <c r="B1761" t="s">
        <v>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t="s">
        <v>133</v>
      </c>
      <c r="B1762" t="s">
        <v>95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t="s">
        <v>133</v>
      </c>
      <c r="B1763" t="s">
        <v>96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t="s">
        <v>133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235568431000000</v>
      </c>
      <c r="H1764">
        <v>266839097000000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t="s">
        <v>133</v>
      </c>
      <c r="B1765" t="s">
        <v>98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t="s">
        <v>133</v>
      </c>
      <c r="B1766" t="s">
        <v>99</v>
      </c>
      <c r="C1766">
        <v>8565892000000</v>
      </c>
      <c r="D1766">
        <v>10716717000000</v>
      </c>
      <c r="E1766">
        <v>10716717000000</v>
      </c>
      <c r="F1766">
        <v>10716717000000</v>
      </c>
      <c r="G1766">
        <v>11716717000000</v>
      </c>
      <c r="H1766">
        <v>15817555000000</v>
      </c>
      <c r="I1766">
        <v>15817555000000</v>
      </c>
      <c r="J1766">
        <v>15817555000000</v>
      </c>
      <c r="K1766">
        <v>15817555000000</v>
      </c>
      <c r="L1766">
        <v>15817555000000</v>
      </c>
      <c r="M1766">
        <v>15817555000000</v>
      </c>
      <c r="N1766">
        <v>22016350000000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t="s">
        <v>133</v>
      </c>
      <c r="B1767" t="s">
        <v>100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t="s">
        <v>133</v>
      </c>
      <c r="B1768" t="s">
        <v>101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t="s">
        <v>133</v>
      </c>
      <c r="B1769" t="s">
        <v>102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t="s">
        <v>133</v>
      </c>
      <c r="B1770" t="s">
        <v>103</v>
      </c>
      <c r="C1770">
        <v>76000000</v>
      </c>
      <c r="D1770">
        <v>51072000000</v>
      </c>
      <c r="E1770">
        <v>51071000000</v>
      </c>
      <c r="F1770">
        <v>277465000000</v>
      </c>
      <c r="G1770">
        <v>2560965000000</v>
      </c>
      <c r="H1770">
        <v>2560965000000</v>
      </c>
      <c r="I1770">
        <v>2560965000000</v>
      </c>
      <c r="J1770">
        <v>2560965000000</v>
      </c>
      <c r="K1770">
        <v>2560965000000</v>
      </c>
      <c r="L1770">
        <v>2560965000000</v>
      </c>
      <c r="M1770">
        <v>2560965000000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t="s">
        <v>133</v>
      </c>
      <c r="B1771" t="s">
        <v>104</v>
      </c>
      <c r="C1771">
        <v>-908599000000</v>
      </c>
      <c r="D1771">
        <v>-908599000000</v>
      </c>
      <c r="E1771">
        <v>-908599000000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t="s">
        <v>133</v>
      </c>
      <c r="B1772" t="s">
        <v>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 t="s">
        <v>133</v>
      </c>
      <c r="B1773" t="s">
        <v>106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t="s">
        <v>133</v>
      </c>
      <c r="B1774" t="s">
        <v>107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t="s">
        <v>133</v>
      </c>
      <c r="B1775" t="s">
        <v>108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t="s">
        <v>133</v>
      </c>
      <c r="B1776" t="s">
        <v>109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t="s">
        <v>133</v>
      </c>
      <c r="B1777" t="s">
        <v>110</v>
      </c>
      <c r="C1777">
        <v>1040335000000</v>
      </c>
      <c r="D1777">
        <v>862350000000</v>
      </c>
      <c r="E1777">
        <v>862350000000</v>
      </c>
      <c r="F1777">
        <v>1388879000000</v>
      </c>
      <c r="G1777">
        <v>1388879000000</v>
      </c>
      <c r="H1777">
        <v>1388879000000</v>
      </c>
      <c r="I1777">
        <v>1388879000000</v>
      </c>
      <c r="J1777">
        <v>2113255000000</v>
      </c>
      <c r="K1777">
        <v>2113255000000</v>
      </c>
      <c r="L1777">
        <v>2113255000000</v>
      </c>
      <c r="M1777">
        <v>2113255000000</v>
      </c>
      <c r="N1777">
        <v>3052367000000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 t="s">
        <v>133</v>
      </c>
      <c r="B1778" t="s">
        <v>111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t="s">
        <v>133</v>
      </c>
      <c r="B1779" t="s">
        <v>112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t="s">
        <v>133</v>
      </c>
      <c r="B1780" t="s">
        <v>113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t="s">
        <v>133</v>
      </c>
      <c r="B1781" t="s">
        <v>114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t="s">
        <v>133</v>
      </c>
      <c r="B1782" t="s">
        <v>115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t="s">
        <v>133</v>
      </c>
      <c r="B1783" t="s">
        <v>116</v>
      </c>
      <c r="C1783">
        <v>175040000000</v>
      </c>
      <c r="D1783">
        <v>0</v>
      </c>
      <c r="E1783">
        <v>67399000000</v>
      </c>
      <c r="F1783">
        <v>0</v>
      </c>
      <c r="G1783">
        <v>86282000000</v>
      </c>
      <c r="H1783">
        <v>0</v>
      </c>
      <c r="I1783">
        <v>97838000000</v>
      </c>
      <c r="J1783">
        <v>0</v>
      </c>
      <c r="K1783">
        <v>-82426000000</v>
      </c>
      <c r="L1783">
        <v>0</v>
      </c>
      <c r="M1783">
        <v>10070000000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t="s">
        <v>133</v>
      </c>
      <c r="B1784" t="s">
        <v>117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t="s">
        <v>133</v>
      </c>
      <c r="B1785" t="s">
        <v>118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t="s">
        <v>133</v>
      </c>
      <c r="B1786" t="s">
        <v>119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 t="s">
        <v>134</v>
      </c>
      <c r="B1787" t="s">
        <v>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t="s">
        <v>134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t="s">
        <v>134</v>
      </c>
      <c r="B1789" t="s">
        <v>9</v>
      </c>
      <c r="C1789">
        <v>11526350000000</v>
      </c>
      <c r="D1789">
        <v>15095394000000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t="s">
        <v>134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t="s">
        <v>134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t="s">
        <v>134</v>
      </c>
      <c r="B1792" t="s">
        <v>12</v>
      </c>
      <c r="C1792">
        <v>24743965000000</v>
      </c>
      <c r="D1792">
        <v>33139373000000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t="s">
        <v>134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t="s">
        <v>134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t="s">
        <v>134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t="s">
        <v>134</v>
      </c>
      <c r="B1796" t="s">
        <v>16</v>
      </c>
      <c r="C1796">
        <v>174497813000000</v>
      </c>
      <c r="D1796">
        <v>267774393000000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t="s">
        <v>134</v>
      </c>
      <c r="B1797" t="s">
        <v>17</v>
      </c>
      <c r="C1797">
        <v>149619503000000</v>
      </c>
      <c r="D1797">
        <v>204518531000000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t="s">
        <v>134</v>
      </c>
      <c r="B1798" t="s">
        <v>18</v>
      </c>
      <c r="C1798">
        <v>25878310000000</v>
      </c>
      <c r="D1798">
        <v>64255862000000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t="s">
        <v>134</v>
      </c>
      <c r="B1799" t="s">
        <v>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t="s">
        <v>134</v>
      </c>
      <c r="B1800" t="s">
        <v>20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t="s">
        <v>134</v>
      </c>
      <c r="B1801" t="s">
        <v>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t="s">
        <v>134</v>
      </c>
      <c r="B1802" t="s">
        <v>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t="s">
        <v>134</v>
      </c>
      <c r="B1803" t="s">
        <v>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t="s">
        <v>134</v>
      </c>
      <c r="B1804" t="s">
        <v>24</v>
      </c>
      <c r="C1804">
        <v>-1000000</v>
      </c>
      <c r="D1804">
        <v>-1000000000000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 t="s">
        <v>134</v>
      </c>
      <c r="B1805" t="s">
        <v>25</v>
      </c>
      <c r="C1805">
        <v>2250624000000</v>
      </c>
      <c r="D1805">
        <v>1954061000000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 t="s">
        <v>134</v>
      </c>
      <c r="B1806" t="s">
        <v>26</v>
      </c>
      <c r="C1806">
        <v>2304262000000</v>
      </c>
      <c r="D1806">
        <v>1991861000000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 t="s">
        <v>134</v>
      </c>
      <c r="B1807" t="s">
        <v>27</v>
      </c>
      <c r="C1807">
        <v>-53638000000</v>
      </c>
      <c r="D1807">
        <v>-37800000000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t="s">
        <v>134</v>
      </c>
      <c r="B1808" t="s">
        <v>28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t="s">
        <v>134</v>
      </c>
      <c r="B1809" t="s">
        <v>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t="s">
        <v>134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 t="s">
        <v>134</v>
      </c>
      <c r="B1811" t="s">
        <v>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 t="s">
        <v>134</v>
      </c>
      <c r="B1812" t="s">
        <v>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t="s">
        <v>134</v>
      </c>
      <c r="B1813" t="s">
        <v>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t="s">
        <v>134</v>
      </c>
      <c r="B1814" t="s">
        <v>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 t="s">
        <v>134</v>
      </c>
      <c r="B1815" t="s">
        <v>35</v>
      </c>
      <c r="C1815">
        <v>2347260000000</v>
      </c>
      <c r="D1815">
        <v>2235538000000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t="s">
        <v>134</v>
      </c>
      <c r="B1816" t="s">
        <v>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t="s">
        <v>134</v>
      </c>
      <c r="B1817" t="s">
        <v>37</v>
      </c>
      <c r="C1817">
        <v>734715000000</v>
      </c>
      <c r="D1817">
        <v>711467000000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t="s">
        <v>134</v>
      </c>
      <c r="B1818" t="s">
        <v>38</v>
      </c>
      <c r="C1818">
        <v>9419000000</v>
      </c>
      <c r="D1818">
        <v>11248000000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35">
      <c r="A1819" t="s">
        <v>134</v>
      </c>
      <c r="B1819" t="s">
        <v>39</v>
      </c>
      <c r="C1819">
        <v>1678126000000</v>
      </c>
      <c r="D1819">
        <v>1587823000000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 t="s">
        <v>134</v>
      </c>
      <c r="B1820" t="s">
        <v>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t="s">
        <v>134</v>
      </c>
      <c r="B1821" t="s">
        <v>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t="s">
        <v>134</v>
      </c>
      <c r="B1822" t="s">
        <v>42</v>
      </c>
      <c r="C1822">
        <v>-75000000000</v>
      </c>
      <c r="D1822">
        <v>-75000000000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t="s">
        <v>134</v>
      </c>
      <c r="B1823" t="s">
        <v>43</v>
      </c>
      <c r="C1823">
        <v>7030365000000</v>
      </c>
      <c r="D1823">
        <v>8540358000000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t="s">
        <v>134</v>
      </c>
      <c r="B1824" t="s">
        <v>44</v>
      </c>
      <c r="C1824">
        <v>4713049000000</v>
      </c>
      <c r="D1824">
        <v>5412135000000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t="s">
        <v>134</v>
      </c>
      <c r="B1825" t="s">
        <v>45</v>
      </c>
      <c r="C1825">
        <v>12026277000000</v>
      </c>
      <c r="D1825">
        <v>12864742000000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t="s">
        <v>134</v>
      </c>
      <c r="B1826" t="s">
        <v>46</v>
      </c>
      <c r="C1826">
        <v>-7313228000000</v>
      </c>
      <c r="D1826">
        <v>-7452607000000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t="s">
        <v>134</v>
      </c>
      <c r="B1827" t="s">
        <v>47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t="s">
        <v>134</v>
      </c>
      <c r="B1828" t="s">
        <v>45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t="s">
        <v>134</v>
      </c>
      <c r="B1829" t="s">
        <v>46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 t="s">
        <v>134</v>
      </c>
      <c r="B1830" t="s">
        <v>48</v>
      </c>
      <c r="C1830">
        <v>2317316000000</v>
      </c>
      <c r="D1830">
        <v>3128223000000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t="s">
        <v>134</v>
      </c>
      <c r="B1831" t="s">
        <v>45</v>
      </c>
      <c r="C1831">
        <v>3206724000000</v>
      </c>
      <c r="D1831">
        <v>4211880000000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t="s">
        <v>134</v>
      </c>
      <c r="B1832" t="s">
        <v>46</v>
      </c>
      <c r="C1832">
        <v>-889408000000</v>
      </c>
      <c r="D1832">
        <v>-1083657000000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t="s">
        <v>134</v>
      </c>
      <c r="B1833" t="s">
        <v>49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t="s">
        <v>134</v>
      </c>
      <c r="B1834" t="s">
        <v>45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t="s">
        <v>134</v>
      </c>
      <c r="B1835" t="s">
        <v>46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t="s">
        <v>134</v>
      </c>
      <c r="B1836" t="s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t="s">
        <v>134</v>
      </c>
      <c r="B1837" t="s">
        <v>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t="s">
        <v>134</v>
      </c>
      <c r="B1838" t="s">
        <v>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t="s">
        <v>134</v>
      </c>
      <c r="B1839" t="s">
        <v>53</v>
      </c>
      <c r="C1839">
        <v>24189798000000</v>
      </c>
      <c r="D1839">
        <v>21446532000000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5">
      <c r="A1840" t="s">
        <v>134</v>
      </c>
      <c r="B1840" t="s">
        <v>54</v>
      </c>
      <c r="C1840">
        <v>8220432000000</v>
      </c>
      <c r="D1840">
        <v>9200890000000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t="s">
        <v>134</v>
      </c>
      <c r="B1841" t="s">
        <v>55</v>
      </c>
      <c r="C1841">
        <v>7931109000000</v>
      </c>
      <c r="D1841">
        <v>7205739000000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 t="s">
        <v>134</v>
      </c>
      <c r="B1842" t="s">
        <v>56</v>
      </c>
      <c r="C1842">
        <v>6048000000</v>
      </c>
      <c r="D1842">
        <v>7154000000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t="s">
        <v>134</v>
      </c>
      <c r="B1843" t="s">
        <v>57</v>
      </c>
      <c r="C1843">
        <v>0</v>
      </c>
      <c r="D1843">
        <v>5036638000000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 t="s">
        <v>134</v>
      </c>
      <c r="B1844" t="s">
        <v>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t="s">
        <v>134</v>
      </c>
      <c r="B1845" t="s">
        <v>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 t="s">
        <v>134</v>
      </c>
      <c r="B1846" t="s">
        <v>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t="s">
        <v>134</v>
      </c>
      <c r="B1847" t="s">
        <v>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 t="s">
        <v>134</v>
      </c>
      <c r="B1848" t="s">
        <v>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t="s">
        <v>134</v>
      </c>
      <c r="B1849" t="s">
        <v>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t="s">
        <v>134</v>
      </c>
      <c r="B1850" t="s">
        <v>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t="s">
        <v>134</v>
      </c>
      <c r="B1851" t="s">
        <v>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t="s">
        <v>134</v>
      </c>
      <c r="B1852" t="s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t="s">
        <v>134</v>
      </c>
      <c r="B1853" t="s">
        <v>67</v>
      </c>
      <c r="C1853">
        <v>1188572083000000</v>
      </c>
      <c r="D1853">
        <v>1327537012000000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t="s">
        <v>134</v>
      </c>
      <c r="B1854" t="s">
        <v>68</v>
      </c>
      <c r="C1854">
        <v>6050819000000</v>
      </c>
      <c r="D1854">
        <v>41176995000000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t="s">
        <v>134</v>
      </c>
      <c r="B1855" t="s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t="s">
        <v>134</v>
      </c>
      <c r="B1856" t="s">
        <v>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t="s">
        <v>134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t="s">
        <v>134</v>
      </c>
      <c r="B1858" t="s">
        <v>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t="s">
        <v>134</v>
      </c>
      <c r="B1859" t="s">
        <v>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t="s">
        <v>134</v>
      </c>
      <c r="B1860" t="s">
        <v>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t="s">
        <v>134</v>
      </c>
      <c r="B1861" t="s">
        <v>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 t="s">
        <v>134</v>
      </c>
      <c r="B1862" t="s">
        <v>76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t="s">
        <v>134</v>
      </c>
      <c r="B1863" t="s">
        <v>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t="s">
        <v>134</v>
      </c>
      <c r="B1864" t="s">
        <v>78</v>
      </c>
      <c r="C1864">
        <v>52329301000000</v>
      </c>
      <c r="D1864">
        <v>103583833000000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 t="s">
        <v>134</v>
      </c>
      <c r="B1865" t="s">
        <v>79</v>
      </c>
      <c r="C1865">
        <v>50569301000000</v>
      </c>
      <c r="D1865">
        <v>100916433000000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 t="s">
        <v>134</v>
      </c>
      <c r="B1866" t="s">
        <v>80</v>
      </c>
      <c r="C1866">
        <v>1760000000000</v>
      </c>
      <c r="D1866">
        <v>2667400000000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 t="s">
        <v>134</v>
      </c>
      <c r="B1867" t="s">
        <v>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 t="s">
        <v>134</v>
      </c>
      <c r="B1868" t="s">
        <v>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 t="s">
        <v>134</v>
      </c>
      <c r="B1869" t="s">
        <v>83</v>
      </c>
      <c r="C1869">
        <v>981492077000000</v>
      </c>
      <c r="D1869">
        <v>1032113567000000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 t="s">
        <v>134</v>
      </c>
      <c r="B1870" t="s">
        <v>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 t="s">
        <v>134</v>
      </c>
      <c r="B1871" t="s">
        <v>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5">
      <c r="A1872" t="s">
        <v>134</v>
      </c>
      <c r="B1872" t="s">
        <v>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t="s">
        <v>134</v>
      </c>
      <c r="B1873" t="s">
        <v>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 t="s">
        <v>134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t="s">
        <v>134</v>
      </c>
      <c r="B1875" t="s">
        <v>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t="s">
        <v>134</v>
      </c>
      <c r="B1876" t="s">
        <v>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t="s">
        <v>134</v>
      </c>
      <c r="B1877" t="s">
        <v>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t="s">
        <v>134</v>
      </c>
      <c r="B1878" t="s">
        <v>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 t="s">
        <v>134</v>
      </c>
      <c r="B1879" t="s">
        <v>93</v>
      </c>
      <c r="C1879">
        <v>33796000000</v>
      </c>
      <c r="D1879">
        <v>52031000000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t="s">
        <v>134</v>
      </c>
      <c r="B1880" t="s">
        <v>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t="s">
        <v>134</v>
      </c>
      <c r="B1881" t="s">
        <v>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t="s">
        <v>134</v>
      </c>
      <c r="B1882" t="s">
        <v>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 t="s">
        <v>134</v>
      </c>
      <c r="B1883" t="s">
        <v>97</v>
      </c>
      <c r="C1883">
        <v>1094996063000000</v>
      </c>
      <c r="D1883">
        <v>1228677618000000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 t="s">
        <v>134</v>
      </c>
      <c r="B1884" t="s">
        <v>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t="s">
        <v>134</v>
      </c>
      <c r="B1885" t="s">
        <v>99</v>
      </c>
      <c r="C1885">
        <v>37088774000000</v>
      </c>
      <c r="D1885">
        <v>37088774000000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 t="s">
        <v>134</v>
      </c>
      <c r="B1886" t="s">
        <v>100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t="s">
        <v>134</v>
      </c>
      <c r="B1887" t="s">
        <v>101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 t="s">
        <v>134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 t="s">
        <v>134</v>
      </c>
      <c r="B1889" t="s">
        <v>103</v>
      </c>
      <c r="C1889">
        <v>4995389000000</v>
      </c>
      <c r="D1889">
        <v>4995389000000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5">
      <c r="A1890" t="s">
        <v>134</v>
      </c>
      <c r="B1890" t="s">
        <v>104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 t="s">
        <v>134</v>
      </c>
      <c r="B1891" t="s">
        <v>105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 t="s">
        <v>134</v>
      </c>
      <c r="B1892" t="s">
        <v>106</v>
      </c>
      <c r="C1892">
        <v>344657000000</v>
      </c>
      <c r="D1892">
        <v>344657000000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t="s">
        <v>134</v>
      </c>
      <c r="B1893" t="s">
        <v>107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5">
      <c r="A1894" t="s">
        <v>134</v>
      </c>
      <c r="B1894" t="s">
        <v>108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t="s">
        <v>134</v>
      </c>
      <c r="B1895" t="s">
        <v>109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t="s">
        <v>134</v>
      </c>
      <c r="B1896" t="s">
        <v>110</v>
      </c>
      <c r="C1896">
        <v>12181294000000</v>
      </c>
      <c r="D1896">
        <v>12204398000000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t="s">
        <v>134</v>
      </c>
      <c r="B1897" t="s">
        <v>111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t="s">
        <v>134</v>
      </c>
      <c r="B1898" t="s">
        <v>112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t="s">
        <v>134</v>
      </c>
      <c r="B1899" t="s">
        <v>113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t="s">
        <v>134</v>
      </c>
      <c r="B1900" t="s">
        <v>114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t="s">
        <v>134</v>
      </c>
      <c r="B1901" t="s">
        <v>115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t="s">
        <v>134</v>
      </c>
      <c r="B1902" t="s">
        <v>116</v>
      </c>
      <c r="C1902">
        <v>26817000000</v>
      </c>
      <c r="D1902">
        <v>22719000000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 t="s">
        <v>134</v>
      </c>
      <c r="B1903" t="s">
        <v>117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 t="s">
        <v>134</v>
      </c>
      <c r="B1904" t="s">
        <v>118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t="s">
        <v>134</v>
      </c>
      <c r="B1905" t="s">
        <v>119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t="s">
        <v>135</v>
      </c>
      <c r="B1906" t="s">
        <v>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 t="s">
        <v>135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 t="s">
        <v>135</v>
      </c>
      <c r="B1908" t="s">
        <v>9</v>
      </c>
      <c r="C1908">
        <v>1350714000000</v>
      </c>
      <c r="D1908">
        <v>1421993000000</v>
      </c>
      <c r="E1908">
        <v>1558557000000</v>
      </c>
      <c r="F1908">
        <v>1604348000000</v>
      </c>
      <c r="G1908">
        <v>1453989000000</v>
      </c>
      <c r="H1908">
        <v>1521580000000</v>
      </c>
      <c r="I1908">
        <v>1503973000000</v>
      </c>
      <c r="J1908">
        <v>1745095000000</v>
      </c>
      <c r="K1908">
        <v>2026802000000</v>
      </c>
      <c r="L1908">
        <v>0</v>
      </c>
      <c r="M1908">
        <v>1382917000000</v>
      </c>
      <c r="N1908">
        <v>1315853000000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t="s">
        <v>135</v>
      </c>
      <c r="B1909" t="s">
        <v>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t="s">
        <v>135</v>
      </c>
      <c r="B1910" t="s">
        <v>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5">
      <c r="A1911" t="s">
        <v>135</v>
      </c>
      <c r="B1911" t="s">
        <v>12</v>
      </c>
      <c r="C1911">
        <v>19441008000000</v>
      </c>
      <c r="D1911">
        <v>24591537000000</v>
      </c>
      <c r="E1911">
        <v>18389868000000</v>
      </c>
      <c r="F1911">
        <v>25714102000000</v>
      </c>
      <c r="G1911">
        <v>9589369000000</v>
      </c>
      <c r="H1911">
        <v>24890710000000</v>
      </c>
      <c r="I1911">
        <v>19951730000000</v>
      </c>
      <c r="J1911">
        <v>6499569000000</v>
      </c>
      <c r="K1911">
        <v>5774042000000</v>
      </c>
      <c r="L1911">
        <v>10062633000000</v>
      </c>
      <c r="M1911">
        <v>5279665000000</v>
      </c>
      <c r="N1911">
        <v>6340776000000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 t="s">
        <v>135</v>
      </c>
      <c r="B1912" t="s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 t="s">
        <v>135</v>
      </c>
      <c r="B1913" t="s">
        <v>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5">
      <c r="A1914" t="s">
        <v>135</v>
      </c>
      <c r="B1914" t="s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t="s">
        <v>135</v>
      </c>
      <c r="B1915" t="s">
        <v>16</v>
      </c>
      <c r="C1915">
        <v>7955573000000</v>
      </c>
      <c r="D1915">
        <v>4368977000000</v>
      </c>
      <c r="E1915">
        <v>19180573000000</v>
      </c>
      <c r="F1915">
        <v>17272743000000</v>
      </c>
      <c r="G1915">
        <v>32397411000000</v>
      </c>
      <c r="H1915">
        <v>27985117000000</v>
      </c>
      <c r="I1915">
        <v>35185373000000</v>
      </c>
      <c r="J1915">
        <v>57744071000000</v>
      </c>
      <c r="K1915">
        <v>47914952000000</v>
      </c>
      <c r="L1915">
        <v>51899808000000</v>
      </c>
      <c r="M1915">
        <v>43216256000000</v>
      </c>
      <c r="N1915">
        <v>79806086000000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 t="s">
        <v>135</v>
      </c>
      <c r="B1916" t="s">
        <v>17</v>
      </c>
      <c r="C1916">
        <v>6645632000000</v>
      </c>
      <c r="D1916">
        <v>2832959000000</v>
      </c>
      <c r="E1916">
        <v>11655725000000</v>
      </c>
      <c r="F1916">
        <v>6262132000000</v>
      </c>
      <c r="G1916">
        <v>22087387000000</v>
      </c>
      <c r="H1916">
        <v>11747285000000</v>
      </c>
      <c r="I1916">
        <v>19791691000000</v>
      </c>
      <c r="J1916">
        <v>40432840000000</v>
      </c>
      <c r="K1916">
        <v>21927741000000</v>
      </c>
      <c r="L1916">
        <v>27161023000000</v>
      </c>
      <c r="M1916">
        <v>21639436000000</v>
      </c>
      <c r="N1916">
        <v>56809904000000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 t="s">
        <v>135</v>
      </c>
      <c r="B1917" t="s">
        <v>18</v>
      </c>
      <c r="C1917">
        <v>1309941000000</v>
      </c>
      <c r="D1917">
        <v>1536018000000</v>
      </c>
      <c r="E1917">
        <v>7524848000000</v>
      </c>
      <c r="F1917">
        <v>11010611000000</v>
      </c>
      <c r="G1917">
        <v>10310024000000</v>
      </c>
      <c r="H1917">
        <v>16237832000000</v>
      </c>
      <c r="I1917">
        <v>15399347000000</v>
      </c>
      <c r="J1917">
        <v>17311231000000</v>
      </c>
      <c r="K1917">
        <v>25987211000000</v>
      </c>
      <c r="L1917">
        <v>24738785000000</v>
      </c>
      <c r="M1917">
        <v>21576820000000</v>
      </c>
      <c r="N1917">
        <v>23039014000000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 t="s">
        <v>135</v>
      </c>
      <c r="B1918" t="s">
        <v>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t="s">
        <v>135</v>
      </c>
      <c r="B1919" t="s">
        <v>20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t="s">
        <v>135</v>
      </c>
      <c r="B1920" t="s">
        <v>21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t="s">
        <v>135</v>
      </c>
      <c r="B1921" t="s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t="s">
        <v>135</v>
      </c>
      <c r="B1922" t="s">
        <v>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 t="s">
        <v>135</v>
      </c>
      <c r="B1923" t="s">
        <v>24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-5665000000</v>
      </c>
      <c r="J1923">
        <v>0</v>
      </c>
      <c r="K1923">
        <v>0</v>
      </c>
      <c r="L1923">
        <v>0</v>
      </c>
      <c r="M1923">
        <v>0</v>
      </c>
      <c r="N1923">
        <v>-42832000000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 t="s">
        <v>135</v>
      </c>
      <c r="B1924" t="s">
        <v>25</v>
      </c>
      <c r="C1924">
        <v>272160000000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 t="s">
        <v>135</v>
      </c>
      <c r="B1925" t="s">
        <v>26</v>
      </c>
      <c r="C1925">
        <v>272461000000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t="s">
        <v>135</v>
      </c>
      <c r="B1926" t="s">
        <v>27</v>
      </c>
      <c r="C1926">
        <v>-301000000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 t="s">
        <v>135</v>
      </c>
      <c r="B1927" t="s">
        <v>28</v>
      </c>
      <c r="C1927">
        <v>36881000000</v>
      </c>
      <c r="D1927">
        <v>23753000000</v>
      </c>
      <c r="E1927">
        <v>0</v>
      </c>
      <c r="F1927">
        <v>0</v>
      </c>
      <c r="G1927">
        <v>0</v>
      </c>
      <c r="H1927">
        <v>0</v>
      </c>
      <c r="I1927">
        <v>31992000000</v>
      </c>
      <c r="J1927">
        <v>40934000000</v>
      </c>
      <c r="K1927">
        <v>133257000000</v>
      </c>
      <c r="L1927">
        <v>20958000000</v>
      </c>
      <c r="M1927">
        <v>49557000000</v>
      </c>
      <c r="N1927">
        <v>371403000000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 t="s">
        <v>135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 t="s">
        <v>135</v>
      </c>
      <c r="B1929" t="s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 t="s">
        <v>135</v>
      </c>
      <c r="B1930" t="s">
        <v>31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 t="s">
        <v>135</v>
      </c>
      <c r="B1931" t="s">
        <v>32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 t="s">
        <v>135</v>
      </c>
      <c r="B1932" t="s">
        <v>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t="s">
        <v>135</v>
      </c>
      <c r="B1933" t="s">
        <v>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t="s">
        <v>135</v>
      </c>
      <c r="B1934" t="s">
        <v>35</v>
      </c>
      <c r="C1934">
        <v>72852000000</v>
      </c>
      <c r="D1934">
        <v>73628000000</v>
      </c>
      <c r="E1934">
        <v>0</v>
      </c>
      <c r="F1934">
        <v>74519000000</v>
      </c>
      <c r="G1934">
        <v>69542000000</v>
      </c>
      <c r="H1934">
        <v>69544000000</v>
      </c>
      <c r="I1934">
        <v>69545000000</v>
      </c>
      <c r="J1934">
        <v>69556000000</v>
      </c>
      <c r="K1934">
        <v>69492000000</v>
      </c>
      <c r="L1934">
        <v>69457000000</v>
      </c>
      <c r="M1934">
        <v>69457000000</v>
      </c>
      <c r="N1934">
        <v>69457000000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 t="s">
        <v>135</v>
      </c>
      <c r="B1935" t="s">
        <v>36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t="s">
        <v>135</v>
      </c>
      <c r="B1936" t="s">
        <v>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 t="s">
        <v>135</v>
      </c>
      <c r="B1937" t="s">
        <v>38</v>
      </c>
      <c r="C1937">
        <v>0</v>
      </c>
      <c r="D1937">
        <v>137272000000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 t="s">
        <v>135</v>
      </c>
      <c r="B1938" t="s">
        <v>39</v>
      </c>
      <c r="C1938">
        <v>137273000000</v>
      </c>
      <c r="D1938">
        <v>0</v>
      </c>
      <c r="E1938">
        <v>0</v>
      </c>
      <c r="F1938">
        <v>137269000000</v>
      </c>
      <c r="G1938">
        <v>69717000000</v>
      </c>
      <c r="H1938">
        <v>69719000000</v>
      </c>
      <c r="I1938">
        <v>69720000000</v>
      </c>
      <c r="J1938">
        <v>69731000000</v>
      </c>
      <c r="K1938">
        <v>69667000000</v>
      </c>
      <c r="L1938">
        <v>69667000000</v>
      </c>
      <c r="M1938">
        <v>69667000000</v>
      </c>
      <c r="N1938">
        <v>69667000000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 t="s">
        <v>135</v>
      </c>
      <c r="B1939" t="s">
        <v>40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5">
      <c r="A1940" t="s">
        <v>135</v>
      </c>
      <c r="B1940" t="s">
        <v>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 t="s">
        <v>135</v>
      </c>
      <c r="B1941" t="s">
        <v>42</v>
      </c>
      <c r="C1941">
        <v>-64421000000</v>
      </c>
      <c r="D1941">
        <v>-63644000000</v>
      </c>
      <c r="E1941">
        <v>0</v>
      </c>
      <c r="F1941">
        <v>-62750000000</v>
      </c>
      <c r="G1941">
        <v>-175000000</v>
      </c>
      <c r="H1941">
        <v>-175000000</v>
      </c>
      <c r="I1941">
        <v>-175000000</v>
      </c>
      <c r="J1941">
        <v>-175000000</v>
      </c>
      <c r="K1941">
        <v>-175000000</v>
      </c>
      <c r="L1941">
        <v>-210000000</v>
      </c>
      <c r="M1941">
        <v>-210000000</v>
      </c>
      <c r="N1941">
        <v>-210000000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 t="s">
        <v>135</v>
      </c>
      <c r="B1942" t="s">
        <v>43</v>
      </c>
      <c r="C1942">
        <v>345339000000</v>
      </c>
      <c r="D1942">
        <v>406874000000</v>
      </c>
      <c r="E1942">
        <v>429744000000</v>
      </c>
      <c r="F1942">
        <v>510525000000</v>
      </c>
      <c r="G1942">
        <v>501515000000</v>
      </c>
      <c r="H1942">
        <v>604158000000</v>
      </c>
      <c r="I1942">
        <v>596118000000</v>
      </c>
      <c r="J1942">
        <v>617888000000</v>
      </c>
      <c r="K1942">
        <v>665615000000</v>
      </c>
      <c r="L1942">
        <v>699685000000</v>
      </c>
      <c r="M1942">
        <v>675918000000</v>
      </c>
      <c r="N1942">
        <v>696740000000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 t="s">
        <v>135</v>
      </c>
      <c r="B1943" t="s">
        <v>44</v>
      </c>
      <c r="C1943">
        <v>218774000000</v>
      </c>
      <c r="D1943">
        <v>263083000000</v>
      </c>
      <c r="E1943">
        <v>280655000000</v>
      </c>
      <c r="F1943">
        <v>295121000000</v>
      </c>
      <c r="G1943">
        <v>289759000000</v>
      </c>
      <c r="H1943">
        <v>302045000000</v>
      </c>
      <c r="I1943">
        <v>308154000000</v>
      </c>
      <c r="J1943">
        <v>320573000000</v>
      </c>
      <c r="K1943">
        <v>376029000000</v>
      </c>
      <c r="L1943">
        <v>407765000000</v>
      </c>
      <c r="M1943">
        <v>390718000000</v>
      </c>
      <c r="N1943">
        <v>415315000000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t="s">
        <v>135</v>
      </c>
      <c r="B1944" t="s">
        <v>45</v>
      </c>
      <c r="C1944">
        <v>681856000000</v>
      </c>
      <c r="D1944">
        <v>742695000000</v>
      </c>
      <c r="E1944">
        <v>774329000000</v>
      </c>
      <c r="F1944">
        <v>806498000000</v>
      </c>
      <c r="G1944">
        <v>818698000000</v>
      </c>
      <c r="H1944">
        <v>838439000000</v>
      </c>
      <c r="I1944">
        <v>863149000000</v>
      </c>
      <c r="J1944">
        <v>885882000000</v>
      </c>
      <c r="K1944">
        <v>964220000000</v>
      </c>
      <c r="L1944">
        <v>993287000000</v>
      </c>
      <c r="M1944">
        <v>998428000000</v>
      </c>
      <c r="N1944">
        <v>1039353000000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t="s">
        <v>135</v>
      </c>
      <c r="B1945" t="s">
        <v>46</v>
      </c>
      <c r="C1945">
        <v>-463082000000</v>
      </c>
      <c r="D1945">
        <v>-479612000000</v>
      </c>
      <c r="E1945">
        <v>-493674000000</v>
      </c>
      <c r="F1945">
        <v>-511377000000</v>
      </c>
      <c r="G1945">
        <v>-528939000000</v>
      </c>
      <c r="H1945">
        <v>-536394000000</v>
      </c>
      <c r="I1945">
        <v>-554995000000</v>
      </c>
      <c r="J1945">
        <v>-565309000000</v>
      </c>
      <c r="K1945">
        <v>-588191000000</v>
      </c>
      <c r="L1945">
        <v>-585522000000</v>
      </c>
      <c r="M1945">
        <v>-607710000000</v>
      </c>
      <c r="N1945">
        <v>-624038000000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 t="s">
        <v>135</v>
      </c>
      <c r="B1946" t="s">
        <v>47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 t="s">
        <v>135</v>
      </c>
      <c r="B1947" t="s">
        <v>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t="s">
        <v>135</v>
      </c>
      <c r="B1948" t="s">
        <v>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 t="s">
        <v>135</v>
      </c>
      <c r="B1949" t="s">
        <v>48</v>
      </c>
      <c r="C1949">
        <v>126565000000</v>
      </c>
      <c r="D1949">
        <v>143791000000</v>
      </c>
      <c r="E1949">
        <v>149089000000</v>
      </c>
      <c r="F1949">
        <v>215404000000</v>
      </c>
      <c r="G1949">
        <v>211756000000</v>
      </c>
      <c r="H1949">
        <v>302113000000</v>
      </c>
      <c r="I1949">
        <v>287964000000</v>
      </c>
      <c r="J1949">
        <v>297315000000</v>
      </c>
      <c r="K1949">
        <v>289586000000</v>
      </c>
      <c r="L1949">
        <v>291920000000</v>
      </c>
      <c r="M1949">
        <v>285200000000</v>
      </c>
      <c r="N1949">
        <v>281425000000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 t="s">
        <v>135</v>
      </c>
      <c r="B1950" t="s">
        <v>45</v>
      </c>
      <c r="C1950">
        <v>352904000000</v>
      </c>
      <c r="D1950">
        <v>378606000000</v>
      </c>
      <c r="E1950">
        <v>392963000000</v>
      </c>
      <c r="F1950">
        <v>470619000000</v>
      </c>
      <c r="G1950">
        <v>478256000000</v>
      </c>
      <c r="H1950">
        <v>583271000000</v>
      </c>
      <c r="I1950">
        <v>583271000000</v>
      </c>
      <c r="J1950">
        <v>608049000000</v>
      </c>
      <c r="K1950">
        <v>615213000000</v>
      </c>
      <c r="L1950">
        <v>633324000000</v>
      </c>
      <c r="M1950">
        <v>642157000000</v>
      </c>
      <c r="N1950">
        <v>654152000000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t="s">
        <v>135</v>
      </c>
      <c r="B1951" t="s">
        <v>46</v>
      </c>
      <c r="C1951">
        <v>-226339000000</v>
      </c>
      <c r="D1951">
        <v>-234815000000</v>
      </c>
      <c r="E1951">
        <v>-243874000000</v>
      </c>
      <c r="F1951">
        <v>-255215000000</v>
      </c>
      <c r="G1951">
        <v>-266500000000</v>
      </c>
      <c r="H1951">
        <v>-281158000000</v>
      </c>
      <c r="I1951">
        <v>-295307000000</v>
      </c>
      <c r="J1951">
        <v>-310734000000</v>
      </c>
      <c r="K1951">
        <v>-325627000000</v>
      </c>
      <c r="L1951">
        <v>-341404000000</v>
      </c>
      <c r="M1951">
        <v>-356957000000</v>
      </c>
      <c r="N1951">
        <v>-372727000000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t="s">
        <v>135</v>
      </c>
      <c r="B1952" t="s">
        <v>49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 t="s">
        <v>135</v>
      </c>
      <c r="B1953" t="s">
        <v>45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t="s">
        <v>135</v>
      </c>
      <c r="B1954" t="s">
        <v>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 t="s">
        <v>135</v>
      </c>
      <c r="B1955" t="s">
        <v>50</v>
      </c>
      <c r="C1955">
        <v>0</v>
      </c>
      <c r="D1955">
        <v>0</v>
      </c>
      <c r="E1955">
        <v>2955000000</v>
      </c>
      <c r="F1955">
        <v>2919000000</v>
      </c>
      <c r="G1955">
        <v>2883000000</v>
      </c>
      <c r="H1955">
        <v>2847000000</v>
      </c>
      <c r="I1955">
        <v>2811000000</v>
      </c>
      <c r="J1955">
        <v>2775000000</v>
      </c>
      <c r="K1955">
        <v>2677000000</v>
      </c>
      <c r="L1955">
        <v>2642000000</v>
      </c>
      <c r="M1955">
        <v>2607000000</v>
      </c>
      <c r="N1955">
        <v>2572000000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t="s">
        <v>135</v>
      </c>
      <c r="B1956" t="s">
        <v>51</v>
      </c>
      <c r="C1956">
        <v>0</v>
      </c>
      <c r="D1956">
        <v>0</v>
      </c>
      <c r="E1956">
        <v>3604000000</v>
      </c>
      <c r="F1956">
        <v>3604000000</v>
      </c>
      <c r="G1956">
        <v>3604000000</v>
      </c>
      <c r="H1956">
        <v>3604000000</v>
      </c>
      <c r="I1956">
        <v>3604000000</v>
      </c>
      <c r="J1956">
        <v>3604000000</v>
      </c>
      <c r="K1956">
        <v>3542000000</v>
      </c>
      <c r="L1956">
        <v>3542000000</v>
      </c>
      <c r="M1956">
        <v>3542000000</v>
      </c>
      <c r="N1956">
        <v>3542000000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t="s">
        <v>135</v>
      </c>
      <c r="B1957" t="s">
        <v>52</v>
      </c>
      <c r="C1957">
        <v>0</v>
      </c>
      <c r="D1957">
        <v>0</v>
      </c>
      <c r="E1957">
        <v>-649000000</v>
      </c>
      <c r="F1957">
        <v>-685000000</v>
      </c>
      <c r="G1957">
        <v>-721000000</v>
      </c>
      <c r="H1957">
        <v>-757000000</v>
      </c>
      <c r="I1957">
        <v>-793000000</v>
      </c>
      <c r="J1957">
        <v>-829000000</v>
      </c>
      <c r="K1957">
        <v>-865000000</v>
      </c>
      <c r="L1957">
        <v>-900000000</v>
      </c>
      <c r="M1957">
        <v>-935000000</v>
      </c>
      <c r="N1957">
        <v>-970000000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t="s">
        <v>135</v>
      </c>
      <c r="B1958" t="s">
        <v>53</v>
      </c>
      <c r="C1958">
        <v>5556254000000</v>
      </c>
      <c r="D1958">
        <v>4396495000000</v>
      </c>
      <c r="E1958">
        <v>5251864000000</v>
      </c>
      <c r="F1958">
        <v>10806994000000</v>
      </c>
      <c r="G1958">
        <v>11317936000000</v>
      </c>
      <c r="H1958">
        <v>10430709000000</v>
      </c>
      <c r="I1958">
        <v>13518031000000</v>
      </c>
      <c r="J1958">
        <v>13644875000000</v>
      </c>
      <c r="K1958">
        <v>11375973000000</v>
      </c>
      <c r="L1958">
        <v>9434943000000</v>
      </c>
      <c r="M1958">
        <v>6699743000000</v>
      </c>
      <c r="N1958">
        <v>8369440000000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 t="s">
        <v>135</v>
      </c>
      <c r="B1959" t="s">
        <v>54</v>
      </c>
      <c r="C1959">
        <v>3108775000000</v>
      </c>
      <c r="D1959">
        <v>1829744000000</v>
      </c>
      <c r="E1959">
        <v>2438939000000</v>
      </c>
      <c r="F1959">
        <v>8176475000000</v>
      </c>
      <c r="G1959">
        <v>8427574000000</v>
      </c>
      <c r="H1959">
        <v>7627526000000</v>
      </c>
      <c r="I1959">
        <v>10185614000000</v>
      </c>
      <c r="J1959">
        <v>10543968000000</v>
      </c>
      <c r="K1959">
        <v>7613395000000</v>
      </c>
      <c r="L1959">
        <v>5523384000000</v>
      </c>
      <c r="M1959">
        <v>2235775000000</v>
      </c>
      <c r="N1959">
        <v>3861473000000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 t="s">
        <v>135</v>
      </c>
      <c r="B1960" t="s">
        <v>55</v>
      </c>
      <c r="C1960">
        <v>1765566000000</v>
      </c>
      <c r="D1960">
        <v>1798326000000</v>
      </c>
      <c r="E1960">
        <v>2003371000000</v>
      </c>
      <c r="F1960">
        <v>1735236000000</v>
      </c>
      <c r="G1960">
        <v>1960948000000</v>
      </c>
      <c r="H1960">
        <v>1856781000000</v>
      </c>
      <c r="I1960">
        <v>2384535000000</v>
      </c>
      <c r="J1960">
        <v>2104198000000</v>
      </c>
      <c r="K1960">
        <v>2731926000000</v>
      </c>
      <c r="L1960">
        <v>2432288000000</v>
      </c>
      <c r="M1960">
        <v>3234278000000</v>
      </c>
      <c r="N1960">
        <v>3434374000000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 t="s">
        <v>135</v>
      </c>
      <c r="B1961" t="s">
        <v>56</v>
      </c>
      <c r="C1961">
        <v>162000000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t="s">
        <v>135</v>
      </c>
      <c r="B1962" t="s">
        <v>57</v>
      </c>
      <c r="C1962">
        <v>681751000000</v>
      </c>
      <c r="D1962">
        <v>0</v>
      </c>
      <c r="E1962">
        <v>809554000000</v>
      </c>
      <c r="F1962">
        <v>895283000000</v>
      </c>
      <c r="G1962">
        <v>929414000000</v>
      </c>
      <c r="H1962">
        <v>995496000000</v>
      </c>
      <c r="I1962">
        <v>1016249000000</v>
      </c>
      <c r="J1962">
        <v>1066166000000</v>
      </c>
      <c r="K1962">
        <v>1077160000000</v>
      </c>
      <c r="L1962">
        <v>1511083000000</v>
      </c>
      <c r="M1962">
        <v>1238735000000</v>
      </c>
      <c r="N1962">
        <v>1092717000000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t="s">
        <v>135</v>
      </c>
      <c r="B1963" t="s">
        <v>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5">
      <c r="A1964" t="s">
        <v>135</v>
      </c>
      <c r="B1964" t="s">
        <v>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t="s">
        <v>135</v>
      </c>
      <c r="B1965" t="s">
        <v>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 t="s">
        <v>135</v>
      </c>
      <c r="B1966" t="s">
        <v>61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 t="s">
        <v>135</v>
      </c>
      <c r="B1967" t="s">
        <v>62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 t="s">
        <v>135</v>
      </c>
      <c r="B1968" t="s">
        <v>63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 t="s">
        <v>135</v>
      </c>
      <c r="B1969" t="s">
        <v>64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5">
      <c r="A1970" t="s">
        <v>135</v>
      </c>
      <c r="B1970" t="s">
        <v>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 t="s">
        <v>135</v>
      </c>
      <c r="B1971" t="s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 t="s">
        <v>135</v>
      </c>
      <c r="B1972" t="s">
        <v>67</v>
      </c>
      <c r="C1972">
        <v>213086346000000</v>
      </c>
      <c r="D1972">
        <v>244701478000000</v>
      </c>
      <c r="E1972">
        <v>257866042000000</v>
      </c>
      <c r="F1972">
        <v>277200433000000</v>
      </c>
      <c r="G1972">
        <v>285035255000000</v>
      </c>
      <c r="H1972">
        <v>309517129000000</v>
      </c>
      <c r="I1972">
        <v>333850243000000</v>
      </c>
      <c r="J1972">
        <v>348022816000000</v>
      </c>
      <c r="K1972">
        <v>340910343000000</v>
      </c>
      <c r="L1972">
        <v>343069186000000</v>
      </c>
      <c r="M1972">
        <v>357247165000000</v>
      </c>
      <c r="N1972">
        <v>378662835000000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 t="s">
        <v>135</v>
      </c>
      <c r="B1973" t="s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78472013000000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 t="s">
        <v>135</v>
      </c>
      <c r="B1974" t="s">
        <v>69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 t="s">
        <v>135</v>
      </c>
      <c r="B1975" t="s">
        <v>70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t="s">
        <v>135</v>
      </c>
      <c r="B1976" t="s">
        <v>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t="s">
        <v>135</v>
      </c>
      <c r="B1977" t="s">
        <v>72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t="s">
        <v>135</v>
      </c>
      <c r="B1978" t="s">
        <v>73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t="s">
        <v>135</v>
      </c>
      <c r="B1979" t="s">
        <v>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t="s">
        <v>135</v>
      </c>
      <c r="B1980" t="s">
        <v>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t="s">
        <v>135</v>
      </c>
      <c r="B1981" t="s">
        <v>76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t="s">
        <v>135</v>
      </c>
      <c r="B1982" t="s">
        <v>77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 t="s">
        <v>135</v>
      </c>
      <c r="B1983" t="s">
        <v>78</v>
      </c>
      <c r="C1983">
        <v>25390601000000</v>
      </c>
      <c r="D1983">
        <v>42476122000000</v>
      </c>
      <c r="E1983">
        <v>47656869000000</v>
      </c>
      <c r="F1983">
        <v>53168217000000</v>
      </c>
      <c r="G1983">
        <v>59685144000000</v>
      </c>
      <c r="H1983">
        <v>64456470000000</v>
      </c>
      <c r="I1983">
        <v>75387839000000</v>
      </c>
      <c r="J1983">
        <v>75311372000000</v>
      </c>
      <c r="K1983">
        <v>49906439000000</v>
      </c>
      <c r="L1983">
        <v>71166441000000</v>
      </c>
      <c r="M1983">
        <v>86315743000000</v>
      </c>
      <c r="N1983">
        <v>106384817000000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 t="s">
        <v>135</v>
      </c>
      <c r="B1984" t="s">
        <v>79</v>
      </c>
      <c r="C1984">
        <v>13095343000000</v>
      </c>
      <c r="D1984">
        <v>26874923000000</v>
      </c>
      <c r="E1984">
        <v>33052865000000</v>
      </c>
      <c r="F1984">
        <v>29823099000000</v>
      </c>
      <c r="G1984">
        <v>35911840000000</v>
      </c>
      <c r="H1984">
        <v>38019670000000</v>
      </c>
      <c r="I1984">
        <v>43889559000000</v>
      </c>
      <c r="J1984">
        <v>41048773000000</v>
      </c>
      <c r="K1984">
        <v>0</v>
      </c>
      <c r="L1984">
        <v>45957711000000</v>
      </c>
      <c r="M1984">
        <v>67893907000000</v>
      </c>
      <c r="N1984">
        <v>83951657000000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 t="s">
        <v>135</v>
      </c>
      <c r="B1985" t="s">
        <v>80</v>
      </c>
      <c r="C1985">
        <v>12295258000000</v>
      </c>
      <c r="D1985">
        <v>15601199000000</v>
      </c>
      <c r="E1985">
        <v>14604004000000</v>
      </c>
      <c r="F1985">
        <v>23345118000000</v>
      </c>
      <c r="G1985">
        <v>23773304000000</v>
      </c>
      <c r="H1985">
        <v>26436800000000</v>
      </c>
      <c r="I1985">
        <v>31498280000000</v>
      </c>
      <c r="J1985">
        <v>34262599000000</v>
      </c>
      <c r="K1985">
        <v>28565574000000</v>
      </c>
      <c r="L1985">
        <v>25208730000000</v>
      </c>
      <c r="M1985">
        <v>18421836000000</v>
      </c>
      <c r="N1985">
        <v>22433160000000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t="s">
        <v>135</v>
      </c>
      <c r="B1986" t="s">
        <v>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t="s">
        <v>135</v>
      </c>
      <c r="B1987" t="s">
        <v>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 t="s">
        <v>135</v>
      </c>
      <c r="B1988" t="s">
        <v>83</v>
      </c>
      <c r="C1988">
        <v>138030636000000</v>
      </c>
      <c r="D1988">
        <v>150360495000000</v>
      </c>
      <c r="E1988">
        <v>156867117000000</v>
      </c>
      <c r="F1988">
        <v>168109367000000</v>
      </c>
      <c r="G1988">
        <v>170590963000000</v>
      </c>
      <c r="H1988">
        <v>173564890000000</v>
      </c>
      <c r="I1988">
        <v>183802071000000</v>
      </c>
      <c r="J1988">
        <v>197169492000000</v>
      </c>
      <c r="K1988">
        <v>189033408000000</v>
      </c>
      <c r="L1988">
        <v>200123940000000</v>
      </c>
      <c r="M1988">
        <v>199267040000000</v>
      </c>
      <c r="N1988">
        <v>205302772000000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t="s">
        <v>135</v>
      </c>
      <c r="B1989" t="s">
        <v>84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t="s">
        <v>135</v>
      </c>
      <c r="B1990" t="s">
        <v>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t="s">
        <v>135</v>
      </c>
      <c r="B1991" t="s">
        <v>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t="s">
        <v>135</v>
      </c>
      <c r="B1992" t="s">
        <v>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t="s">
        <v>135</v>
      </c>
      <c r="B1993" t="s">
        <v>88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 t="s">
        <v>135</v>
      </c>
      <c r="B1994" t="s">
        <v>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t="s">
        <v>135</v>
      </c>
      <c r="B1995" t="s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t="s">
        <v>135</v>
      </c>
      <c r="B1996" t="s">
        <v>91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 t="s">
        <v>135</v>
      </c>
      <c r="B1997" t="s">
        <v>92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 t="s">
        <v>135</v>
      </c>
      <c r="B1998" t="s">
        <v>93</v>
      </c>
      <c r="C1998">
        <v>0</v>
      </c>
      <c r="D1998">
        <v>0</v>
      </c>
      <c r="E1998">
        <v>11981000000</v>
      </c>
      <c r="F1998">
        <v>77044000000</v>
      </c>
      <c r="G1998">
        <v>304384000000</v>
      </c>
      <c r="H1998">
        <v>63933000000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 t="s">
        <v>135</v>
      </c>
      <c r="B1999" t="s">
        <v>94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 t="s">
        <v>135</v>
      </c>
      <c r="B2000" t="s">
        <v>95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 t="s">
        <v>135</v>
      </c>
      <c r="B2001" t="s">
        <v>96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t="s">
        <v>135</v>
      </c>
      <c r="B2002" t="s">
        <v>97</v>
      </c>
      <c r="C2002">
        <v>196534446000000</v>
      </c>
      <c r="D2002">
        <v>226729386000000</v>
      </c>
      <c r="E2002">
        <v>238540305000000</v>
      </c>
      <c r="F2002">
        <v>256152093000000</v>
      </c>
      <c r="G2002">
        <v>262876686000000</v>
      </c>
      <c r="H2002">
        <v>285226389000000</v>
      </c>
      <c r="I2002">
        <v>307838772000000</v>
      </c>
      <c r="J2002">
        <v>319773142000000</v>
      </c>
      <c r="K2002">
        <v>310432602000000</v>
      </c>
      <c r="L2002">
        <v>310418141000000</v>
      </c>
      <c r="M2002">
        <v>324676749000000</v>
      </c>
      <c r="N2002">
        <v>344752989000000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t="s">
        <v>135</v>
      </c>
      <c r="B2003" t="s">
        <v>98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t="s">
        <v>135</v>
      </c>
      <c r="B2004" t="s">
        <v>99</v>
      </c>
      <c r="C2004">
        <v>9244914000000</v>
      </c>
      <c r="D2004">
        <v>11093879000000</v>
      </c>
      <c r="E2004">
        <v>11093879000000</v>
      </c>
      <c r="F2004">
        <v>15531430000000</v>
      </c>
      <c r="G2004">
        <v>15531430000000</v>
      </c>
      <c r="H2004">
        <v>15531430000000</v>
      </c>
      <c r="I2004">
        <v>15531430000000</v>
      </c>
      <c r="J2004">
        <v>21076730000000</v>
      </c>
      <c r="K2004">
        <v>21076730000000</v>
      </c>
      <c r="L2004">
        <v>21076730000000</v>
      </c>
      <c r="M2004">
        <v>21076730000000</v>
      </c>
      <c r="N2004">
        <v>25368075000000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 t="s">
        <v>135</v>
      </c>
      <c r="B2005" t="s">
        <v>100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 t="s">
        <v>135</v>
      </c>
      <c r="B2006" t="s">
        <v>101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 t="s">
        <v>135</v>
      </c>
      <c r="B2007" t="s">
        <v>102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 t="s">
        <v>135</v>
      </c>
      <c r="B2008" t="s">
        <v>103</v>
      </c>
      <c r="C2008">
        <v>1332000000</v>
      </c>
      <c r="D2008">
        <v>1350000000</v>
      </c>
      <c r="E2008">
        <v>1350000000</v>
      </c>
      <c r="F2008">
        <v>1480000000</v>
      </c>
      <c r="G2008">
        <v>1480000000</v>
      </c>
      <c r="H2008">
        <v>1480000000</v>
      </c>
      <c r="I2008">
        <v>1480000000</v>
      </c>
      <c r="J2008">
        <v>1540000000</v>
      </c>
      <c r="K2008">
        <v>1540000000</v>
      </c>
      <c r="L2008">
        <v>1540000000</v>
      </c>
      <c r="M2008">
        <v>1540000000</v>
      </c>
      <c r="N2008">
        <v>1540000000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 t="s">
        <v>135</v>
      </c>
      <c r="B2009" t="s">
        <v>104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 t="s">
        <v>135</v>
      </c>
      <c r="B2010" t="s">
        <v>105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 t="s">
        <v>135</v>
      </c>
      <c r="B2011" t="s">
        <v>106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 t="s">
        <v>135</v>
      </c>
      <c r="B2012" t="s">
        <v>107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t="s">
        <v>135</v>
      </c>
      <c r="B2013" t="s">
        <v>108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 t="s">
        <v>135</v>
      </c>
      <c r="B2014" t="s">
        <v>109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t="s">
        <v>135</v>
      </c>
      <c r="B2015" t="s">
        <v>110</v>
      </c>
      <c r="C2015">
        <v>3083856000000</v>
      </c>
      <c r="D2015">
        <v>1252898000000</v>
      </c>
      <c r="E2015">
        <v>1948561000000</v>
      </c>
      <c r="F2015">
        <v>1786751000000</v>
      </c>
      <c r="G2015">
        <v>1786751000000</v>
      </c>
      <c r="H2015">
        <v>1786751000000</v>
      </c>
      <c r="I2015">
        <v>2746536000000</v>
      </c>
      <c r="J2015">
        <v>2517553000000</v>
      </c>
      <c r="K2015">
        <v>2517553000000</v>
      </c>
      <c r="L2015">
        <v>2517533000000</v>
      </c>
      <c r="M2015">
        <v>3790336000000</v>
      </c>
      <c r="N2015">
        <v>3470408000000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t="s">
        <v>135</v>
      </c>
      <c r="B2016" t="s">
        <v>111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5">
      <c r="A2017" t="s">
        <v>135</v>
      </c>
      <c r="B2017" t="s">
        <v>112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 t="s">
        <v>135</v>
      </c>
      <c r="B2018" t="s">
        <v>113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 t="s">
        <v>135</v>
      </c>
      <c r="B2019" t="s">
        <v>114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 t="s">
        <v>135</v>
      </c>
      <c r="B2020" t="s">
        <v>115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 t="s">
        <v>135</v>
      </c>
      <c r="B2021" t="s">
        <v>116</v>
      </c>
      <c r="C2021">
        <v>365000000</v>
      </c>
      <c r="D2021">
        <v>0</v>
      </c>
      <c r="E2021">
        <v>-1534000000</v>
      </c>
      <c r="F2021">
        <v>3354000000</v>
      </c>
      <c r="G2021">
        <v>5530000000</v>
      </c>
      <c r="H2021">
        <v>0</v>
      </c>
      <c r="I2021">
        <v>-2405000000</v>
      </c>
      <c r="J2021">
        <v>40430000000</v>
      </c>
      <c r="K2021">
        <v>35090000000</v>
      </c>
      <c r="L2021">
        <v>0</v>
      </c>
      <c r="M2021">
        <v>-18750000000</v>
      </c>
      <c r="N2021">
        <v>16119000000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t="s">
        <v>135</v>
      </c>
      <c r="B2022" t="s">
        <v>117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t="s">
        <v>135</v>
      </c>
      <c r="B2023" t="s">
        <v>118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t="s">
        <v>135</v>
      </c>
      <c r="B2024" t="s">
        <v>119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t="s">
        <v>136</v>
      </c>
      <c r="B2025" t="s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t="s">
        <v>136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t="s">
        <v>136</v>
      </c>
      <c r="B2027" t="s">
        <v>9</v>
      </c>
      <c r="C2027">
        <v>2798877000000</v>
      </c>
      <c r="D2027">
        <v>3282556000000</v>
      </c>
      <c r="E2027">
        <v>2729326000000</v>
      </c>
      <c r="F2027">
        <v>2121847000000</v>
      </c>
      <c r="G2027">
        <v>1917461000000</v>
      </c>
      <c r="H2027">
        <v>2345733000000</v>
      </c>
      <c r="I2027">
        <v>2181085000000</v>
      </c>
      <c r="J2027">
        <v>2307527000000</v>
      </c>
      <c r="K2027">
        <v>2270374000000</v>
      </c>
      <c r="L2027">
        <v>2658493000000</v>
      </c>
      <c r="M2027">
        <v>2610940000000</v>
      </c>
      <c r="N2027">
        <v>2104944000000</v>
      </c>
      <c r="O2027">
        <v>2815202000000</v>
      </c>
      <c r="P2027">
        <v>0</v>
      </c>
      <c r="Q2027">
        <v>2432599340266</v>
      </c>
      <c r="R2027">
        <v>2597276393971</v>
      </c>
    </row>
    <row r="2028" spans="1:18" x14ac:dyDescent="0.35">
      <c r="A2028" t="s">
        <v>136</v>
      </c>
      <c r="B2028" t="s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t="s">
        <v>136</v>
      </c>
      <c r="B2029" t="s">
        <v>11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t="s">
        <v>136</v>
      </c>
      <c r="B2030" t="s">
        <v>12</v>
      </c>
      <c r="C2030">
        <v>5120560000000</v>
      </c>
      <c r="D2030">
        <v>5779610000000</v>
      </c>
      <c r="E2030">
        <v>3770309000000</v>
      </c>
      <c r="F2030">
        <v>5194489000000</v>
      </c>
      <c r="G2030">
        <v>9701663000000</v>
      </c>
      <c r="H2030">
        <v>10860730000000</v>
      </c>
      <c r="I2030">
        <v>4753558000000</v>
      </c>
      <c r="J2030">
        <v>4977601000000</v>
      </c>
      <c r="K2030">
        <v>4512134000000</v>
      </c>
      <c r="L2030">
        <v>9935379000000</v>
      </c>
      <c r="M2030">
        <v>9201959000000</v>
      </c>
      <c r="N2030">
        <v>10282392000000</v>
      </c>
      <c r="O2030">
        <v>9033687000000</v>
      </c>
      <c r="P2030">
        <v>0</v>
      </c>
      <c r="Q2030">
        <v>7759147995112</v>
      </c>
      <c r="R2030">
        <v>14975549964937</v>
      </c>
    </row>
    <row r="2031" spans="1:18" x14ac:dyDescent="0.35">
      <c r="A2031" t="s">
        <v>136</v>
      </c>
      <c r="B2031" t="s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5">
      <c r="A2032" t="s">
        <v>136</v>
      </c>
      <c r="B2032" t="s">
        <v>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 t="s">
        <v>136</v>
      </c>
      <c r="B2033" t="s">
        <v>15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 t="s">
        <v>136</v>
      </c>
      <c r="B2034" t="s">
        <v>16</v>
      </c>
      <c r="C2034">
        <v>26917855000000</v>
      </c>
      <c r="D2034">
        <v>19554808000000</v>
      </c>
      <c r="E2034">
        <v>18789761000000</v>
      </c>
      <c r="F2034">
        <v>34483219000000</v>
      </c>
      <c r="G2034">
        <v>38915525000000</v>
      </c>
      <c r="H2034">
        <v>57104628000000</v>
      </c>
      <c r="I2034">
        <v>51850561000000</v>
      </c>
      <c r="J2034">
        <v>62025635000000</v>
      </c>
      <c r="K2034">
        <v>47833645000000</v>
      </c>
      <c r="L2034">
        <v>47965493000000</v>
      </c>
      <c r="M2034">
        <v>69935068000000</v>
      </c>
      <c r="N2034">
        <v>105026761000000</v>
      </c>
      <c r="O2034">
        <v>84269040000000</v>
      </c>
      <c r="P2034">
        <v>0</v>
      </c>
      <c r="Q2034">
        <v>98545790058583</v>
      </c>
      <c r="R2034">
        <v>115858610228901</v>
      </c>
    </row>
    <row r="2035" spans="1:18" x14ac:dyDescent="0.35">
      <c r="A2035" t="s">
        <v>136</v>
      </c>
      <c r="B2035" t="s">
        <v>17</v>
      </c>
      <c r="C2035">
        <v>19215220000000</v>
      </c>
      <c r="D2035">
        <v>13829025000000</v>
      </c>
      <c r="E2035">
        <v>13609463000000</v>
      </c>
      <c r="F2035">
        <v>24910014000000</v>
      </c>
      <c r="G2035">
        <v>34832390000000</v>
      </c>
      <c r="H2035">
        <v>40329730000000</v>
      </c>
      <c r="I2035">
        <v>39494024000000</v>
      </c>
      <c r="J2035">
        <v>44806073000000</v>
      </c>
      <c r="K2035">
        <v>32114711000000</v>
      </c>
      <c r="L2035">
        <v>40771879000000</v>
      </c>
      <c r="M2035">
        <v>63083170000000</v>
      </c>
      <c r="N2035">
        <v>95522737000000</v>
      </c>
      <c r="O2035">
        <v>14617692000000</v>
      </c>
      <c r="P2035">
        <v>0</v>
      </c>
      <c r="Q2035">
        <v>77117009944480</v>
      </c>
      <c r="R2035">
        <v>84694542345112</v>
      </c>
    </row>
    <row r="2036" spans="1:18" x14ac:dyDescent="0.35">
      <c r="A2036" t="s">
        <v>136</v>
      </c>
      <c r="B2036" t="s">
        <v>18</v>
      </c>
      <c r="C2036">
        <v>7702635000000</v>
      </c>
      <c r="D2036">
        <v>5725783000000</v>
      </c>
      <c r="E2036">
        <v>5180298000000</v>
      </c>
      <c r="F2036">
        <v>9573205000000</v>
      </c>
      <c r="G2036">
        <v>4083135000000</v>
      </c>
      <c r="H2036">
        <v>16858044000000</v>
      </c>
      <c r="I2036">
        <v>0</v>
      </c>
      <c r="J2036">
        <v>17219562000000</v>
      </c>
      <c r="K2036">
        <v>15718934000000</v>
      </c>
      <c r="L2036">
        <v>7193614000000</v>
      </c>
      <c r="M2036">
        <v>6851898000000</v>
      </c>
      <c r="N2036">
        <v>9504024000000</v>
      </c>
      <c r="O2036">
        <v>13111028000000</v>
      </c>
      <c r="P2036">
        <v>0</v>
      </c>
      <c r="Q2036">
        <v>21428780114103</v>
      </c>
      <c r="R2036">
        <v>31164067883789</v>
      </c>
    </row>
    <row r="2037" spans="1:18" x14ac:dyDescent="0.35">
      <c r="A2037" t="s">
        <v>136</v>
      </c>
      <c r="B2037" t="s">
        <v>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 t="s">
        <v>136</v>
      </c>
      <c r="B2038" t="s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t="s">
        <v>136</v>
      </c>
      <c r="B2039" t="s">
        <v>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t="s">
        <v>136</v>
      </c>
      <c r="B2040" t="s">
        <v>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t="s">
        <v>136</v>
      </c>
      <c r="B2041" t="s">
        <v>23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 t="s">
        <v>136</v>
      </c>
      <c r="B2042" t="s">
        <v>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-83146000000</v>
      </c>
      <c r="I2042">
        <v>12356537000000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 t="s">
        <v>136</v>
      </c>
      <c r="B2043" t="s">
        <v>25</v>
      </c>
      <c r="C2043">
        <v>100400000000</v>
      </c>
      <c r="D2043">
        <v>493214000000</v>
      </c>
      <c r="E2043">
        <v>5504075000000</v>
      </c>
      <c r="F2043">
        <v>50041000000</v>
      </c>
      <c r="G2043">
        <v>3159193000000</v>
      </c>
      <c r="H2043">
        <v>6970941000000</v>
      </c>
      <c r="I2043">
        <v>3838137000000</v>
      </c>
      <c r="J2043">
        <v>5576455000000</v>
      </c>
      <c r="K2043">
        <v>5517145000000</v>
      </c>
      <c r="L2043">
        <v>7793447000000</v>
      </c>
      <c r="M2043">
        <v>10854845000000</v>
      </c>
      <c r="N2043">
        <v>11978688000000</v>
      </c>
      <c r="O2043">
        <v>13192931000000</v>
      </c>
      <c r="P2043">
        <v>0</v>
      </c>
      <c r="Q2043">
        <v>11331235547487</v>
      </c>
      <c r="R2043">
        <v>11494634019380</v>
      </c>
    </row>
    <row r="2044" spans="1:18" x14ac:dyDescent="0.35">
      <c r="A2044" t="s">
        <v>136</v>
      </c>
      <c r="B2044" t="s">
        <v>26</v>
      </c>
      <c r="C2044">
        <v>100400000000</v>
      </c>
      <c r="D2044">
        <v>493214000000</v>
      </c>
      <c r="E2044">
        <v>5557235000000</v>
      </c>
      <c r="F2044">
        <v>50041000000</v>
      </c>
      <c r="G2044">
        <v>3184835000000</v>
      </c>
      <c r="H2044">
        <v>7005061000000</v>
      </c>
      <c r="I2044">
        <v>3748546000000</v>
      </c>
      <c r="J2044">
        <v>5616365000000</v>
      </c>
      <c r="K2044">
        <v>5557136000000</v>
      </c>
      <c r="L2044">
        <v>7850639000000</v>
      </c>
      <c r="M2044">
        <v>10934415000000</v>
      </c>
      <c r="N2044">
        <v>12057093000000</v>
      </c>
      <c r="O2044">
        <v>-81903000000</v>
      </c>
      <c r="P2044">
        <v>0</v>
      </c>
      <c r="Q2044">
        <v>11406078540045</v>
      </c>
      <c r="R2044">
        <v>11576884604529</v>
      </c>
    </row>
    <row r="2045" spans="1:18" x14ac:dyDescent="0.35">
      <c r="A2045" t="s">
        <v>136</v>
      </c>
      <c r="B2045" t="s">
        <v>27</v>
      </c>
      <c r="C2045">
        <v>0</v>
      </c>
      <c r="D2045">
        <v>0</v>
      </c>
      <c r="E2045">
        <v>-53160000000</v>
      </c>
      <c r="F2045">
        <v>0</v>
      </c>
      <c r="G2045">
        <v>-25642000000</v>
      </c>
      <c r="H2045">
        <v>-34120000000</v>
      </c>
      <c r="I2045">
        <v>-10409000000</v>
      </c>
      <c r="J2045">
        <v>-39910000000</v>
      </c>
      <c r="K2045">
        <v>-39991000000</v>
      </c>
      <c r="L2045">
        <v>-57192000000</v>
      </c>
      <c r="M2045">
        <v>-79570000000</v>
      </c>
      <c r="N2045">
        <v>-78405000000</v>
      </c>
      <c r="O2045">
        <v>-81903000000</v>
      </c>
      <c r="P2045">
        <v>0</v>
      </c>
      <c r="Q2045">
        <v>-74842992558</v>
      </c>
      <c r="R2045">
        <v>-82250585149</v>
      </c>
    </row>
    <row r="2046" spans="1:18" x14ac:dyDescent="0.35">
      <c r="A2046" t="s">
        <v>136</v>
      </c>
      <c r="B2046" t="s">
        <v>28</v>
      </c>
      <c r="C2046">
        <v>0</v>
      </c>
      <c r="D2046">
        <v>0</v>
      </c>
      <c r="E2046">
        <v>0</v>
      </c>
      <c r="F2046">
        <v>50728000000</v>
      </c>
      <c r="G2046">
        <v>0</v>
      </c>
      <c r="H2046">
        <v>103299000000</v>
      </c>
      <c r="I2046">
        <v>33547000000</v>
      </c>
      <c r="J2046">
        <v>519734000000</v>
      </c>
      <c r="K2046">
        <v>1120686000000</v>
      </c>
      <c r="L2046">
        <v>0</v>
      </c>
      <c r="M2046">
        <v>0</v>
      </c>
      <c r="N2046">
        <v>0</v>
      </c>
      <c r="O2046">
        <v>75180000000</v>
      </c>
      <c r="P2046">
        <v>0</v>
      </c>
      <c r="Q2046">
        <v>582773904945</v>
      </c>
      <c r="R2046">
        <v>0</v>
      </c>
    </row>
    <row r="2047" spans="1:18" x14ac:dyDescent="0.35">
      <c r="A2047" t="s">
        <v>136</v>
      </c>
      <c r="B2047" t="s">
        <v>29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 t="s">
        <v>136</v>
      </c>
      <c r="B2048" t="s">
        <v>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t="s">
        <v>136</v>
      </c>
      <c r="B2049" t="s">
        <v>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t="s">
        <v>136</v>
      </c>
      <c r="B2050" t="s">
        <v>32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 t="s">
        <v>136</v>
      </c>
      <c r="B2051" t="s">
        <v>33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t="s">
        <v>136</v>
      </c>
      <c r="B2052" t="s">
        <v>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 t="s">
        <v>136</v>
      </c>
      <c r="B2053" t="s">
        <v>35</v>
      </c>
      <c r="C2053">
        <v>174124000000</v>
      </c>
      <c r="D2053">
        <v>238581000000</v>
      </c>
      <c r="E2053">
        <v>238581000000</v>
      </c>
      <c r="F2053">
        <v>238581000000</v>
      </c>
      <c r="G2053">
        <v>233581000000</v>
      </c>
      <c r="H2053">
        <v>249710000000</v>
      </c>
      <c r="I2053">
        <v>249710000000</v>
      </c>
      <c r="J2053">
        <v>249710000000</v>
      </c>
      <c r="K2053">
        <v>249710000000</v>
      </c>
      <c r="L2053">
        <v>189210000000</v>
      </c>
      <c r="M2053">
        <v>189210000000</v>
      </c>
      <c r="N2053">
        <v>904095000000</v>
      </c>
      <c r="O2053">
        <v>189210000000</v>
      </c>
      <c r="P2053">
        <v>0</v>
      </c>
      <c r="Q2053">
        <v>189210390001</v>
      </c>
      <c r="R2053">
        <v>189210390000</v>
      </c>
    </row>
    <row r="2054" spans="1:18" x14ac:dyDescent="0.35">
      <c r="A2054" t="s">
        <v>136</v>
      </c>
      <c r="B2054" t="s">
        <v>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 t="s">
        <v>136</v>
      </c>
      <c r="B2055" t="s">
        <v>37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 t="s">
        <v>136</v>
      </c>
      <c r="B2056" t="s">
        <v>38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5">
      <c r="A2057" t="s">
        <v>136</v>
      </c>
      <c r="B2057" t="s">
        <v>39</v>
      </c>
      <c r="C2057">
        <v>238602000000</v>
      </c>
      <c r="D2057">
        <v>238602000000</v>
      </c>
      <c r="E2057">
        <v>238602000000</v>
      </c>
      <c r="F2057">
        <v>238602000000</v>
      </c>
      <c r="G2057">
        <v>233602000000</v>
      </c>
      <c r="H2057">
        <v>249731000000</v>
      </c>
      <c r="I2057">
        <v>249710000000</v>
      </c>
      <c r="J2057">
        <v>249710000000</v>
      </c>
      <c r="K2057">
        <v>249710000000</v>
      </c>
      <c r="L2057">
        <v>189210000000</v>
      </c>
      <c r="M2057">
        <v>189210000000</v>
      </c>
      <c r="N2057">
        <v>904095000000</v>
      </c>
      <c r="O2057">
        <v>189210000000</v>
      </c>
      <c r="P2057">
        <v>0</v>
      </c>
      <c r="Q2057">
        <v>189210390000</v>
      </c>
      <c r="R2057">
        <v>189210390000</v>
      </c>
    </row>
    <row r="2058" spans="1:18" x14ac:dyDescent="0.35">
      <c r="A2058" t="s">
        <v>136</v>
      </c>
      <c r="B2058" t="s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 t="s">
        <v>136</v>
      </c>
      <c r="B2059" t="s">
        <v>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 t="s">
        <v>136</v>
      </c>
      <c r="B2060" t="s">
        <v>42</v>
      </c>
      <c r="C2060">
        <v>-64478000000</v>
      </c>
      <c r="D2060">
        <v>-21000000</v>
      </c>
      <c r="E2060">
        <v>-21000000</v>
      </c>
      <c r="F2060">
        <v>-21000000</v>
      </c>
      <c r="G2060">
        <v>-21000000</v>
      </c>
      <c r="H2060">
        <v>-21000000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35">
      <c r="A2061" t="s">
        <v>136</v>
      </c>
      <c r="B2061" t="s">
        <v>43</v>
      </c>
      <c r="C2061">
        <v>1824043000000</v>
      </c>
      <c r="D2061">
        <v>1862830000000</v>
      </c>
      <c r="E2061">
        <v>1803362000000</v>
      </c>
      <c r="F2061">
        <v>1749489000000</v>
      </c>
      <c r="G2061">
        <v>1723271000000</v>
      </c>
      <c r="H2061">
        <v>1872973000000</v>
      </c>
      <c r="I2061">
        <v>1809994000000</v>
      </c>
      <c r="J2061">
        <v>1784089000000</v>
      </c>
      <c r="K2061">
        <v>1843886000000</v>
      </c>
      <c r="L2061">
        <v>1858126000000</v>
      </c>
      <c r="M2061">
        <v>1782683000000</v>
      </c>
      <c r="N2061">
        <v>1759134000000</v>
      </c>
      <c r="O2061">
        <v>1898896000000</v>
      </c>
      <c r="P2061">
        <v>0</v>
      </c>
      <c r="Q2061">
        <v>1916305405842</v>
      </c>
      <c r="R2061">
        <v>1926393400309</v>
      </c>
    </row>
    <row r="2062" spans="1:18" x14ac:dyDescent="0.35">
      <c r="A2062" t="s">
        <v>136</v>
      </c>
      <c r="B2062" t="s">
        <v>44</v>
      </c>
      <c r="C2062">
        <v>1227037000000</v>
      </c>
      <c r="D2062">
        <v>1212163000000</v>
      </c>
      <c r="E2062">
        <v>1170564000000</v>
      </c>
      <c r="F2062">
        <v>1136642000000</v>
      </c>
      <c r="G2062">
        <v>1096364000000</v>
      </c>
      <c r="H2062">
        <v>1216957000000</v>
      </c>
      <c r="I2062">
        <v>1174529000000</v>
      </c>
      <c r="J2062">
        <v>1149229000000</v>
      </c>
      <c r="K2062">
        <v>1188276000000</v>
      </c>
      <c r="L2062">
        <v>1219108000000</v>
      </c>
      <c r="M2062">
        <v>1180882000000</v>
      </c>
      <c r="N2062">
        <v>1168104000000</v>
      </c>
      <c r="O2062">
        <v>1318938000000</v>
      </c>
      <c r="P2062">
        <v>0</v>
      </c>
      <c r="Q2062">
        <v>1285300494751</v>
      </c>
      <c r="R2062">
        <v>1335640619037</v>
      </c>
    </row>
    <row r="2063" spans="1:18" x14ac:dyDescent="0.35">
      <c r="A2063" t="s">
        <v>136</v>
      </c>
      <c r="B2063" t="s">
        <v>45</v>
      </c>
      <c r="C2063">
        <v>2382308000000</v>
      </c>
      <c r="D2063">
        <v>2398141000000</v>
      </c>
      <c r="E2063">
        <v>2404219000000</v>
      </c>
      <c r="F2063">
        <v>2395802000000</v>
      </c>
      <c r="G2063">
        <v>2396613000000</v>
      </c>
      <c r="H2063">
        <v>2559025000000</v>
      </c>
      <c r="I2063">
        <v>2560172000000</v>
      </c>
      <c r="J2063">
        <v>2569296000000</v>
      </c>
      <c r="K2063">
        <v>2646311000000</v>
      </c>
      <c r="L2063">
        <v>2733537000000</v>
      </c>
      <c r="M2063">
        <v>2741524000000</v>
      </c>
      <c r="N2063">
        <v>2773497000000</v>
      </c>
      <c r="O2063">
        <v>2986260000000</v>
      </c>
      <c r="P2063">
        <v>0</v>
      </c>
      <c r="Q2063">
        <v>3033887163845</v>
      </c>
      <c r="R2063">
        <v>3151268802658</v>
      </c>
    </row>
    <row r="2064" spans="1:18" x14ac:dyDescent="0.35">
      <c r="A2064" t="s">
        <v>136</v>
      </c>
      <c r="B2064" t="s">
        <v>46</v>
      </c>
      <c r="C2064">
        <v>-1155271000000</v>
      </c>
      <c r="D2064">
        <v>-1185978000000</v>
      </c>
      <c r="E2064">
        <v>-1233655000000</v>
      </c>
      <c r="F2064">
        <v>-1259160000000</v>
      </c>
      <c r="G2064">
        <v>-1300249000000</v>
      </c>
      <c r="H2064">
        <v>-1342068000000</v>
      </c>
      <c r="I2064">
        <v>-1385643000000</v>
      </c>
      <c r="J2064">
        <v>-1420067000000</v>
      </c>
      <c r="K2064">
        <v>-1458035000000</v>
      </c>
      <c r="L2064">
        <v>-1514429000000</v>
      </c>
      <c r="M2064">
        <v>-1560642000000</v>
      </c>
      <c r="N2064">
        <v>-106393000000</v>
      </c>
      <c r="O2064">
        <v>-1667322000000</v>
      </c>
      <c r="P2064">
        <v>0</v>
      </c>
      <c r="Q2064">
        <v>-1748586669094</v>
      </c>
      <c r="R2064">
        <v>-1815628183621</v>
      </c>
    </row>
    <row r="2065" spans="1:18" x14ac:dyDescent="0.35">
      <c r="A2065" t="s">
        <v>136</v>
      </c>
      <c r="B2065" t="s">
        <v>47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t="s">
        <v>136</v>
      </c>
      <c r="B2066" t="s">
        <v>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t="s">
        <v>136</v>
      </c>
      <c r="B2067" t="s">
        <v>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35">
      <c r="A2068" t="s">
        <v>136</v>
      </c>
      <c r="B2068" t="s">
        <v>48</v>
      </c>
      <c r="C2068">
        <v>597006000000</v>
      </c>
      <c r="D2068">
        <v>650667000000</v>
      </c>
      <c r="E2068">
        <v>632798000000</v>
      </c>
      <c r="F2068">
        <v>612847000000</v>
      </c>
      <c r="G2068">
        <v>626907000000</v>
      </c>
      <c r="H2068">
        <v>656016000000</v>
      </c>
      <c r="I2068">
        <v>635465000000</v>
      </c>
      <c r="J2068">
        <v>634860000000</v>
      </c>
      <c r="K2068">
        <v>655610000000</v>
      </c>
      <c r="L2068">
        <v>639018000000</v>
      </c>
      <c r="M2068">
        <v>601801000000</v>
      </c>
      <c r="N2068">
        <v>591030000000</v>
      </c>
      <c r="O2068">
        <v>579958000000</v>
      </c>
      <c r="P2068">
        <v>0</v>
      </c>
      <c r="Q2068">
        <v>631004911091</v>
      </c>
      <c r="R2068">
        <v>590752781272</v>
      </c>
    </row>
    <row r="2069" spans="1:18" x14ac:dyDescent="0.35">
      <c r="A2069" t="s">
        <v>136</v>
      </c>
      <c r="B2069" t="s">
        <v>45</v>
      </c>
      <c r="C2069">
        <v>1245875000000</v>
      </c>
      <c r="D2069">
        <v>1351718000000</v>
      </c>
      <c r="E2069">
        <v>1382097000000</v>
      </c>
      <c r="F2069">
        <v>1407269000000</v>
      </c>
      <c r="G2069">
        <v>1467951000000</v>
      </c>
      <c r="H2069">
        <v>1552403000000</v>
      </c>
      <c r="I2069">
        <v>1576327000000</v>
      </c>
      <c r="J2069">
        <v>1621292000000</v>
      </c>
      <c r="K2069">
        <v>1688978000000</v>
      </c>
      <c r="L2069">
        <v>1709523000000</v>
      </c>
      <c r="M2069">
        <v>1720968000000</v>
      </c>
      <c r="N2069">
        <v>1762952000000</v>
      </c>
      <c r="O2069">
        <v>1802524000000</v>
      </c>
      <c r="P2069">
        <v>0</v>
      </c>
      <c r="Q2069">
        <v>1967012713145</v>
      </c>
      <c r="R2069">
        <v>1980649415266</v>
      </c>
    </row>
    <row r="2070" spans="1:18" x14ac:dyDescent="0.35">
      <c r="A2070" t="s">
        <v>136</v>
      </c>
      <c r="B2070" t="s">
        <v>46</v>
      </c>
      <c r="C2070">
        <v>-648869000000</v>
      </c>
      <c r="D2070">
        <v>-701051000000</v>
      </c>
      <c r="E2070">
        <v>-749299000000</v>
      </c>
      <c r="F2070">
        <v>-794422000000</v>
      </c>
      <c r="G2070">
        <v>-841044000000</v>
      </c>
      <c r="H2070">
        <v>-896387000000</v>
      </c>
      <c r="I2070">
        <v>-940862000000</v>
      </c>
      <c r="J2070">
        <v>-986432000000</v>
      </c>
      <c r="K2070">
        <v>-1033368000000</v>
      </c>
      <c r="L2070">
        <v>-1070505000000</v>
      </c>
      <c r="M2070">
        <v>-1119167000000</v>
      </c>
      <c r="N2070">
        <v>-1171922000000</v>
      </c>
      <c r="O2070">
        <v>-1222566000000</v>
      </c>
      <c r="P2070">
        <v>0</v>
      </c>
      <c r="Q2070">
        <v>-1336007802054</v>
      </c>
      <c r="R2070">
        <v>-1389896633994</v>
      </c>
    </row>
    <row r="2071" spans="1:18" x14ac:dyDescent="0.35">
      <c r="A2071" t="s">
        <v>136</v>
      </c>
      <c r="B2071" t="s">
        <v>49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t="s">
        <v>136</v>
      </c>
      <c r="B2072" t="s">
        <v>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t="s">
        <v>136</v>
      </c>
      <c r="B2073" t="s">
        <v>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t="s">
        <v>136</v>
      </c>
      <c r="B2074" t="s">
        <v>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t="s">
        <v>136</v>
      </c>
      <c r="B2075" t="s">
        <v>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t="s">
        <v>136</v>
      </c>
      <c r="B2076" t="s">
        <v>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 t="s">
        <v>136</v>
      </c>
      <c r="B2077" t="s">
        <v>53</v>
      </c>
      <c r="C2077">
        <v>25442066000000</v>
      </c>
      <c r="D2077">
        <v>24751811000000</v>
      </c>
      <c r="E2077">
        <v>26606800000000</v>
      </c>
      <c r="F2077">
        <v>33681045000000</v>
      </c>
      <c r="G2077">
        <v>35869088000000</v>
      </c>
      <c r="H2077">
        <v>45754022000000</v>
      </c>
      <c r="I2077">
        <v>42967888000000</v>
      </c>
      <c r="J2077">
        <v>48451004000000</v>
      </c>
      <c r="K2077">
        <v>53770439000000</v>
      </c>
      <c r="L2077">
        <v>52042049000000</v>
      </c>
      <c r="M2077">
        <v>53226120000000</v>
      </c>
      <c r="N2077">
        <v>51866894000000</v>
      </c>
      <c r="O2077">
        <v>57178197000000</v>
      </c>
      <c r="P2077">
        <v>0</v>
      </c>
      <c r="Q2077">
        <v>48381384780265</v>
      </c>
      <c r="R2077">
        <v>48068083258275</v>
      </c>
    </row>
    <row r="2078" spans="1:18" x14ac:dyDescent="0.35">
      <c r="A2078" t="s">
        <v>136</v>
      </c>
      <c r="B2078" t="s">
        <v>54</v>
      </c>
      <c r="C2078">
        <v>17529694000000</v>
      </c>
      <c r="D2078">
        <v>17409351000000</v>
      </c>
      <c r="E2078">
        <v>19542476000000</v>
      </c>
      <c r="F2078">
        <v>26881964000000</v>
      </c>
      <c r="G2078">
        <v>0</v>
      </c>
      <c r="H2078">
        <v>39015325000000</v>
      </c>
      <c r="I2078">
        <v>35651963000000</v>
      </c>
      <c r="J2078">
        <v>40129845000000</v>
      </c>
      <c r="K2078">
        <v>44734571000000</v>
      </c>
      <c r="L2078">
        <v>39409274000000</v>
      </c>
      <c r="M2078">
        <v>35444235000000</v>
      </c>
      <c r="N2078">
        <v>35327177000000</v>
      </c>
      <c r="O2078">
        <v>40780754000000</v>
      </c>
      <c r="P2078">
        <v>0</v>
      </c>
      <c r="Q2078">
        <v>31229240854029</v>
      </c>
      <c r="R2078">
        <v>31411137587352</v>
      </c>
    </row>
    <row r="2079" spans="1:18" x14ac:dyDescent="0.35">
      <c r="A2079" t="s">
        <v>136</v>
      </c>
      <c r="B2079" t="s">
        <v>55</v>
      </c>
      <c r="C2079">
        <v>5660772000000</v>
      </c>
      <c r="D2079">
        <v>5036836000000</v>
      </c>
      <c r="E2079">
        <v>5069783000000</v>
      </c>
      <c r="F2079">
        <v>4935176000000</v>
      </c>
      <c r="G2079">
        <v>4636247000000</v>
      </c>
      <c r="H2079">
        <v>4897204000000</v>
      </c>
      <c r="I2079">
        <v>5274526000000</v>
      </c>
      <c r="J2079">
        <v>5986392000000</v>
      </c>
      <c r="K2079">
        <v>6576973000000</v>
      </c>
      <c r="L2079">
        <v>7878994000000</v>
      </c>
      <c r="M2079">
        <v>556318000000</v>
      </c>
      <c r="N2079">
        <v>7538054000000</v>
      </c>
      <c r="O2079">
        <v>8114205000000</v>
      </c>
      <c r="P2079">
        <v>0</v>
      </c>
      <c r="Q2079">
        <v>8952844882049</v>
      </c>
      <c r="R2079">
        <v>8522172039652</v>
      </c>
    </row>
    <row r="2080" spans="1:18" x14ac:dyDescent="0.35">
      <c r="A2080" t="s">
        <v>136</v>
      </c>
      <c r="B2080" t="s">
        <v>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628072000000</v>
      </c>
      <c r="M2080">
        <v>0</v>
      </c>
      <c r="N2080">
        <v>1301472000000</v>
      </c>
      <c r="O2080">
        <v>1300413000000</v>
      </c>
      <c r="P2080">
        <v>0</v>
      </c>
      <c r="Q2080">
        <v>1301298698821</v>
      </c>
      <c r="R2080">
        <v>1304013354988</v>
      </c>
    </row>
    <row r="2081" spans="1:18" x14ac:dyDescent="0.35">
      <c r="A2081" t="s">
        <v>136</v>
      </c>
      <c r="B2081" t="s">
        <v>57</v>
      </c>
      <c r="C2081">
        <v>2289010000000</v>
      </c>
      <c r="D2081">
        <v>2345902000000</v>
      </c>
      <c r="E2081">
        <v>2040035000000</v>
      </c>
      <c r="F2081">
        <v>1909810000000</v>
      </c>
      <c r="G2081">
        <v>1631627000000</v>
      </c>
      <c r="H2081">
        <v>1893820000000</v>
      </c>
      <c r="I2081">
        <v>2098305000000</v>
      </c>
      <c r="J2081">
        <v>2390355000000</v>
      </c>
      <c r="K2081">
        <v>2514483000000</v>
      </c>
      <c r="L2081">
        <v>4205385000000</v>
      </c>
      <c r="M2081">
        <v>8725879000000</v>
      </c>
      <c r="N2081">
        <v>7791692000000</v>
      </c>
      <c r="O2081">
        <v>7081102000000</v>
      </c>
      <c r="P2081">
        <v>0</v>
      </c>
      <c r="Q2081">
        <v>7076745420938</v>
      </c>
      <c r="R2081">
        <v>7027449810020</v>
      </c>
    </row>
    <row r="2082" spans="1:18" x14ac:dyDescent="0.35">
      <c r="A2082" t="s">
        <v>136</v>
      </c>
      <c r="B2082" t="s">
        <v>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79870000000</v>
      </c>
      <c r="J2082">
        <v>72737000000</v>
      </c>
      <c r="K2082">
        <v>65526000000</v>
      </c>
      <c r="L2082">
        <v>195492000000</v>
      </c>
      <c r="M2082">
        <v>176509000000</v>
      </c>
      <c r="N2082">
        <v>157316000000</v>
      </c>
      <c r="O2082">
        <v>137911000000</v>
      </c>
      <c r="P2082">
        <v>0</v>
      </c>
      <c r="Q2082">
        <v>99312979769</v>
      </c>
      <c r="R2082">
        <v>80119406777</v>
      </c>
    </row>
    <row r="2083" spans="1:18" x14ac:dyDescent="0.35">
      <c r="A2083" t="s">
        <v>136</v>
      </c>
      <c r="B2083" t="s">
        <v>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 t="s">
        <v>136</v>
      </c>
      <c r="B2084" t="s">
        <v>60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 t="s">
        <v>136</v>
      </c>
      <c r="B2085" t="s">
        <v>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 t="s">
        <v>136</v>
      </c>
      <c r="B2086" t="s">
        <v>62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 t="s">
        <v>136</v>
      </c>
      <c r="B2087" t="s">
        <v>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t="s">
        <v>136</v>
      </c>
      <c r="B2088" t="s">
        <v>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 t="s">
        <v>136</v>
      </c>
      <c r="B2089" t="s">
        <v>65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 t="s">
        <v>136</v>
      </c>
      <c r="B2090" t="s">
        <v>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 t="s">
        <v>136</v>
      </c>
      <c r="B2091" t="s">
        <v>67</v>
      </c>
      <c r="C2091">
        <v>413892030000000</v>
      </c>
      <c r="D2091">
        <v>419026527000000</v>
      </c>
      <c r="E2091">
        <v>436241186000000</v>
      </c>
      <c r="F2091">
        <v>451767038000000</v>
      </c>
      <c r="G2091">
        <v>479431926000000</v>
      </c>
      <c r="H2091">
        <v>547626129000000</v>
      </c>
      <c r="I2091">
        <v>563923685000000</v>
      </c>
      <c r="J2091">
        <v>608275139000000</v>
      </c>
      <c r="K2091">
        <v>595901874000000</v>
      </c>
      <c r="L2091">
        <v>631073662000000</v>
      </c>
      <c r="M2091">
        <v>677623733000000</v>
      </c>
      <c r="N2091">
        <v>739761986000000</v>
      </c>
      <c r="O2091">
        <v>780212730000000</v>
      </c>
      <c r="P2091">
        <v>0</v>
      </c>
      <c r="Q2091">
        <v>822366981435242</v>
      </c>
      <c r="R2091">
        <v>864391982566033</v>
      </c>
    </row>
    <row r="2092" spans="1:18" x14ac:dyDescent="0.35">
      <c r="A2092" t="s">
        <v>136</v>
      </c>
      <c r="B2092" t="s">
        <v>68</v>
      </c>
      <c r="C2092">
        <v>15626000000</v>
      </c>
      <c r="D2092">
        <v>14220000000</v>
      </c>
      <c r="E2092">
        <v>29616000000</v>
      </c>
      <c r="F2092">
        <v>12551000000</v>
      </c>
      <c r="G2092">
        <v>15338000000</v>
      </c>
      <c r="H2092">
        <v>8454375000000</v>
      </c>
      <c r="I2092">
        <v>1300869000000</v>
      </c>
      <c r="J2092">
        <v>12583000000</v>
      </c>
      <c r="K2092">
        <v>10796000000</v>
      </c>
      <c r="L2092">
        <v>1929233000000</v>
      </c>
      <c r="M2092">
        <v>966003000000</v>
      </c>
      <c r="N2092">
        <v>30479000000</v>
      </c>
      <c r="O2092">
        <v>12923000000</v>
      </c>
      <c r="P2092">
        <v>0</v>
      </c>
      <c r="Q2092">
        <v>111865349870</v>
      </c>
      <c r="R2092">
        <v>387939724009</v>
      </c>
    </row>
    <row r="2093" spans="1:18" x14ac:dyDescent="0.35">
      <c r="A2093" t="s">
        <v>136</v>
      </c>
      <c r="B2093" t="s">
        <v>69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 t="s">
        <v>136</v>
      </c>
      <c r="B2094" t="s">
        <v>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 t="s">
        <v>136</v>
      </c>
      <c r="B2095" t="s">
        <v>71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 t="s">
        <v>136</v>
      </c>
      <c r="B2096" t="s">
        <v>72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 t="s">
        <v>136</v>
      </c>
      <c r="B2097" t="s">
        <v>73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t="s">
        <v>136</v>
      </c>
      <c r="B2098" t="s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t="s">
        <v>136</v>
      </c>
      <c r="B2099" t="s">
        <v>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 t="s">
        <v>136</v>
      </c>
      <c r="B2100" t="s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 t="s">
        <v>136</v>
      </c>
      <c r="B2101" t="s">
        <v>77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t="s">
        <v>136</v>
      </c>
      <c r="B2102" t="s">
        <v>78</v>
      </c>
      <c r="C2102">
        <v>49543378000000</v>
      </c>
      <c r="D2102">
        <v>56511282000000</v>
      </c>
      <c r="E2102">
        <v>70921932000000</v>
      </c>
      <c r="F2102">
        <v>78220737000000</v>
      </c>
      <c r="G2102">
        <v>97888875000000</v>
      </c>
      <c r="H2102">
        <v>114619106000000</v>
      </c>
      <c r="I2102">
        <v>103754590000000</v>
      </c>
      <c r="J2102">
        <v>122797129000000</v>
      </c>
      <c r="K2102">
        <v>128584980000000</v>
      </c>
      <c r="L2102">
        <v>140249116000000</v>
      </c>
      <c r="M2102">
        <v>139929833000000</v>
      </c>
      <c r="N2102">
        <v>153746278000000</v>
      </c>
      <c r="O2102">
        <v>160069135000000</v>
      </c>
      <c r="P2102">
        <v>0</v>
      </c>
      <c r="Q2102">
        <v>153846615331298</v>
      </c>
      <c r="R2102">
        <v>178580695899453</v>
      </c>
    </row>
    <row r="2103" spans="1:18" x14ac:dyDescent="0.35">
      <c r="A2103" t="s">
        <v>136</v>
      </c>
      <c r="B2103" t="s">
        <v>79</v>
      </c>
      <c r="C2103">
        <v>5348308000000</v>
      </c>
      <c r="D2103">
        <v>9371444000000</v>
      </c>
      <c r="E2103">
        <v>22498207000000</v>
      </c>
      <c r="F2103">
        <v>25878105000000</v>
      </c>
      <c r="G2103">
        <v>38860715000000</v>
      </c>
      <c r="H2103">
        <v>47106801000000</v>
      </c>
      <c r="I2103">
        <v>37726286000000</v>
      </c>
      <c r="J2103">
        <v>43005291000000</v>
      </c>
      <c r="K2103">
        <v>46545936000000</v>
      </c>
      <c r="L2103">
        <v>51325927000000</v>
      </c>
      <c r="M2103">
        <v>60937487000000</v>
      </c>
      <c r="N2103">
        <v>79426408000000</v>
      </c>
      <c r="O2103">
        <v>80100321000000</v>
      </c>
      <c r="P2103">
        <v>0</v>
      </c>
      <c r="Q2103">
        <v>77529894584571</v>
      </c>
      <c r="R2103">
        <v>81845869645499</v>
      </c>
    </row>
    <row r="2104" spans="1:18" x14ac:dyDescent="0.35">
      <c r="A2104" t="s">
        <v>136</v>
      </c>
      <c r="B2104" t="s">
        <v>80</v>
      </c>
      <c r="C2104">
        <v>44195070000000</v>
      </c>
      <c r="D2104">
        <v>47139838000000</v>
      </c>
      <c r="E2104">
        <v>48423725000000</v>
      </c>
      <c r="F2104">
        <v>52342632000000</v>
      </c>
      <c r="G2104">
        <v>59028160000000</v>
      </c>
      <c r="H2104">
        <v>67512305000000</v>
      </c>
      <c r="I2104">
        <v>65028304000000</v>
      </c>
      <c r="J2104">
        <v>79791838000000</v>
      </c>
      <c r="K2104">
        <v>82039044000000</v>
      </c>
      <c r="L2104">
        <v>88923189000000</v>
      </c>
      <c r="M2104">
        <v>78992346000000</v>
      </c>
      <c r="N2104">
        <v>74319870000000</v>
      </c>
      <c r="O2104">
        <v>79968814000000</v>
      </c>
      <c r="P2104">
        <v>0</v>
      </c>
      <c r="Q2104">
        <v>76316720746727</v>
      </c>
      <c r="R2104">
        <v>96734826253954</v>
      </c>
    </row>
    <row r="2105" spans="1:18" x14ac:dyDescent="0.35">
      <c r="A2105" t="s">
        <v>136</v>
      </c>
      <c r="B2105" t="s">
        <v>81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5">
      <c r="A2106" t="s">
        <v>136</v>
      </c>
      <c r="B2106" t="s">
        <v>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5">
      <c r="A2107" t="s">
        <v>136</v>
      </c>
      <c r="B2107" t="s">
        <v>83</v>
      </c>
      <c r="C2107">
        <v>241657962000000</v>
      </c>
      <c r="D2107">
        <v>233427953000000</v>
      </c>
      <c r="E2107">
        <v>232426703000000</v>
      </c>
      <c r="F2107">
        <v>233591350000000</v>
      </c>
      <c r="G2107">
        <v>239357320000000</v>
      </c>
      <c r="H2107">
        <v>241837028000000</v>
      </c>
      <c r="I2107">
        <v>274148697000000</v>
      </c>
      <c r="J2107">
        <v>295419571000000</v>
      </c>
      <c r="K2107">
        <v>277422332000000</v>
      </c>
      <c r="L2107">
        <v>303151417000000</v>
      </c>
      <c r="M2107">
        <v>331184428000000</v>
      </c>
      <c r="N2107">
        <v>387611144000000</v>
      </c>
      <c r="O2107">
        <v>421471748000000</v>
      </c>
      <c r="P2107">
        <v>0</v>
      </c>
      <c r="Q2107">
        <v>455817477958237</v>
      </c>
      <c r="R2107">
        <v>471348616426807</v>
      </c>
    </row>
    <row r="2108" spans="1:18" x14ac:dyDescent="0.35">
      <c r="A2108" t="s">
        <v>136</v>
      </c>
      <c r="B2108" t="s">
        <v>84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 t="s">
        <v>136</v>
      </c>
      <c r="B2109" t="s">
        <v>85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 t="s">
        <v>136</v>
      </c>
      <c r="B2110" t="s">
        <v>86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t="s">
        <v>136</v>
      </c>
      <c r="B2111" t="s">
        <v>87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 t="s">
        <v>136</v>
      </c>
      <c r="B2112" t="s">
        <v>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t="s">
        <v>136</v>
      </c>
      <c r="B2113" t="s">
        <v>89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 t="s">
        <v>136</v>
      </c>
      <c r="B2114" t="s">
        <v>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t="s">
        <v>136</v>
      </c>
      <c r="B2115" t="s">
        <v>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t="s">
        <v>136</v>
      </c>
      <c r="B2116" t="s">
        <v>92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t="s">
        <v>136</v>
      </c>
      <c r="B2117" t="s">
        <v>93</v>
      </c>
      <c r="C2117">
        <v>123635000000</v>
      </c>
      <c r="D2117">
        <v>139825000000</v>
      </c>
      <c r="E2117">
        <v>64334000000</v>
      </c>
      <c r="F2117">
        <v>0</v>
      </c>
      <c r="G2117">
        <v>76316000000</v>
      </c>
      <c r="H2117">
        <v>0</v>
      </c>
      <c r="I2117">
        <v>0</v>
      </c>
      <c r="J2117">
        <v>0</v>
      </c>
      <c r="K2117">
        <v>0</v>
      </c>
      <c r="L2117">
        <v>15369000000</v>
      </c>
      <c r="M2117">
        <v>825092000000</v>
      </c>
      <c r="N2117">
        <v>839051000000</v>
      </c>
      <c r="O2117">
        <v>0</v>
      </c>
      <c r="P2117">
        <v>0</v>
      </c>
      <c r="Q2117">
        <v>0</v>
      </c>
      <c r="R2117">
        <v>1023281779553</v>
      </c>
    </row>
    <row r="2118" spans="1:18" x14ac:dyDescent="0.35">
      <c r="A2118" t="s">
        <v>136</v>
      </c>
      <c r="B2118" t="s">
        <v>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t="s">
        <v>136</v>
      </c>
      <c r="B2119" t="s">
        <v>95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t="s">
        <v>136</v>
      </c>
      <c r="B2120" t="s">
        <v>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t="s">
        <v>136</v>
      </c>
      <c r="B2121" t="s">
        <v>97</v>
      </c>
      <c r="C2121">
        <v>364165757000000</v>
      </c>
      <c r="D2121">
        <v>366233025000000</v>
      </c>
      <c r="E2121">
        <v>380245874000000</v>
      </c>
      <c r="F2121">
        <v>391755363000000</v>
      </c>
      <c r="G2121">
        <v>417109431000000</v>
      </c>
      <c r="H2121">
        <v>461174630000000</v>
      </c>
      <c r="I2121">
        <v>468721666000000</v>
      </c>
      <c r="J2121">
        <v>509751315000000</v>
      </c>
      <c r="K2121">
        <v>493535620000000</v>
      </c>
      <c r="L2121">
        <v>527556773000000</v>
      </c>
      <c r="M2121">
        <v>572526094000000</v>
      </c>
      <c r="N2121">
        <v>632198116000000</v>
      </c>
      <c r="O2121">
        <v>670221182000000</v>
      </c>
      <c r="P2121">
        <v>0</v>
      </c>
      <c r="Q2121">
        <v>679429572082594</v>
      </c>
      <c r="R2121">
        <v>726324844351303</v>
      </c>
    </row>
    <row r="2122" spans="1:18" x14ac:dyDescent="0.35">
      <c r="A2122" t="s">
        <v>136</v>
      </c>
      <c r="B2122" t="s">
        <v>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103331782055455</v>
      </c>
      <c r="R2122">
        <v>103331782055455</v>
      </c>
    </row>
    <row r="2123" spans="1:18" x14ac:dyDescent="0.35">
      <c r="A2123" t="s">
        <v>136</v>
      </c>
      <c r="B2123" t="s">
        <v>99</v>
      </c>
      <c r="C2123">
        <v>25299680000000</v>
      </c>
      <c r="D2123">
        <v>25299680000000</v>
      </c>
      <c r="E2123">
        <v>25299680000000</v>
      </c>
      <c r="F2123">
        <v>25299680000000</v>
      </c>
      <c r="G2123">
        <v>25299680000000</v>
      </c>
      <c r="H2123">
        <v>45056930000000</v>
      </c>
      <c r="I2123">
        <v>45056930000000</v>
      </c>
      <c r="J2123">
        <v>45056930000000</v>
      </c>
      <c r="K2123">
        <v>45056930000000</v>
      </c>
      <c r="L2123">
        <v>67434236000000</v>
      </c>
      <c r="M2123">
        <v>67434236000000</v>
      </c>
      <c r="N2123">
        <v>67434236000000</v>
      </c>
      <c r="O2123">
        <v>67434236000000</v>
      </c>
      <c r="P2123">
        <v>0</v>
      </c>
      <c r="Q2123">
        <v>79339236010000</v>
      </c>
      <c r="R2123">
        <v>79339236010000</v>
      </c>
    </row>
    <row r="2124" spans="1:18" x14ac:dyDescent="0.35">
      <c r="A2124" t="s">
        <v>136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t="s">
        <v>136</v>
      </c>
      <c r="B2125" t="s">
        <v>101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t="s">
        <v>136</v>
      </c>
      <c r="B2126" t="s">
        <v>102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 t="s">
        <v>136</v>
      </c>
      <c r="B2127" t="s">
        <v>103</v>
      </c>
      <c r="C2127">
        <v>692720000000</v>
      </c>
      <c r="D2127">
        <v>365727000000</v>
      </c>
      <c r="E2127">
        <v>365727000000</v>
      </c>
      <c r="F2127">
        <v>365727000000</v>
      </c>
      <c r="G2127">
        <v>77202000000</v>
      </c>
      <c r="H2127">
        <v>77202000000</v>
      </c>
      <c r="I2127">
        <v>77202000000</v>
      </c>
      <c r="J2127">
        <v>77202000000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23992546045455</v>
      </c>
      <c r="R2127">
        <v>23992546045455</v>
      </c>
    </row>
    <row r="2128" spans="1:18" x14ac:dyDescent="0.35">
      <c r="A2128" t="s">
        <v>136</v>
      </c>
      <c r="B2128" t="s">
        <v>104</v>
      </c>
      <c r="C2128">
        <v>-2696030000000</v>
      </c>
      <c r="D2128">
        <v>-2199037000000</v>
      </c>
      <c r="E2128">
        <v>-2199037000000</v>
      </c>
      <c r="F2128">
        <v>-2199037</v>
      </c>
      <c r="G2128">
        <v>0</v>
      </c>
      <c r="H2128">
        <v>-1760512000000</v>
      </c>
      <c r="I2128">
        <v>-1760512000000</v>
      </c>
      <c r="J2128">
        <v>-1760512000000</v>
      </c>
      <c r="K2128">
        <v>-883466000000</v>
      </c>
      <c r="L2128">
        <v>-883466000000</v>
      </c>
      <c r="M2128">
        <v>-883466000000</v>
      </c>
      <c r="N2128">
        <v>-883466000000</v>
      </c>
      <c r="O2128">
        <v>-883466000000</v>
      </c>
      <c r="P2128">
        <v>0</v>
      </c>
      <c r="Q2128">
        <v>0</v>
      </c>
      <c r="R2128">
        <v>0</v>
      </c>
    </row>
    <row r="2129" spans="1:18" x14ac:dyDescent="0.35">
      <c r="A2129" t="s">
        <v>136</v>
      </c>
      <c r="B2129" t="s">
        <v>105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 t="s">
        <v>136</v>
      </c>
      <c r="B2130" t="s">
        <v>106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 t="s">
        <v>136</v>
      </c>
      <c r="B2131" t="s">
        <v>107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 t="s">
        <v>136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t="s">
        <v>136</v>
      </c>
      <c r="B2133" t="s">
        <v>109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 t="s">
        <v>136</v>
      </c>
      <c r="B2134" t="s">
        <v>110</v>
      </c>
      <c r="C2134">
        <v>8710260000000</v>
      </c>
      <c r="D2134">
        <v>11911768000000</v>
      </c>
      <c r="E2134">
        <v>11911768000000</v>
      </c>
      <c r="F2134">
        <v>9196666000000</v>
      </c>
      <c r="G2134">
        <v>12796666000000</v>
      </c>
      <c r="H2134">
        <v>12584835000000</v>
      </c>
      <c r="I2134">
        <v>12558832000000</v>
      </c>
      <c r="J2134">
        <v>12530082000000</v>
      </c>
      <c r="K2134">
        <v>12030238000000</v>
      </c>
      <c r="L2134">
        <v>13535062000000</v>
      </c>
      <c r="M2134">
        <v>13535084000000</v>
      </c>
      <c r="N2134">
        <v>11486043000000</v>
      </c>
      <c r="O2134">
        <v>11486043000000</v>
      </c>
      <c r="P2134">
        <v>0</v>
      </c>
      <c r="Q2134">
        <v>12233281752830</v>
      </c>
      <c r="R2134">
        <v>11675090434799</v>
      </c>
    </row>
    <row r="2135" spans="1:18" x14ac:dyDescent="0.35">
      <c r="A2135" t="s">
        <v>136</v>
      </c>
      <c r="B2135" t="s">
        <v>111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t="s">
        <v>136</v>
      </c>
      <c r="B2136" t="s">
        <v>112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t="s">
        <v>136</v>
      </c>
      <c r="B2137" t="s">
        <v>113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t="s">
        <v>136</v>
      </c>
      <c r="B2138" t="s">
        <v>114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t="s">
        <v>136</v>
      </c>
      <c r="B2139" t="s">
        <v>115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t="s">
        <v>136</v>
      </c>
      <c r="B2140" t="s">
        <v>116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t="s">
        <v>136</v>
      </c>
      <c r="B2141" t="s">
        <v>117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 t="s">
        <v>136</v>
      </c>
      <c r="B2142" t="s">
        <v>118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t="s">
        <v>136</v>
      </c>
      <c r="B2143" t="s">
        <v>119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830-FA94-49AC-A038-C0AB80028D96}">
  <dimension ref="A1:R415"/>
  <sheetViews>
    <sheetView topLeftCell="CA1" workbookViewId="0">
      <selection activeCell="CF13" sqref="CF13"/>
    </sheetView>
  </sheetViews>
  <sheetFormatPr defaultRowHeight="14.5" x14ac:dyDescent="0.35"/>
  <cols>
    <col min="1" max="1" width="16.453125" bestFit="1" customWidth="1"/>
    <col min="2" max="2" width="58.36328125" bestFit="1" customWidth="1"/>
    <col min="3" max="4" width="12.453125" bestFit="1" customWidth="1"/>
    <col min="5" max="7" width="11.81640625" bestFit="1" customWidth="1"/>
    <col min="8" max="8" width="12.453125" bestFit="1" customWidth="1"/>
    <col min="9" max="9" width="11.81640625" bestFit="1" customWidth="1"/>
    <col min="10" max="14" width="12.453125" bestFit="1" customWidth="1"/>
    <col min="15" max="15" width="11.81640625" bestFit="1" customWidth="1"/>
    <col min="16" max="16" width="10.1796875" bestFit="1" customWidth="1"/>
    <col min="17" max="17" width="12.453125" bestFit="1" customWidth="1"/>
    <col min="18" max="18" width="11.81640625" bestFit="1" customWidth="1"/>
  </cols>
  <sheetData>
    <row r="1" spans="1:18" x14ac:dyDescent="0.35">
      <c r="A1" t="s">
        <v>0</v>
      </c>
      <c r="B1" t="s">
        <v>231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6</v>
      </c>
      <c r="B3" t="s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35">
      <c r="A4" t="s">
        <v>6</v>
      </c>
      <c r="B4" t="s">
        <v>205</v>
      </c>
      <c r="C4">
        <v>154046000000</v>
      </c>
      <c r="D4">
        <v>136332000000</v>
      </c>
      <c r="E4">
        <v>246046000000</v>
      </c>
      <c r="F4">
        <v>174708000000</v>
      </c>
      <c r="G4">
        <v>148382000000</v>
      </c>
      <c r="H4">
        <v>134023000000</v>
      </c>
      <c r="I4">
        <v>429099000000</v>
      </c>
      <c r="J4">
        <v>412721000000</v>
      </c>
      <c r="K4">
        <v>104791000000</v>
      </c>
      <c r="L4">
        <v>163883000000</v>
      </c>
      <c r="M4">
        <v>576702000000</v>
      </c>
      <c r="N4">
        <v>200858000000</v>
      </c>
    </row>
    <row r="5" spans="1:18" x14ac:dyDescent="0.35">
      <c r="A5" t="s">
        <v>6</v>
      </c>
      <c r="B5" t="s">
        <v>206</v>
      </c>
      <c r="C5">
        <v>42811000000</v>
      </c>
      <c r="D5">
        <v>70416000000</v>
      </c>
      <c r="E5">
        <v>197099000000</v>
      </c>
      <c r="F5">
        <v>195620000000</v>
      </c>
      <c r="G5">
        <v>106055000000</v>
      </c>
      <c r="H5">
        <v>64922000000</v>
      </c>
      <c r="I5">
        <v>59908000000</v>
      </c>
      <c r="J5">
        <v>56632000000</v>
      </c>
      <c r="K5">
        <v>19046000000</v>
      </c>
      <c r="L5">
        <v>23306000000</v>
      </c>
      <c r="M5">
        <v>9458000000</v>
      </c>
      <c r="N5">
        <v>37975000000</v>
      </c>
    </row>
    <row r="6" spans="1:18" x14ac:dyDescent="0.35">
      <c r="A6" t="s">
        <v>6</v>
      </c>
      <c r="B6" t="s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35">
      <c r="A7" t="s">
        <v>6</v>
      </c>
      <c r="B7" t="s">
        <v>208</v>
      </c>
      <c r="C7">
        <v>2074572000000</v>
      </c>
      <c r="D7">
        <v>2549543000000</v>
      </c>
      <c r="E7">
        <v>2483401000000</v>
      </c>
      <c r="F7">
        <v>2588235000000</v>
      </c>
      <c r="G7">
        <v>2102615000000</v>
      </c>
      <c r="H7">
        <v>2428495000000</v>
      </c>
      <c r="I7">
        <v>3287535000000</v>
      </c>
      <c r="J7">
        <v>3943148000000</v>
      </c>
      <c r="K7">
        <v>3586992000000</v>
      </c>
      <c r="L7">
        <v>2870518000000</v>
      </c>
      <c r="M7">
        <v>4135029000000</v>
      </c>
      <c r="N7">
        <v>3865846000000</v>
      </c>
    </row>
    <row r="8" spans="1:18" x14ac:dyDescent="0.35">
      <c r="A8" t="s">
        <v>6</v>
      </c>
      <c r="B8" t="s">
        <v>209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5">
      <c r="A9" t="s">
        <v>6</v>
      </c>
      <c r="B9" t="s">
        <v>210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5">
      <c r="A10" t="s">
        <v>6</v>
      </c>
      <c r="B10" t="s">
        <v>211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35">
      <c r="A11" t="s">
        <v>6</v>
      </c>
      <c r="B11" t="s">
        <v>212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5">
      <c r="A12" t="s">
        <v>6</v>
      </c>
      <c r="B12" t="s">
        <v>213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35">
      <c r="A13" t="s">
        <v>6</v>
      </c>
      <c r="B13" t="s">
        <v>214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5">
      <c r="A14" t="s">
        <v>6</v>
      </c>
      <c r="B14" t="s">
        <v>215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5">
      <c r="A15" t="s">
        <v>6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5">
      <c r="A16" t="s">
        <v>6</v>
      </c>
      <c r="B16" t="s">
        <v>217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6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6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6</v>
      </c>
      <c r="B19" t="s">
        <v>220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6</v>
      </c>
      <c r="B20" t="s">
        <v>221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 t="s">
        <v>222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6</v>
      </c>
      <c r="B22" t="s">
        <v>223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6</v>
      </c>
      <c r="B23" t="s">
        <v>224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6</v>
      </c>
      <c r="B24" t="s">
        <v>225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120</v>
      </c>
      <c r="B25" t="s">
        <v>203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120</v>
      </c>
      <c r="B26" t="s">
        <v>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120</v>
      </c>
      <c r="B27" t="s">
        <v>205</v>
      </c>
      <c r="C27">
        <v>9381000000</v>
      </c>
      <c r="D27">
        <v>36902000000</v>
      </c>
      <c r="E27">
        <v>5168000000</v>
      </c>
      <c r="F27">
        <v>13251000000</v>
      </c>
      <c r="G27">
        <v>4021000000</v>
      </c>
      <c r="H27">
        <v>137812000000</v>
      </c>
      <c r="I27">
        <v>2687000000</v>
      </c>
      <c r="J27">
        <v>53549000000</v>
      </c>
      <c r="K27">
        <v>83313000000</v>
      </c>
      <c r="L27">
        <v>17150000000</v>
      </c>
      <c r="M27">
        <v>9154000000</v>
      </c>
      <c r="N27">
        <v>11221000000</v>
      </c>
    </row>
    <row r="28" spans="1:14" x14ac:dyDescent="0.35">
      <c r="A28" t="s">
        <v>120</v>
      </c>
      <c r="B28" t="s">
        <v>206</v>
      </c>
      <c r="C28">
        <v>92000000</v>
      </c>
      <c r="D28">
        <v>1273000000</v>
      </c>
      <c r="E28">
        <v>976000000</v>
      </c>
      <c r="F28">
        <v>6366000000</v>
      </c>
      <c r="G28">
        <v>2294000000</v>
      </c>
      <c r="H28">
        <v>69599000000</v>
      </c>
      <c r="I28">
        <v>1150000000</v>
      </c>
      <c r="J28">
        <v>36764000000</v>
      </c>
      <c r="K28">
        <v>845000000</v>
      </c>
      <c r="L28">
        <v>20614000000</v>
      </c>
      <c r="M28">
        <v>5329000000</v>
      </c>
      <c r="N28">
        <v>4157000000</v>
      </c>
    </row>
    <row r="29" spans="1:14" x14ac:dyDescent="0.35">
      <c r="A29" t="s">
        <v>120</v>
      </c>
      <c r="B29" t="s">
        <v>207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120</v>
      </c>
      <c r="B30" t="s">
        <v>208</v>
      </c>
      <c r="C30">
        <v>135518000000</v>
      </c>
      <c r="D30">
        <v>175977000000</v>
      </c>
      <c r="E30">
        <v>183814000000</v>
      </c>
      <c r="F30">
        <v>164535000000</v>
      </c>
      <c r="G30">
        <v>213271000000</v>
      </c>
      <c r="H30">
        <v>164719000000</v>
      </c>
      <c r="I30">
        <v>196616000000</v>
      </c>
      <c r="J30">
        <v>161628000000</v>
      </c>
      <c r="K30">
        <v>228147000000</v>
      </c>
      <c r="L30">
        <v>286579000000</v>
      </c>
      <c r="M30">
        <v>269083000000</v>
      </c>
      <c r="N30">
        <v>111218000000</v>
      </c>
    </row>
    <row r="31" spans="1:14" x14ac:dyDescent="0.35">
      <c r="A31" t="s">
        <v>120</v>
      </c>
      <c r="B31" t="s">
        <v>209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120</v>
      </c>
      <c r="B32" t="s">
        <v>210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120</v>
      </c>
      <c r="B33" t="s">
        <v>211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120</v>
      </c>
      <c r="B34" t="s">
        <v>212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120</v>
      </c>
      <c r="B35" t="s">
        <v>213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120</v>
      </c>
      <c r="B36" t="s">
        <v>214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120</v>
      </c>
      <c r="B37" t="s">
        <v>215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120</v>
      </c>
      <c r="B38" t="s">
        <v>216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120</v>
      </c>
      <c r="B39" t="s">
        <v>217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120</v>
      </c>
      <c r="B40" t="s">
        <v>218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120</v>
      </c>
      <c r="B41" t="s">
        <v>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120</v>
      </c>
      <c r="B42" t="s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120</v>
      </c>
      <c r="B43" t="s">
        <v>221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120</v>
      </c>
      <c r="B44" t="s">
        <v>222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120</v>
      </c>
      <c r="B45" t="s">
        <v>223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120</v>
      </c>
      <c r="B46" t="s">
        <v>224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120</v>
      </c>
      <c r="B47" t="s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121</v>
      </c>
      <c r="B48" t="s">
        <v>203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121</v>
      </c>
      <c r="B49" t="s">
        <v>204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121</v>
      </c>
      <c r="B50" t="s">
        <v>205</v>
      </c>
      <c r="C50">
        <v>1288201000000</v>
      </c>
      <c r="D50">
        <v>4394408000000</v>
      </c>
      <c r="E50">
        <v>2125881000000</v>
      </c>
      <c r="F50">
        <v>2406503000000</v>
      </c>
      <c r="G50">
        <v>1202802000000</v>
      </c>
      <c r="H50">
        <v>3199405000000</v>
      </c>
      <c r="I50">
        <v>1659699000000</v>
      </c>
      <c r="J50">
        <v>1702707000000</v>
      </c>
      <c r="K50">
        <v>1526207000000</v>
      </c>
      <c r="L50">
        <v>1635234000000</v>
      </c>
      <c r="M50">
        <v>1248911000000</v>
      </c>
      <c r="N50">
        <v>1407098000000</v>
      </c>
    </row>
    <row r="51" spans="1:14" x14ac:dyDescent="0.35">
      <c r="A51" t="s">
        <v>121</v>
      </c>
      <c r="B51" t="s">
        <v>206</v>
      </c>
      <c r="C51">
        <v>286459000000</v>
      </c>
      <c r="D51">
        <v>2119028000000</v>
      </c>
      <c r="E51">
        <v>321372000000</v>
      </c>
      <c r="F51">
        <v>245368000000</v>
      </c>
      <c r="G51">
        <v>408752000000</v>
      </c>
      <c r="H51">
        <v>1925725000000</v>
      </c>
      <c r="I51">
        <v>201554000000</v>
      </c>
      <c r="J51">
        <v>367014000000</v>
      </c>
      <c r="K51">
        <v>469647000000</v>
      </c>
      <c r="L51">
        <v>1273694000000</v>
      </c>
      <c r="M51">
        <v>272307000000</v>
      </c>
      <c r="N51">
        <v>372014000000</v>
      </c>
    </row>
    <row r="52" spans="1:14" x14ac:dyDescent="0.35">
      <c r="A52" t="s">
        <v>121</v>
      </c>
      <c r="B52" t="s">
        <v>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121</v>
      </c>
      <c r="B53" t="s">
        <v>208</v>
      </c>
      <c r="C53">
        <v>2174065000000</v>
      </c>
      <c r="D53">
        <v>1695842000000</v>
      </c>
      <c r="E53">
        <v>2721539000000</v>
      </c>
      <c r="F53">
        <v>3788726000000</v>
      </c>
      <c r="G53">
        <v>2122316000000</v>
      </c>
      <c r="H53">
        <v>2295616000000</v>
      </c>
      <c r="I53">
        <v>3637665000000</v>
      </c>
      <c r="J53">
        <v>5264154000000</v>
      </c>
      <c r="K53">
        <v>5354232000000</v>
      </c>
      <c r="L53">
        <v>4261784000000</v>
      </c>
      <c r="M53">
        <v>5559041000000</v>
      </c>
      <c r="N53">
        <v>5557162000000</v>
      </c>
    </row>
    <row r="54" spans="1:14" x14ac:dyDescent="0.35">
      <c r="A54" t="s">
        <v>121</v>
      </c>
      <c r="B54" t="s">
        <v>209</v>
      </c>
      <c r="C54">
        <v>65706000000</v>
      </c>
      <c r="D54">
        <v>59186000000</v>
      </c>
      <c r="E54">
        <v>73402000000</v>
      </c>
      <c r="F54">
        <v>80073000000</v>
      </c>
      <c r="G54">
        <v>74300000000</v>
      </c>
      <c r="H54">
        <v>77912000000</v>
      </c>
      <c r="I54">
        <v>66505000000</v>
      </c>
      <c r="J54">
        <v>48459000000</v>
      </c>
      <c r="K54">
        <v>76276000000</v>
      </c>
      <c r="L54">
        <v>75399000000</v>
      </c>
      <c r="M54">
        <v>90561000000</v>
      </c>
      <c r="N54">
        <v>131584000000</v>
      </c>
    </row>
    <row r="55" spans="1:14" x14ac:dyDescent="0.35">
      <c r="A55" t="s">
        <v>121</v>
      </c>
      <c r="B55" t="s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121</v>
      </c>
      <c r="B56" t="s">
        <v>211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121</v>
      </c>
      <c r="B57" t="s">
        <v>212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121</v>
      </c>
      <c r="B58" t="s">
        <v>213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121</v>
      </c>
      <c r="B59" t="s">
        <v>214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121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121</v>
      </c>
      <c r="B61" t="s">
        <v>216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121</v>
      </c>
      <c r="B62" t="s">
        <v>217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121</v>
      </c>
      <c r="B63" t="s">
        <v>218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121</v>
      </c>
      <c r="B64" t="s">
        <v>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7" x14ac:dyDescent="0.35">
      <c r="A65" t="s">
        <v>121</v>
      </c>
      <c r="B65" t="s">
        <v>220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7" x14ac:dyDescent="0.35">
      <c r="A66" t="s">
        <v>121</v>
      </c>
      <c r="B66" t="s">
        <v>221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7" x14ac:dyDescent="0.35">
      <c r="A67" t="s">
        <v>121</v>
      </c>
      <c r="B67" t="s">
        <v>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7" x14ac:dyDescent="0.35">
      <c r="A68" t="s">
        <v>121</v>
      </c>
      <c r="B68" t="s">
        <v>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7" x14ac:dyDescent="0.35">
      <c r="A69" t="s">
        <v>121</v>
      </c>
      <c r="B69" t="s">
        <v>224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7" x14ac:dyDescent="0.35">
      <c r="A70" t="s">
        <v>121</v>
      </c>
      <c r="B70" t="s">
        <v>225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7" x14ac:dyDescent="0.35">
      <c r="A71" t="s">
        <v>122</v>
      </c>
      <c r="B71" t="s">
        <v>203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7" x14ac:dyDescent="0.35">
      <c r="A72" t="s">
        <v>122</v>
      </c>
      <c r="B72" t="s">
        <v>204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7" x14ac:dyDescent="0.35">
      <c r="A73" t="s">
        <v>122</v>
      </c>
      <c r="B73" t="s">
        <v>205</v>
      </c>
      <c r="C73">
        <v>919165000000</v>
      </c>
      <c r="D73">
        <v>877094000000</v>
      </c>
      <c r="E73">
        <v>652094000000</v>
      </c>
      <c r="F73">
        <v>1493133000000</v>
      </c>
      <c r="G73">
        <v>690077000000</v>
      </c>
      <c r="H73">
        <v>1689758000000</v>
      </c>
      <c r="I73">
        <v>2147279000000</v>
      </c>
      <c r="J73">
        <v>1440988000000</v>
      </c>
      <c r="K73">
        <v>2596210000000</v>
      </c>
      <c r="L73">
        <v>1635234000000</v>
      </c>
      <c r="M73">
        <v>1205592000000</v>
      </c>
      <c r="N73">
        <v>2076206000000</v>
      </c>
      <c r="O73">
        <v>1735446000000</v>
      </c>
      <c r="Q73">
        <v>1279714000000</v>
      </c>
    </row>
    <row r="74" spans="1:17" x14ac:dyDescent="0.35">
      <c r="A74" t="s">
        <v>122</v>
      </c>
      <c r="B74" t="s">
        <v>206</v>
      </c>
      <c r="C74">
        <v>237211000000</v>
      </c>
      <c r="D74">
        <v>153704000000</v>
      </c>
      <c r="E74">
        <v>213554000000</v>
      </c>
      <c r="F74">
        <v>358859000000</v>
      </c>
      <c r="G74">
        <v>325323000000</v>
      </c>
      <c r="H74">
        <v>220467000000</v>
      </c>
      <c r="I74">
        <v>269750000000</v>
      </c>
      <c r="J74">
        <v>329685000000</v>
      </c>
      <c r="K74">
        <v>357757000000</v>
      </c>
      <c r="L74">
        <v>1273694000000</v>
      </c>
      <c r="M74">
        <v>185634000000</v>
      </c>
      <c r="N74">
        <v>298059000000</v>
      </c>
      <c r="O74">
        <v>325678000000</v>
      </c>
      <c r="Q74">
        <v>501593000000</v>
      </c>
    </row>
    <row r="75" spans="1:17" x14ac:dyDescent="0.35">
      <c r="A75" t="s">
        <v>122</v>
      </c>
      <c r="B75" t="s">
        <v>207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1207758000000</v>
      </c>
    </row>
    <row r="76" spans="1:17" x14ac:dyDescent="0.35">
      <c r="A76" t="s">
        <v>122</v>
      </c>
      <c r="B76" t="s">
        <v>208</v>
      </c>
      <c r="C76">
        <v>2341649000000</v>
      </c>
      <c r="D76">
        <v>5384390000000</v>
      </c>
      <c r="E76">
        <v>6471151000000</v>
      </c>
      <c r="F76">
        <v>2238561000000</v>
      </c>
      <c r="G76">
        <v>2465637000000</v>
      </c>
      <c r="H76">
        <v>2985705000000</v>
      </c>
      <c r="I76">
        <v>4697912000000</v>
      </c>
      <c r="J76">
        <v>4680851000000</v>
      </c>
      <c r="K76">
        <v>3319664000000</v>
      </c>
      <c r="L76">
        <v>4261784000000</v>
      </c>
      <c r="M76">
        <v>4831201000000</v>
      </c>
      <c r="N76">
        <v>5263655000000</v>
      </c>
      <c r="O76">
        <v>3895322000000</v>
      </c>
      <c r="Q76">
        <v>5002524000000</v>
      </c>
    </row>
    <row r="77" spans="1:17" x14ac:dyDescent="0.35">
      <c r="A77" t="s">
        <v>122</v>
      </c>
      <c r="B77" t="s">
        <v>209</v>
      </c>
      <c r="C77">
        <v>4997000000</v>
      </c>
      <c r="D77">
        <v>28051000000</v>
      </c>
      <c r="E77">
        <v>9618000000</v>
      </c>
      <c r="F77">
        <v>32135000000</v>
      </c>
      <c r="G77">
        <v>5865000000</v>
      </c>
      <c r="H77">
        <v>64889000000</v>
      </c>
      <c r="I77">
        <v>34005000000</v>
      </c>
      <c r="J77">
        <v>35438000000</v>
      </c>
      <c r="K77">
        <v>-18664000000</v>
      </c>
      <c r="L77">
        <v>75399000000</v>
      </c>
      <c r="M77">
        <v>24824000000</v>
      </c>
      <c r="N77">
        <v>60349000000</v>
      </c>
      <c r="O77">
        <v>32247000000</v>
      </c>
      <c r="Q77">
        <v>43714000000</v>
      </c>
    </row>
    <row r="78" spans="1:17" x14ac:dyDescent="0.35">
      <c r="A78" t="s">
        <v>122</v>
      </c>
      <c r="B78" t="s">
        <v>210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7" x14ac:dyDescent="0.35">
      <c r="A79" t="s">
        <v>122</v>
      </c>
      <c r="B79" t="s">
        <v>211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19066889000000</v>
      </c>
    </row>
    <row r="80" spans="1:17" x14ac:dyDescent="0.35">
      <c r="A80" t="s">
        <v>122</v>
      </c>
      <c r="B80" t="s">
        <v>212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7" x14ac:dyDescent="0.35">
      <c r="A81" t="s">
        <v>122</v>
      </c>
      <c r="B81" t="s">
        <v>213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Q81">
        <v>4958810000000</v>
      </c>
    </row>
    <row r="82" spans="1:17" x14ac:dyDescent="0.35">
      <c r="A82" t="s">
        <v>122</v>
      </c>
      <c r="B82" t="s">
        <v>214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7" x14ac:dyDescent="0.35">
      <c r="A83" t="s">
        <v>122</v>
      </c>
      <c r="B83" t="s">
        <v>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7" x14ac:dyDescent="0.35">
      <c r="A84" t="s">
        <v>122</v>
      </c>
      <c r="B84" t="s">
        <v>216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7" x14ac:dyDescent="0.35">
      <c r="A85" t="s">
        <v>122</v>
      </c>
      <c r="B85" t="s">
        <v>217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7" x14ac:dyDescent="0.35">
      <c r="A86" t="s">
        <v>122</v>
      </c>
      <c r="B86" t="s">
        <v>218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7" x14ac:dyDescent="0.35">
      <c r="A87" t="s">
        <v>122</v>
      </c>
      <c r="B87" t="s">
        <v>219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7" x14ac:dyDescent="0.35">
      <c r="A88" t="s">
        <v>122</v>
      </c>
      <c r="B88" t="s">
        <v>220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7" x14ac:dyDescent="0.35">
      <c r="A89" t="s">
        <v>122</v>
      </c>
      <c r="B89" t="s">
        <v>221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7" x14ac:dyDescent="0.35">
      <c r="A90" t="s">
        <v>122</v>
      </c>
      <c r="B90" t="s">
        <v>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7" x14ac:dyDescent="0.35">
      <c r="A91" t="s">
        <v>122</v>
      </c>
      <c r="B91" t="s">
        <v>223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7" x14ac:dyDescent="0.35">
      <c r="A92" t="s">
        <v>122</v>
      </c>
      <c r="B92" t="s">
        <v>224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7" x14ac:dyDescent="0.35">
      <c r="A93" t="s">
        <v>122</v>
      </c>
      <c r="B93" t="s">
        <v>225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7" x14ac:dyDescent="0.35">
      <c r="A94" t="s">
        <v>123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7" x14ac:dyDescent="0.35">
      <c r="A95" t="s">
        <v>123</v>
      </c>
      <c r="B95" t="s">
        <v>204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7" x14ac:dyDescent="0.35">
      <c r="A96" t="s">
        <v>123</v>
      </c>
      <c r="B96" t="s">
        <v>205</v>
      </c>
      <c r="C96">
        <v>33215000000</v>
      </c>
      <c r="D96">
        <v>115664000000</v>
      </c>
      <c r="E96">
        <v>42924000000</v>
      </c>
      <c r="F96">
        <v>65165000000</v>
      </c>
      <c r="G96">
        <v>22976000000</v>
      </c>
      <c r="H96">
        <v>139539000000</v>
      </c>
      <c r="I96">
        <v>128928000000</v>
      </c>
      <c r="J96">
        <v>275852000000</v>
      </c>
      <c r="K96">
        <v>27544000000</v>
      </c>
      <c r="L96">
        <v>98538000000</v>
      </c>
      <c r="M96">
        <v>91122000000</v>
      </c>
      <c r="N96">
        <v>81837000000</v>
      </c>
      <c r="O96">
        <v>70880000000</v>
      </c>
      <c r="Q96">
        <v>59345000000</v>
      </c>
    </row>
    <row r="97" spans="1:17" x14ac:dyDescent="0.35">
      <c r="A97" t="s">
        <v>123</v>
      </c>
      <c r="B97" t="s">
        <v>206</v>
      </c>
      <c r="C97">
        <v>3920000000</v>
      </c>
      <c r="D97">
        <v>26939000000</v>
      </c>
      <c r="E97">
        <v>1287000000</v>
      </c>
      <c r="F97">
        <v>3299000000</v>
      </c>
      <c r="G97">
        <v>2057000000</v>
      </c>
      <c r="H97">
        <v>10129000000</v>
      </c>
      <c r="I97">
        <v>2688000000</v>
      </c>
      <c r="J97">
        <v>3801000000</v>
      </c>
      <c r="K97">
        <v>5346000000</v>
      </c>
      <c r="L97">
        <v>91061000000</v>
      </c>
      <c r="M97">
        <v>1218000000</v>
      </c>
      <c r="N97">
        <v>8028000000</v>
      </c>
      <c r="O97">
        <v>39201000000</v>
      </c>
      <c r="Q97">
        <v>10557000000</v>
      </c>
    </row>
    <row r="98" spans="1:17" x14ac:dyDescent="0.35">
      <c r="A98" t="s">
        <v>123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133797000000</v>
      </c>
    </row>
    <row r="99" spans="1:17" x14ac:dyDescent="0.35">
      <c r="A99" t="s">
        <v>123</v>
      </c>
      <c r="B99" t="s">
        <v>208</v>
      </c>
      <c r="C99">
        <v>430123000000</v>
      </c>
      <c r="D99">
        <v>199061000000</v>
      </c>
      <c r="E99">
        <v>172128000000</v>
      </c>
      <c r="F99">
        <v>272695000000</v>
      </c>
      <c r="G99">
        <v>329441000000</v>
      </c>
      <c r="H99">
        <v>191173000000</v>
      </c>
      <c r="I99">
        <v>647228000000</v>
      </c>
      <c r="J99">
        <v>871387000000</v>
      </c>
      <c r="K99">
        <v>1023545000000</v>
      </c>
      <c r="L99">
        <v>403592000000</v>
      </c>
      <c r="M99">
        <v>696121000000</v>
      </c>
      <c r="N99">
        <v>422618000000</v>
      </c>
      <c r="O99">
        <v>241811000000</v>
      </c>
      <c r="Q99">
        <v>527251000000</v>
      </c>
    </row>
    <row r="100" spans="1:17" x14ac:dyDescent="0.35">
      <c r="A100" t="s">
        <v>123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7" x14ac:dyDescent="0.35">
      <c r="A101" t="s">
        <v>123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7" x14ac:dyDescent="0.35">
      <c r="A102" t="s">
        <v>123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1577190000000</v>
      </c>
    </row>
    <row r="103" spans="1:17" x14ac:dyDescent="0.35">
      <c r="A103" t="s">
        <v>123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7" x14ac:dyDescent="0.35">
      <c r="A104" t="s">
        <v>123</v>
      </c>
      <c r="B104" t="s">
        <v>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527251000000</v>
      </c>
    </row>
    <row r="105" spans="1:17" x14ac:dyDescent="0.35">
      <c r="A105" t="s">
        <v>123</v>
      </c>
      <c r="B105" t="s">
        <v>214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7" x14ac:dyDescent="0.35">
      <c r="A106" t="s">
        <v>123</v>
      </c>
      <c r="B106" t="s">
        <v>215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7" x14ac:dyDescent="0.35">
      <c r="A107" t="s">
        <v>123</v>
      </c>
      <c r="B107" t="s">
        <v>216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7" x14ac:dyDescent="0.35">
      <c r="A108" t="s">
        <v>123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7" x14ac:dyDescent="0.35">
      <c r="A109" t="s">
        <v>123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7" x14ac:dyDescent="0.35">
      <c r="A110" t="s">
        <v>123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7" x14ac:dyDescent="0.35">
      <c r="A111" t="s">
        <v>123</v>
      </c>
      <c r="B111" t="s">
        <v>220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7" x14ac:dyDescent="0.35">
      <c r="A112" t="s">
        <v>123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123</v>
      </c>
      <c r="B113" t="s">
        <v>222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123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123</v>
      </c>
      <c r="B115" t="s">
        <v>224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123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124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124</v>
      </c>
      <c r="B118" t="s">
        <v>204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124</v>
      </c>
      <c r="B119" t="s">
        <v>205</v>
      </c>
      <c r="C119">
        <v>124512000000</v>
      </c>
      <c r="D119">
        <v>302934000000</v>
      </c>
      <c r="E119">
        <v>80131000000</v>
      </c>
      <c r="F119">
        <v>121968000000</v>
      </c>
      <c r="G119">
        <v>85251000000</v>
      </c>
      <c r="H119">
        <v>208925000000</v>
      </c>
      <c r="I119">
        <v>119619000000</v>
      </c>
      <c r="J119">
        <v>144321000000</v>
      </c>
      <c r="K119">
        <v>160239000000</v>
      </c>
      <c r="L119">
        <v>163947000000</v>
      </c>
      <c r="M119">
        <v>143711000000</v>
      </c>
      <c r="N119">
        <v>129369000000</v>
      </c>
    </row>
    <row r="120" spans="1:14" x14ac:dyDescent="0.35">
      <c r="A120" t="s">
        <v>124</v>
      </c>
      <c r="B120" t="s">
        <v>206</v>
      </c>
      <c r="C120">
        <v>47795000000</v>
      </c>
      <c r="D120">
        <v>44082000000</v>
      </c>
      <c r="E120">
        <v>28391000000</v>
      </c>
      <c r="F120">
        <v>33725000000</v>
      </c>
      <c r="G120">
        <v>58920000000</v>
      </c>
      <c r="H120">
        <v>192602000000</v>
      </c>
      <c r="I120">
        <v>21059000000</v>
      </c>
      <c r="J120">
        <v>40608000000</v>
      </c>
      <c r="K120">
        <v>20267000000</v>
      </c>
      <c r="L120">
        <v>-21898000000</v>
      </c>
      <c r="M120">
        <v>12105000000</v>
      </c>
      <c r="N120">
        <v>7738000000</v>
      </c>
    </row>
    <row r="121" spans="1:14" x14ac:dyDescent="0.35">
      <c r="A121" t="s">
        <v>124</v>
      </c>
      <c r="B121" t="s">
        <v>207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124</v>
      </c>
      <c r="B122" t="s">
        <v>208</v>
      </c>
      <c r="C122">
        <v>1178686000000</v>
      </c>
      <c r="D122">
        <v>1146485000000</v>
      </c>
      <c r="E122">
        <v>1680115000000</v>
      </c>
      <c r="F122">
        <v>1671475000000</v>
      </c>
      <c r="G122">
        <v>1513039000000</v>
      </c>
      <c r="H122">
        <v>1588870000000</v>
      </c>
      <c r="I122">
        <v>2020439000000</v>
      </c>
      <c r="J122">
        <v>2220093000000</v>
      </c>
      <c r="K122">
        <v>2169487000000</v>
      </c>
      <c r="L122">
        <v>1799451000000</v>
      </c>
      <c r="M122">
        <v>2193712000000</v>
      </c>
      <c r="N122">
        <v>2179528000000</v>
      </c>
    </row>
    <row r="123" spans="1:14" x14ac:dyDescent="0.35">
      <c r="A123" t="s">
        <v>124</v>
      </c>
      <c r="B123" t="s">
        <v>209</v>
      </c>
      <c r="C123">
        <v>87376000000</v>
      </c>
      <c r="D123">
        <v>88249000000</v>
      </c>
      <c r="E123">
        <v>116727000000</v>
      </c>
      <c r="F123">
        <v>119596000000</v>
      </c>
      <c r="G123">
        <v>81974000000</v>
      </c>
      <c r="H123">
        <v>81683000000</v>
      </c>
      <c r="I123">
        <v>102040000000</v>
      </c>
      <c r="J123">
        <v>140966000000</v>
      </c>
      <c r="K123">
        <v>153502000000</v>
      </c>
      <c r="L123">
        <v>63167000000</v>
      </c>
      <c r="M123">
        <v>105702000000</v>
      </c>
      <c r="N123">
        <v>20975000000</v>
      </c>
    </row>
    <row r="124" spans="1:14" x14ac:dyDescent="0.35">
      <c r="A124" t="s">
        <v>124</v>
      </c>
      <c r="B124" t="s">
        <v>210</v>
      </c>
      <c r="C124">
        <v>0</v>
      </c>
      <c r="D124">
        <v>0</v>
      </c>
      <c r="E124">
        <v>981</v>
      </c>
      <c r="F124">
        <v>0</v>
      </c>
      <c r="G124">
        <v>0</v>
      </c>
      <c r="H124">
        <v>0</v>
      </c>
      <c r="I124">
        <v>963</v>
      </c>
      <c r="J124">
        <v>0</v>
      </c>
      <c r="K124">
        <v>0</v>
      </c>
      <c r="L124">
        <v>0</v>
      </c>
      <c r="M124">
        <v>830</v>
      </c>
      <c r="N124">
        <v>0</v>
      </c>
    </row>
    <row r="125" spans="1:14" x14ac:dyDescent="0.35">
      <c r="A125" t="s">
        <v>124</v>
      </c>
      <c r="B125" t="s">
        <v>211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124</v>
      </c>
      <c r="B126" t="s">
        <v>212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124</v>
      </c>
      <c r="B127" t="s">
        <v>213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124</v>
      </c>
      <c r="B128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124</v>
      </c>
      <c r="B129" t="s">
        <v>215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 t="s">
        <v>124</v>
      </c>
      <c r="B130" t="s">
        <v>216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 t="s">
        <v>124</v>
      </c>
      <c r="B131" t="s">
        <v>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 t="s">
        <v>124</v>
      </c>
      <c r="B132" t="s">
        <v>218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124</v>
      </c>
      <c r="B133" t="s">
        <v>219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124</v>
      </c>
      <c r="B134" t="s">
        <v>220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124</v>
      </c>
      <c r="B135" t="s">
        <v>221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124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124</v>
      </c>
      <c r="B137" t="s">
        <v>223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124</v>
      </c>
      <c r="B138" t="s">
        <v>224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124</v>
      </c>
      <c r="B139" t="s">
        <v>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125</v>
      </c>
      <c r="B140" t="s">
        <v>203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125</v>
      </c>
      <c r="B141" t="s">
        <v>204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125</v>
      </c>
      <c r="B142" t="s">
        <v>205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907984000000</v>
      </c>
      <c r="I142">
        <v>537988000000</v>
      </c>
      <c r="J142">
        <v>566691000000</v>
      </c>
      <c r="K142">
        <v>585491000000</v>
      </c>
      <c r="L142">
        <v>451488000000</v>
      </c>
      <c r="M142">
        <v>466982000000</v>
      </c>
      <c r="N142">
        <v>628973000000</v>
      </c>
    </row>
    <row r="143" spans="1:14" x14ac:dyDescent="0.35">
      <c r="A143" t="s">
        <v>125</v>
      </c>
      <c r="B143" t="s">
        <v>206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125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">
        <v>125</v>
      </c>
      <c r="B145" t="s">
        <v>208</v>
      </c>
      <c r="C145">
        <v>2423309000000</v>
      </c>
      <c r="D145">
        <v>2010207000000</v>
      </c>
      <c r="E145">
        <v>3666332000000</v>
      </c>
      <c r="F145">
        <v>2730497000000</v>
      </c>
      <c r="G145">
        <v>3122213000000</v>
      </c>
      <c r="H145">
        <v>3702395000000</v>
      </c>
      <c r="I145">
        <v>4726442000000</v>
      </c>
      <c r="J145">
        <v>4793819000000</v>
      </c>
      <c r="K145">
        <v>5034902000000</v>
      </c>
      <c r="L145">
        <v>3600022000000</v>
      </c>
      <c r="M145">
        <v>5205556000000</v>
      </c>
      <c r="N145">
        <v>4982440000000</v>
      </c>
    </row>
    <row r="146" spans="1:14" x14ac:dyDescent="0.35">
      <c r="A146" t="s">
        <v>125</v>
      </c>
      <c r="B146" t="s">
        <v>209</v>
      </c>
      <c r="C146">
        <v>66190000000</v>
      </c>
      <c r="D146">
        <v>79502000000</v>
      </c>
      <c r="E146">
        <v>113523000000</v>
      </c>
      <c r="F146">
        <v>134471000000</v>
      </c>
      <c r="G146">
        <v>100037000000</v>
      </c>
      <c r="H146">
        <v>176331000000</v>
      </c>
      <c r="I146">
        <v>180233000000</v>
      </c>
      <c r="J146">
        <v>170617000000</v>
      </c>
      <c r="K146">
        <v>155709000000</v>
      </c>
      <c r="L146">
        <v>165891000000</v>
      </c>
      <c r="M146">
        <v>181894000000</v>
      </c>
      <c r="N146">
        <v>88945000000</v>
      </c>
    </row>
    <row r="147" spans="1:14" x14ac:dyDescent="0.35">
      <c r="A147" t="s">
        <v>125</v>
      </c>
      <c r="B147" t="s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125</v>
      </c>
      <c r="B148" t="s">
        <v>211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125</v>
      </c>
      <c r="B149" t="s">
        <v>212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 t="s">
        <v>125</v>
      </c>
      <c r="B150" t="s">
        <v>213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125</v>
      </c>
      <c r="B151" t="s">
        <v>214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125</v>
      </c>
      <c r="B152" t="s">
        <v>215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125</v>
      </c>
      <c r="B153" t="s">
        <v>216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125</v>
      </c>
      <c r="B154" t="s">
        <v>217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">
        <v>125</v>
      </c>
      <c r="B155" t="s">
        <v>218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 t="s">
        <v>125</v>
      </c>
      <c r="B156" t="s">
        <v>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125</v>
      </c>
      <c r="B157" t="s">
        <v>220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 t="s">
        <v>125</v>
      </c>
      <c r="B158" t="s">
        <v>221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125</v>
      </c>
      <c r="B159" t="s">
        <v>222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 t="s">
        <v>125</v>
      </c>
      <c r="B160" t="s">
        <v>223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125</v>
      </c>
      <c r="B161" t="s">
        <v>224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125</v>
      </c>
      <c r="B162" t="s">
        <v>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126</v>
      </c>
      <c r="B16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126</v>
      </c>
      <c r="B164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126</v>
      </c>
      <c r="B165" t="s">
        <v>205</v>
      </c>
      <c r="C165">
        <v>252720000000</v>
      </c>
      <c r="D165">
        <v>356916000000</v>
      </c>
      <c r="E165">
        <v>107038000000</v>
      </c>
      <c r="F165">
        <v>195316000000</v>
      </c>
      <c r="G165">
        <v>288625000000</v>
      </c>
      <c r="H165">
        <v>663854000000</v>
      </c>
      <c r="I165">
        <v>112333000000</v>
      </c>
      <c r="J165">
        <v>129363000000</v>
      </c>
      <c r="K165">
        <v>182694000000</v>
      </c>
      <c r="L165">
        <v>502389000000</v>
      </c>
      <c r="M165">
        <v>80501928732</v>
      </c>
      <c r="N165">
        <v>114694000000</v>
      </c>
    </row>
    <row r="166" spans="1:14" x14ac:dyDescent="0.35">
      <c r="A166" t="s">
        <v>126</v>
      </c>
      <c r="B166" t="s">
        <v>206</v>
      </c>
      <c r="C166">
        <v>81594000000</v>
      </c>
      <c r="D166">
        <v>80939000000</v>
      </c>
      <c r="E166">
        <v>16988000000</v>
      </c>
      <c r="F166">
        <v>211654000000</v>
      </c>
      <c r="G166">
        <v>128338000000</v>
      </c>
      <c r="H166">
        <v>235263000000</v>
      </c>
      <c r="I166">
        <v>356718000000</v>
      </c>
      <c r="J166">
        <v>520213000000</v>
      </c>
      <c r="K166">
        <v>299543000000</v>
      </c>
      <c r="L166">
        <v>173301000000</v>
      </c>
      <c r="M166">
        <v>235954753320</v>
      </c>
      <c r="N166">
        <v>2892000000</v>
      </c>
    </row>
    <row r="167" spans="1:14" x14ac:dyDescent="0.35">
      <c r="A167" t="s">
        <v>126</v>
      </c>
      <c r="B167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336228755651</v>
      </c>
      <c r="N167">
        <v>0</v>
      </c>
    </row>
    <row r="168" spans="1:14" x14ac:dyDescent="0.35">
      <c r="A168" t="s">
        <v>126</v>
      </c>
      <c r="B168" t="s">
        <v>208</v>
      </c>
      <c r="C168">
        <v>553224000000</v>
      </c>
      <c r="D168">
        <v>683302000000</v>
      </c>
      <c r="E168">
        <v>898653000000</v>
      </c>
      <c r="F168">
        <v>1580273000000</v>
      </c>
      <c r="G168">
        <v>809551000000</v>
      </c>
      <c r="H168">
        <v>746260000000</v>
      </c>
      <c r="I168">
        <v>1149143000000</v>
      </c>
      <c r="J168">
        <v>1491994000000</v>
      </c>
      <c r="K168">
        <v>1202769000000</v>
      </c>
      <c r="L168">
        <v>772310000000</v>
      </c>
      <c r="M168">
        <v>1193947879755</v>
      </c>
      <c r="N168">
        <v>1617623000000</v>
      </c>
    </row>
    <row r="169" spans="1:14" x14ac:dyDescent="0.35">
      <c r="A169" t="s">
        <v>126</v>
      </c>
      <c r="B169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126</v>
      </c>
      <c r="B170" t="s">
        <v>210</v>
      </c>
      <c r="C170">
        <v>515</v>
      </c>
      <c r="D170">
        <v>636</v>
      </c>
      <c r="E170">
        <v>827</v>
      </c>
      <c r="F170">
        <v>1366</v>
      </c>
      <c r="G170">
        <v>691</v>
      </c>
      <c r="H170">
        <v>489</v>
      </c>
      <c r="I170">
        <v>752</v>
      </c>
      <c r="J170">
        <v>977</v>
      </c>
      <c r="K170">
        <v>787</v>
      </c>
      <c r="L170">
        <v>386</v>
      </c>
      <c r="M170">
        <v>597</v>
      </c>
      <c r="N170">
        <v>809</v>
      </c>
    </row>
    <row r="171" spans="1:14" x14ac:dyDescent="0.35">
      <c r="A171" t="s">
        <v>126</v>
      </c>
      <c r="B171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3118515507146</v>
      </c>
      <c r="N171">
        <v>0</v>
      </c>
    </row>
    <row r="172" spans="1:14" x14ac:dyDescent="0.35">
      <c r="A172" t="s">
        <v>126</v>
      </c>
      <c r="B172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126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1193947879755</v>
      </c>
      <c r="N173">
        <v>0</v>
      </c>
    </row>
    <row r="174" spans="1:14" x14ac:dyDescent="0.35">
      <c r="A174" t="s">
        <v>126</v>
      </c>
      <c r="B174" t="s">
        <v>214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126</v>
      </c>
      <c r="B175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126</v>
      </c>
      <c r="B176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126</v>
      </c>
      <c r="B177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126</v>
      </c>
      <c r="B178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126</v>
      </c>
      <c r="B179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126</v>
      </c>
      <c r="B180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">
        <v>126</v>
      </c>
      <c r="B181" t="s">
        <v>221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126</v>
      </c>
      <c r="B182" t="s">
        <v>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126</v>
      </c>
      <c r="B18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126</v>
      </c>
      <c r="B184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126</v>
      </c>
      <c r="B185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127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1573109000000</v>
      </c>
      <c r="M186">
        <v>0</v>
      </c>
      <c r="N186">
        <v>0</v>
      </c>
    </row>
    <row r="187" spans="1:14" x14ac:dyDescent="0.35">
      <c r="A187" t="s">
        <v>127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1092205000000</v>
      </c>
      <c r="M187">
        <v>0</v>
      </c>
      <c r="N187">
        <v>0</v>
      </c>
    </row>
    <row r="188" spans="1:14" x14ac:dyDescent="0.35">
      <c r="A188" t="s">
        <v>127</v>
      </c>
      <c r="B188" t="s">
        <v>205</v>
      </c>
      <c r="C188">
        <v>21439000000</v>
      </c>
      <c r="D188">
        <v>57156000000</v>
      </c>
      <c r="E188">
        <v>7954000000</v>
      </c>
      <c r="F188">
        <v>8574000000</v>
      </c>
      <c r="G188">
        <v>18264000000</v>
      </c>
      <c r="H188">
        <v>26030000000</v>
      </c>
      <c r="I188">
        <v>19362000000</v>
      </c>
      <c r="J188">
        <v>11810000000</v>
      </c>
      <c r="K188">
        <v>0</v>
      </c>
      <c r="L188">
        <v>17502000000</v>
      </c>
      <c r="M188">
        <v>6770000000</v>
      </c>
      <c r="N188">
        <v>15083000000</v>
      </c>
    </row>
    <row r="189" spans="1:14" x14ac:dyDescent="0.35">
      <c r="A189" t="s">
        <v>127</v>
      </c>
      <c r="B189" t="s">
        <v>206</v>
      </c>
      <c r="C189">
        <v>15969000000</v>
      </c>
      <c r="D189">
        <v>49004000000</v>
      </c>
      <c r="E189">
        <v>14358000000</v>
      </c>
      <c r="F189">
        <v>17807000000</v>
      </c>
      <c r="G189">
        <v>66938000000</v>
      </c>
      <c r="H189">
        <v>978000000</v>
      </c>
      <c r="I189">
        <v>15720000000</v>
      </c>
      <c r="J189">
        <v>4411000000</v>
      </c>
      <c r="K189">
        <v>0</v>
      </c>
      <c r="L189">
        <v>9940000000</v>
      </c>
      <c r="M189">
        <v>18758000000</v>
      </c>
      <c r="N189">
        <v>42162000000</v>
      </c>
    </row>
    <row r="190" spans="1:14" x14ac:dyDescent="0.35">
      <c r="A190" t="s">
        <v>127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149000000</v>
      </c>
      <c r="M190">
        <v>0</v>
      </c>
      <c r="N190">
        <v>0</v>
      </c>
    </row>
    <row r="191" spans="1:14" x14ac:dyDescent="0.35">
      <c r="A191" t="s">
        <v>127</v>
      </c>
      <c r="B191" t="s">
        <v>208</v>
      </c>
      <c r="C191">
        <v>2792000000</v>
      </c>
      <c r="D191">
        <v>-19936000000</v>
      </c>
      <c r="E191">
        <v>21619000000</v>
      </c>
      <c r="F191">
        <v>78938000000</v>
      </c>
      <c r="G191">
        <v>63868000000</v>
      </c>
      <c r="H191">
        <v>-163025000000</v>
      </c>
      <c r="I191">
        <v>20378000000</v>
      </c>
      <c r="J191">
        <v>-5144000000</v>
      </c>
      <c r="K191">
        <v>0</v>
      </c>
      <c r="L191">
        <v>180963000000</v>
      </c>
      <c r="M191">
        <v>4408000000</v>
      </c>
      <c r="N191">
        <v>6010000000</v>
      </c>
    </row>
    <row r="192" spans="1:14" x14ac:dyDescent="0.35">
      <c r="A192" t="s">
        <v>127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127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127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127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127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">
        <v>127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127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127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127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127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127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127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127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127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127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127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 t="s">
        <v>127</v>
      </c>
      <c r="B208" t="s">
        <v>225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">
        <v>128</v>
      </c>
      <c r="B209" t="s">
        <v>203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t="s">
        <v>128</v>
      </c>
      <c r="B210" t="s">
        <v>204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128</v>
      </c>
      <c r="B211" t="s">
        <v>205</v>
      </c>
      <c r="C211">
        <v>48397159681</v>
      </c>
      <c r="D211">
        <v>111315025462</v>
      </c>
      <c r="E211">
        <v>157708875677</v>
      </c>
      <c r="F211">
        <v>172885839266</v>
      </c>
      <c r="G211">
        <v>46469421798</v>
      </c>
      <c r="H211">
        <v>186447606217</v>
      </c>
      <c r="I211">
        <v>112131531455</v>
      </c>
      <c r="J211">
        <v>226866158815</v>
      </c>
      <c r="K211">
        <v>98764514591</v>
      </c>
      <c r="L211">
        <v>345899650902</v>
      </c>
      <c r="M211">
        <v>56978571813</v>
      </c>
      <c r="N211">
        <v>47989198756</v>
      </c>
    </row>
    <row r="212" spans="1:14" x14ac:dyDescent="0.35">
      <c r="A212" t="s">
        <v>128</v>
      </c>
      <c r="B212" t="s">
        <v>206</v>
      </c>
      <c r="C212">
        <v>8920289647</v>
      </c>
      <c r="D212">
        <v>51482786794</v>
      </c>
      <c r="E212">
        <v>73454934451</v>
      </c>
      <c r="F212">
        <v>29570400220</v>
      </c>
      <c r="G212">
        <v>26772131886</v>
      </c>
      <c r="H212">
        <v>32816594797</v>
      </c>
      <c r="I212">
        <v>55024053985</v>
      </c>
      <c r="J212">
        <v>34267084410</v>
      </c>
      <c r="K212">
        <v>20923133057</v>
      </c>
      <c r="L212">
        <v>29306199285</v>
      </c>
      <c r="M212">
        <v>18427881067</v>
      </c>
      <c r="N212">
        <v>20708697998</v>
      </c>
    </row>
    <row r="213" spans="1:14" x14ac:dyDescent="0.35">
      <c r="A213" t="s">
        <v>128</v>
      </c>
      <c r="B213" t="s">
        <v>207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128</v>
      </c>
      <c r="B214" t="s">
        <v>208</v>
      </c>
      <c r="C214">
        <v>517342466215</v>
      </c>
      <c r="D214">
        <v>1526588178371</v>
      </c>
      <c r="E214">
        <v>1011751779244</v>
      </c>
      <c r="F214">
        <v>1107921561933</v>
      </c>
      <c r="G214">
        <v>885158417965</v>
      </c>
      <c r="H214">
        <v>1400127208660</v>
      </c>
      <c r="I214">
        <v>668258665539</v>
      </c>
      <c r="J214">
        <v>722469050279</v>
      </c>
      <c r="K214">
        <v>727299080235</v>
      </c>
      <c r="L214">
        <v>1391719656546</v>
      </c>
      <c r="M214">
        <v>786410836125</v>
      </c>
      <c r="N214">
        <v>1260936594778</v>
      </c>
    </row>
    <row r="215" spans="1:14" x14ac:dyDescent="0.35">
      <c r="A215" t="s">
        <v>128</v>
      </c>
      <c r="B215" t="s">
        <v>209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128</v>
      </c>
      <c r="B216" t="s">
        <v>210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128</v>
      </c>
      <c r="B217" t="s">
        <v>211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128</v>
      </c>
      <c r="B218" t="s">
        <v>212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128</v>
      </c>
      <c r="B219" t="s">
        <v>213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128</v>
      </c>
      <c r="B220" t="s">
        <v>214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128</v>
      </c>
      <c r="B221" t="s">
        <v>215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128</v>
      </c>
      <c r="B222" t="s">
        <v>216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128</v>
      </c>
      <c r="B223" t="s">
        <v>217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128</v>
      </c>
      <c r="B224" t="s">
        <v>218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128</v>
      </c>
      <c r="B225" t="s">
        <v>219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128</v>
      </c>
      <c r="B226" t="s">
        <v>220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128</v>
      </c>
      <c r="B227" t="s">
        <v>221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128</v>
      </c>
      <c r="B228" t="s">
        <v>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128</v>
      </c>
      <c r="B229" t="s">
        <v>223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128</v>
      </c>
      <c r="B230" t="s">
        <v>224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128</v>
      </c>
      <c r="B231" t="s">
        <v>225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129</v>
      </c>
      <c r="B232" t="s">
        <v>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 t="s">
        <v>129</v>
      </c>
      <c r="B233" t="s">
        <v>204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">
        <v>129</v>
      </c>
      <c r="B234" t="s">
        <v>205</v>
      </c>
      <c r="C234">
        <v>55911000000</v>
      </c>
      <c r="D234">
        <v>189616000000</v>
      </c>
      <c r="E234">
        <v>110082000000</v>
      </c>
      <c r="F234">
        <v>114150000000</v>
      </c>
      <c r="G234">
        <v>40616000000</v>
      </c>
      <c r="H234">
        <v>818907000000</v>
      </c>
      <c r="I234">
        <v>252310000000</v>
      </c>
      <c r="J234">
        <v>272699000000</v>
      </c>
      <c r="K234">
        <v>156606000000</v>
      </c>
      <c r="L234">
        <v>134038000000</v>
      </c>
      <c r="M234">
        <v>85883000000</v>
      </c>
      <c r="N234">
        <v>100086000000</v>
      </c>
    </row>
    <row r="235" spans="1:14" x14ac:dyDescent="0.35">
      <c r="A235" t="s">
        <v>129</v>
      </c>
      <c r="B235" t="s">
        <v>206</v>
      </c>
      <c r="C235">
        <v>-15893000000</v>
      </c>
      <c r="D235">
        <v>18147000000</v>
      </c>
      <c r="E235">
        <v>15289000000</v>
      </c>
      <c r="F235">
        <v>28110000000</v>
      </c>
      <c r="G235">
        <v>3532000000</v>
      </c>
      <c r="H235">
        <v>15478000000</v>
      </c>
      <c r="I235">
        <v>43071000000</v>
      </c>
      <c r="J235">
        <v>26644000000</v>
      </c>
      <c r="K235">
        <v>25889000000</v>
      </c>
      <c r="L235">
        <v>24533000000</v>
      </c>
      <c r="M235">
        <v>15931000000</v>
      </c>
      <c r="N235">
        <v>5602000000</v>
      </c>
    </row>
    <row r="236" spans="1:14" x14ac:dyDescent="0.35">
      <c r="A236" t="s">
        <v>129</v>
      </c>
      <c r="B236" t="s">
        <v>207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129</v>
      </c>
      <c r="B237" t="s">
        <v>208</v>
      </c>
      <c r="C237">
        <v>757336000000</v>
      </c>
      <c r="D237">
        <v>642423000000</v>
      </c>
      <c r="E237">
        <v>1330095000000</v>
      </c>
      <c r="F237">
        <v>1145341000000</v>
      </c>
      <c r="G237">
        <v>1494652000000</v>
      </c>
      <c r="H237">
        <v>938705000000</v>
      </c>
      <c r="I237">
        <v>2581681000000</v>
      </c>
      <c r="J237">
        <v>2096051000000</v>
      </c>
      <c r="K237">
        <v>2590623000000</v>
      </c>
      <c r="L237">
        <v>478547000000</v>
      </c>
      <c r="M237">
        <v>2881168000000</v>
      </c>
      <c r="N237">
        <v>2060208000000</v>
      </c>
    </row>
    <row r="238" spans="1:14" x14ac:dyDescent="0.35">
      <c r="A238" t="s">
        <v>129</v>
      </c>
      <c r="B238" t="s">
        <v>209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129</v>
      </c>
      <c r="B239" t="s">
        <v>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129</v>
      </c>
      <c r="B240" t="s">
        <v>211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129</v>
      </c>
      <c r="B241" t="s">
        <v>212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129</v>
      </c>
      <c r="B242" t="s">
        <v>213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129</v>
      </c>
      <c r="B243" t="s">
        <v>214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129</v>
      </c>
      <c r="B244" t="s">
        <v>215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129</v>
      </c>
      <c r="B245" t="s">
        <v>216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129</v>
      </c>
      <c r="B246" t="s">
        <v>217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129</v>
      </c>
      <c r="B247" t="s">
        <v>218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129</v>
      </c>
      <c r="B248" t="s">
        <v>219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129</v>
      </c>
      <c r="B249" t="s">
        <v>220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129</v>
      </c>
      <c r="B250" t="s">
        <v>221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129</v>
      </c>
      <c r="B251" t="s">
        <v>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129</v>
      </c>
      <c r="B252" t="s">
        <v>223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129</v>
      </c>
      <c r="B253" t="s">
        <v>224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129</v>
      </c>
      <c r="B254" t="s">
        <v>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130</v>
      </c>
      <c r="B255" t="s">
        <v>203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130</v>
      </c>
      <c r="B256" t="s">
        <v>204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130</v>
      </c>
      <c r="B257" t="s">
        <v>205</v>
      </c>
      <c r="C257">
        <v>277404000000</v>
      </c>
      <c r="D257">
        <v>322752000000</v>
      </c>
      <c r="E257">
        <v>105253000000</v>
      </c>
      <c r="F257">
        <v>109949000000</v>
      </c>
      <c r="G257">
        <v>103037000000</v>
      </c>
      <c r="H257">
        <v>119315000000</v>
      </c>
      <c r="I257">
        <v>101865000000</v>
      </c>
      <c r="J257">
        <v>96390000000</v>
      </c>
      <c r="K257">
        <v>101665000000</v>
      </c>
      <c r="L257">
        <v>115596000000</v>
      </c>
      <c r="M257">
        <v>79004000000</v>
      </c>
      <c r="N257">
        <v>129618000000</v>
      </c>
    </row>
    <row r="258" spans="1:14" x14ac:dyDescent="0.35">
      <c r="A258" t="s">
        <v>130</v>
      </c>
      <c r="B258" t="s">
        <v>206</v>
      </c>
      <c r="C258">
        <v>66765000000</v>
      </c>
      <c r="D258">
        <v>123228000000</v>
      </c>
      <c r="E258">
        <v>56016000000</v>
      </c>
      <c r="F258">
        <v>61180000000</v>
      </c>
      <c r="G258">
        <v>55155000000</v>
      </c>
      <c r="H258">
        <v>84689000000</v>
      </c>
      <c r="I258">
        <v>55208000000</v>
      </c>
      <c r="J258">
        <v>64371000000</v>
      </c>
      <c r="K258">
        <v>57310000000</v>
      </c>
      <c r="L258">
        <v>45731000000</v>
      </c>
      <c r="M258">
        <v>41705000000</v>
      </c>
      <c r="N258">
        <v>40627000000</v>
      </c>
    </row>
    <row r="259" spans="1:14" x14ac:dyDescent="0.35">
      <c r="A259" t="s">
        <v>130</v>
      </c>
      <c r="B259" t="s">
        <v>207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130</v>
      </c>
      <c r="B260" t="s">
        <v>208</v>
      </c>
      <c r="C260">
        <v>371511000000</v>
      </c>
      <c r="D260">
        <v>473107000000</v>
      </c>
      <c r="E260">
        <v>555150000000</v>
      </c>
      <c r="F260">
        <v>683223000000</v>
      </c>
      <c r="G260">
        <v>776659000000</v>
      </c>
      <c r="H260">
        <v>591486000000</v>
      </c>
      <c r="I260">
        <v>1048859000000</v>
      </c>
      <c r="J260">
        <v>1201905000000</v>
      </c>
      <c r="K260">
        <v>964752000000</v>
      </c>
      <c r="L260">
        <v>837412000000</v>
      </c>
      <c r="M260">
        <v>853806000000</v>
      </c>
      <c r="N260">
        <v>753505000000</v>
      </c>
    </row>
    <row r="261" spans="1:14" x14ac:dyDescent="0.35">
      <c r="A261" t="s">
        <v>130</v>
      </c>
      <c r="B261" t="s">
        <v>209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 t="s">
        <v>130</v>
      </c>
      <c r="B262" t="s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130</v>
      </c>
      <c r="B263" t="s">
        <v>211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 t="s">
        <v>130</v>
      </c>
      <c r="B264" t="s">
        <v>212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130</v>
      </c>
      <c r="B265" t="s">
        <v>213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130</v>
      </c>
      <c r="B266" t="s">
        <v>214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130</v>
      </c>
      <c r="B267" t="s">
        <v>215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130</v>
      </c>
      <c r="B268" t="s">
        <v>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130</v>
      </c>
      <c r="B269" t="s">
        <v>217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130</v>
      </c>
      <c r="B270" t="s">
        <v>218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130</v>
      </c>
      <c r="B271" t="s">
        <v>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130</v>
      </c>
      <c r="B272" t="s">
        <v>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7" x14ac:dyDescent="0.35">
      <c r="A273" t="s">
        <v>130</v>
      </c>
      <c r="B273" t="s">
        <v>221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7" x14ac:dyDescent="0.35">
      <c r="A274" t="s">
        <v>130</v>
      </c>
      <c r="B274" t="s">
        <v>222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7" x14ac:dyDescent="0.35">
      <c r="A275" t="s">
        <v>130</v>
      </c>
      <c r="B275" t="s">
        <v>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7" x14ac:dyDescent="0.35">
      <c r="A276" t="s">
        <v>130</v>
      </c>
      <c r="B276" t="s">
        <v>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7" x14ac:dyDescent="0.35">
      <c r="A277" t="s">
        <v>130</v>
      </c>
      <c r="B277" t="s">
        <v>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7" x14ac:dyDescent="0.35">
      <c r="A278" t="s">
        <v>131</v>
      </c>
      <c r="B278" t="s">
        <v>203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7" x14ac:dyDescent="0.35">
      <c r="A279" t="s">
        <v>131</v>
      </c>
      <c r="B279" t="s">
        <v>204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7" x14ac:dyDescent="0.35">
      <c r="A280" t="s">
        <v>131</v>
      </c>
      <c r="B280" t="s">
        <v>205</v>
      </c>
      <c r="C280">
        <v>366072000000</v>
      </c>
      <c r="D280">
        <v>601190000000</v>
      </c>
      <c r="E280">
        <v>84326000000</v>
      </c>
      <c r="F280">
        <v>499444000000</v>
      </c>
      <c r="G280">
        <v>148566000000</v>
      </c>
      <c r="H280">
        <v>132862000000</v>
      </c>
      <c r="I280">
        <v>563972000000</v>
      </c>
      <c r="J280">
        <v>1559504000000</v>
      </c>
      <c r="K280">
        <v>66966000000</v>
      </c>
      <c r="L280">
        <v>683761000000</v>
      </c>
      <c r="M280">
        <v>50411000000</v>
      </c>
      <c r="N280">
        <v>84141000000</v>
      </c>
      <c r="O280">
        <v>45599000000</v>
      </c>
      <c r="Q280">
        <v>69605000000</v>
      </c>
    </row>
    <row r="281" spans="1:17" x14ac:dyDescent="0.35">
      <c r="A281" t="s">
        <v>131</v>
      </c>
      <c r="B281" t="s">
        <v>206</v>
      </c>
      <c r="C281">
        <v>7872000000</v>
      </c>
      <c r="D281">
        <v>16968000000</v>
      </c>
      <c r="E281">
        <v>26309000000</v>
      </c>
      <c r="F281">
        <v>24362000000</v>
      </c>
      <c r="G281">
        <v>109440000000</v>
      </c>
      <c r="H281">
        <v>247981000000</v>
      </c>
      <c r="I281">
        <v>18393000000</v>
      </c>
      <c r="J281">
        <v>19714000000</v>
      </c>
      <c r="K281">
        <v>26071000000</v>
      </c>
      <c r="L281">
        <v>64576000000</v>
      </c>
      <c r="M281">
        <v>21152000000</v>
      </c>
      <c r="N281">
        <v>18186000000</v>
      </c>
      <c r="O281">
        <v>15573000000</v>
      </c>
      <c r="Q281">
        <v>53311000000</v>
      </c>
    </row>
    <row r="282" spans="1:17" x14ac:dyDescent="0.35">
      <c r="A282" t="s">
        <v>131</v>
      </c>
      <c r="B282" t="s">
        <v>207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Q282">
        <v>542818000000</v>
      </c>
    </row>
    <row r="283" spans="1:17" x14ac:dyDescent="0.35">
      <c r="A283" t="s">
        <v>131</v>
      </c>
      <c r="B283" t="s">
        <v>208</v>
      </c>
      <c r="C283">
        <v>716260000000</v>
      </c>
      <c r="D283">
        <v>836610000000</v>
      </c>
      <c r="E283">
        <v>801062000000</v>
      </c>
      <c r="F283">
        <v>1112839000000</v>
      </c>
      <c r="G283">
        <v>639728000000</v>
      </c>
      <c r="H283">
        <v>857867000000</v>
      </c>
      <c r="I283">
        <v>1274076000000</v>
      </c>
      <c r="J283">
        <v>803989000000</v>
      </c>
      <c r="K283">
        <v>1211607000000</v>
      </c>
      <c r="L283">
        <v>1751123000000</v>
      </c>
      <c r="M283">
        <v>1899957000000</v>
      </c>
      <c r="N283">
        <v>1925126000000</v>
      </c>
      <c r="O283">
        <v>1634592000000</v>
      </c>
      <c r="Q283">
        <v>2111405000000</v>
      </c>
    </row>
    <row r="284" spans="1:17" x14ac:dyDescent="0.35">
      <c r="A284" t="s">
        <v>131</v>
      </c>
      <c r="B284" t="s">
        <v>209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7" x14ac:dyDescent="0.35">
      <c r="A285" t="s">
        <v>131</v>
      </c>
      <c r="B285" t="s">
        <v>210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7" x14ac:dyDescent="0.35">
      <c r="A286" t="s">
        <v>131</v>
      </c>
      <c r="B286" t="s">
        <v>211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Q286">
        <v>6874794000000</v>
      </c>
    </row>
    <row r="287" spans="1:17" x14ac:dyDescent="0.35">
      <c r="A287" t="s">
        <v>131</v>
      </c>
      <c r="B287" t="s">
        <v>212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7" x14ac:dyDescent="0.35">
      <c r="A288" t="s">
        <v>131</v>
      </c>
      <c r="B288" t="s">
        <v>213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Q288">
        <v>2111405000000</v>
      </c>
    </row>
    <row r="289" spans="1:14" x14ac:dyDescent="0.35">
      <c r="A289" t="s">
        <v>131</v>
      </c>
      <c r="B289" t="s">
        <v>214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131</v>
      </c>
      <c r="B290" t="s">
        <v>215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131</v>
      </c>
      <c r="B291" t="s">
        <v>216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131</v>
      </c>
      <c r="B292" t="s">
        <v>217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131</v>
      </c>
      <c r="B293" t="s">
        <v>218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131</v>
      </c>
      <c r="B294" t="s">
        <v>219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131</v>
      </c>
      <c r="B295" t="s">
        <v>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131</v>
      </c>
      <c r="B296" t="s">
        <v>221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131</v>
      </c>
      <c r="B297" t="s">
        <v>222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131</v>
      </c>
      <c r="B298" t="s">
        <v>223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131</v>
      </c>
      <c r="B299" t="s">
        <v>224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131</v>
      </c>
      <c r="B300" t="s">
        <v>225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132</v>
      </c>
      <c r="B301" t="s">
        <v>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132</v>
      </c>
      <c r="B302" t="s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132</v>
      </c>
      <c r="B303" t="s">
        <v>205</v>
      </c>
      <c r="C303">
        <v>1653429000000</v>
      </c>
      <c r="D303">
        <v>1351698000000</v>
      </c>
      <c r="E303">
        <v>1291294000000</v>
      </c>
      <c r="F303">
        <v>1070117000000</v>
      </c>
      <c r="G303">
        <v>933055000000</v>
      </c>
      <c r="H303">
        <v>1052548000000</v>
      </c>
      <c r="I303">
        <v>972806000000</v>
      </c>
      <c r="J303">
        <v>1295430000000</v>
      </c>
      <c r="K303">
        <v>1135827000000</v>
      </c>
      <c r="L303">
        <v>1107240000000</v>
      </c>
      <c r="M303">
        <v>2858105000000</v>
      </c>
      <c r="N303">
        <v>1657903000000</v>
      </c>
    </row>
    <row r="304" spans="1:14" x14ac:dyDescent="0.35">
      <c r="A304" t="s">
        <v>132</v>
      </c>
      <c r="B304" t="s">
        <v>206</v>
      </c>
      <c r="C304">
        <v>826901000000</v>
      </c>
      <c r="D304">
        <v>698839000000</v>
      </c>
      <c r="E304">
        <v>620023000000</v>
      </c>
      <c r="F304">
        <v>622383000000</v>
      </c>
      <c r="G304">
        <v>777501000000</v>
      </c>
      <c r="H304">
        <v>520578000000</v>
      </c>
      <c r="I304">
        <v>484307000000</v>
      </c>
      <c r="J304">
        <v>541498000000</v>
      </c>
      <c r="K304">
        <v>694501000000</v>
      </c>
      <c r="L304">
        <v>612268000000</v>
      </c>
      <c r="M304">
        <v>1801006000000</v>
      </c>
      <c r="N304">
        <v>718742000000</v>
      </c>
    </row>
    <row r="305" spans="1:14" x14ac:dyDescent="0.35">
      <c r="A305" t="s">
        <v>132</v>
      </c>
      <c r="B305" t="s">
        <v>207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132</v>
      </c>
      <c r="B306" t="s">
        <v>208</v>
      </c>
      <c r="C306">
        <v>3180267000000</v>
      </c>
      <c r="D306">
        <v>4007551000000</v>
      </c>
      <c r="E306">
        <v>4476217000000</v>
      </c>
      <c r="F306">
        <v>4806657000000</v>
      </c>
      <c r="G306">
        <v>4432055000000</v>
      </c>
      <c r="H306">
        <v>4683818000000</v>
      </c>
      <c r="I306">
        <v>5614544000000</v>
      </c>
      <c r="J306">
        <v>5879789000000</v>
      </c>
      <c r="K306">
        <v>5367540000000</v>
      </c>
      <c r="L306">
        <v>3572087000000</v>
      </c>
      <c r="M306">
        <v>4537097000000</v>
      </c>
      <c r="N306">
        <v>4503449000000</v>
      </c>
    </row>
    <row r="307" spans="1:14" x14ac:dyDescent="0.35">
      <c r="A307" t="s">
        <v>132</v>
      </c>
      <c r="B307" t="s">
        <v>209</v>
      </c>
      <c r="C307">
        <v>81249000000</v>
      </c>
      <c r="D307">
        <v>54452000000</v>
      </c>
      <c r="E307">
        <v>79488000000</v>
      </c>
      <c r="F307">
        <v>95625000000</v>
      </c>
      <c r="G307">
        <v>94455000000</v>
      </c>
      <c r="H307">
        <v>91588000000</v>
      </c>
      <c r="I307">
        <v>109930000000</v>
      </c>
      <c r="J307">
        <v>79298000000</v>
      </c>
      <c r="K307">
        <v>69574000000</v>
      </c>
      <c r="L307">
        <v>27815000000</v>
      </c>
      <c r="M307">
        <v>40202000000</v>
      </c>
      <c r="N307">
        <v>48394000000</v>
      </c>
    </row>
    <row r="308" spans="1:14" x14ac:dyDescent="0.35">
      <c r="A308" t="s">
        <v>132</v>
      </c>
      <c r="B308" t="s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132</v>
      </c>
      <c r="B309" t="s">
        <v>211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132</v>
      </c>
      <c r="B310" t="s">
        <v>212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132</v>
      </c>
      <c r="B311" t="s">
        <v>213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132</v>
      </c>
      <c r="B312" t="s">
        <v>214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132</v>
      </c>
      <c r="B313" t="s">
        <v>215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132</v>
      </c>
      <c r="B314" t="s">
        <v>216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132</v>
      </c>
      <c r="B315" t="s">
        <v>217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132</v>
      </c>
      <c r="B316" t="s">
        <v>218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132</v>
      </c>
      <c r="B317" t="s">
        <v>219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132</v>
      </c>
      <c r="B318" t="s">
        <v>220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132</v>
      </c>
      <c r="B319" t="s">
        <v>221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132</v>
      </c>
      <c r="B320" t="s">
        <v>222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132</v>
      </c>
      <c r="B321" t="s">
        <v>223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132</v>
      </c>
      <c r="B322" t="s">
        <v>224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132</v>
      </c>
      <c r="B323" t="s">
        <v>225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">
        <v>133</v>
      </c>
      <c r="B324" t="s">
        <v>203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133</v>
      </c>
      <c r="B325" t="s">
        <v>204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 t="s">
        <v>133</v>
      </c>
      <c r="B326" t="s">
        <v>205</v>
      </c>
      <c r="C326">
        <v>110289000000</v>
      </c>
      <c r="D326">
        <v>462379000000</v>
      </c>
      <c r="E326">
        <v>142259000000</v>
      </c>
      <c r="F326">
        <v>59155000000</v>
      </c>
      <c r="G326">
        <v>106005000000</v>
      </c>
      <c r="H326">
        <v>188342000000</v>
      </c>
      <c r="I326">
        <v>275189000000</v>
      </c>
      <c r="J326">
        <v>362916000000</v>
      </c>
      <c r="K326">
        <v>362283000000</v>
      </c>
      <c r="L326">
        <v>324561000000</v>
      </c>
      <c r="M326">
        <v>185811000000</v>
      </c>
      <c r="N326">
        <v>169226000000</v>
      </c>
    </row>
    <row r="327" spans="1:14" x14ac:dyDescent="0.35">
      <c r="A327" t="s">
        <v>133</v>
      </c>
      <c r="B327" t="s">
        <v>206</v>
      </c>
      <c r="C327">
        <v>128180000000</v>
      </c>
      <c r="D327">
        <v>130687000000</v>
      </c>
      <c r="E327">
        <v>157883000000</v>
      </c>
      <c r="F327">
        <v>2447000000</v>
      </c>
      <c r="G327">
        <v>4411000000</v>
      </c>
      <c r="H327">
        <v>85243000000</v>
      </c>
      <c r="I327">
        <v>115059000000</v>
      </c>
      <c r="J327">
        <v>144854000000</v>
      </c>
      <c r="K327">
        <v>147247000000</v>
      </c>
      <c r="L327">
        <v>215648000000</v>
      </c>
      <c r="M327">
        <v>144565000000</v>
      </c>
      <c r="N327">
        <v>184969000000</v>
      </c>
    </row>
    <row r="328" spans="1:14" x14ac:dyDescent="0.35">
      <c r="A328" t="s">
        <v>133</v>
      </c>
      <c r="B328" t="s">
        <v>207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133</v>
      </c>
      <c r="B329" t="s">
        <v>208</v>
      </c>
      <c r="C329">
        <v>791509000000</v>
      </c>
      <c r="D329">
        <v>1090578000000</v>
      </c>
      <c r="E329">
        <v>1138029000000</v>
      </c>
      <c r="F329">
        <v>1268915000000</v>
      </c>
      <c r="G329">
        <v>1109879000000</v>
      </c>
      <c r="H329">
        <v>1315133000000</v>
      </c>
      <c r="I329">
        <v>1299400000000</v>
      </c>
      <c r="J329">
        <v>1731843000000</v>
      </c>
      <c r="K329">
        <v>1711622000000</v>
      </c>
      <c r="L329">
        <v>1519328000000</v>
      </c>
      <c r="M329">
        <v>1413242000000</v>
      </c>
      <c r="N329">
        <v>1293167000000</v>
      </c>
    </row>
    <row r="330" spans="1:14" x14ac:dyDescent="0.35">
      <c r="A330" t="s">
        <v>133</v>
      </c>
      <c r="B330" t="s">
        <v>209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133</v>
      </c>
      <c r="B331" t="s">
        <v>210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133</v>
      </c>
      <c r="B332" t="s">
        <v>211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133</v>
      </c>
      <c r="B333" t="s">
        <v>212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133</v>
      </c>
      <c r="B334" t="s">
        <v>213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133</v>
      </c>
      <c r="B335" t="s">
        <v>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133</v>
      </c>
      <c r="B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133</v>
      </c>
      <c r="B337" t="s">
        <v>216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133</v>
      </c>
      <c r="B338" t="s">
        <v>217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133</v>
      </c>
      <c r="B339" t="s">
        <v>218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133</v>
      </c>
      <c r="B340" t="s">
        <v>219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133</v>
      </c>
      <c r="B341" t="s">
        <v>220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133</v>
      </c>
      <c r="B342" t="s">
        <v>221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133</v>
      </c>
      <c r="B343" t="s">
        <v>222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133</v>
      </c>
      <c r="B344" t="s">
        <v>223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133</v>
      </c>
      <c r="B345" t="s">
        <v>224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133</v>
      </c>
      <c r="B346" t="s">
        <v>225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134</v>
      </c>
      <c r="B347" t="s">
        <v>203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134</v>
      </c>
      <c r="B348" t="s">
        <v>204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134</v>
      </c>
      <c r="B349" t="s">
        <v>205</v>
      </c>
      <c r="C349">
        <v>700020000000</v>
      </c>
      <c r="D349">
        <v>233108000000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134</v>
      </c>
      <c r="B350" t="s">
        <v>206</v>
      </c>
      <c r="C350">
        <v>160358000000</v>
      </c>
      <c r="D350">
        <v>297621000000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134</v>
      </c>
      <c r="B351" t="s">
        <v>207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134</v>
      </c>
      <c r="B352" t="s">
        <v>208</v>
      </c>
      <c r="C352">
        <v>3995811000000</v>
      </c>
      <c r="D352">
        <v>5673803000000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134</v>
      </c>
      <c r="B353" t="s">
        <v>209</v>
      </c>
      <c r="C353">
        <v>4908000000</v>
      </c>
      <c r="D353">
        <v>6284000000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134</v>
      </c>
      <c r="B354" t="s">
        <v>210</v>
      </c>
      <c r="C354">
        <v>1076</v>
      </c>
      <c r="D354">
        <v>1528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134</v>
      </c>
      <c r="B355" t="s">
        <v>211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134</v>
      </c>
      <c r="B356" t="s">
        <v>212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134</v>
      </c>
      <c r="B357" t="s">
        <v>213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134</v>
      </c>
      <c r="B358" t="s">
        <v>214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134</v>
      </c>
      <c r="B359" t="s">
        <v>215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134</v>
      </c>
      <c r="B360" t="s">
        <v>216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134</v>
      </c>
      <c r="B361" t="s">
        <v>217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134</v>
      </c>
      <c r="B362" t="s">
        <v>218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134</v>
      </c>
      <c r="B363" t="s">
        <v>219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134</v>
      </c>
      <c r="B364" t="s">
        <v>220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 t="s">
        <v>134</v>
      </c>
      <c r="B365" t="s">
        <v>221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">
        <v>134</v>
      </c>
      <c r="B366" t="s">
        <v>222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134</v>
      </c>
      <c r="B367" t="s">
        <v>223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134</v>
      </c>
      <c r="B368" t="s">
        <v>224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134</v>
      </c>
      <c r="B369" t="s">
        <v>225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135</v>
      </c>
      <c r="B370" t="s">
        <v>203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135</v>
      </c>
      <c r="B371" t="s">
        <v>204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135</v>
      </c>
      <c r="B372" t="s">
        <v>205</v>
      </c>
      <c r="C372">
        <v>182390000000</v>
      </c>
      <c r="D372">
        <v>89936000000</v>
      </c>
      <c r="E372">
        <v>69973000000</v>
      </c>
      <c r="F372">
        <v>79687000000</v>
      </c>
      <c r="G372">
        <v>34111000000</v>
      </c>
      <c r="H372">
        <v>96633000000</v>
      </c>
      <c r="I372">
        <v>63158000000</v>
      </c>
      <c r="J372">
        <v>113957000000</v>
      </c>
      <c r="K372">
        <v>123794000000</v>
      </c>
      <c r="L372">
        <v>107457000000</v>
      </c>
      <c r="M372">
        <v>59321000000</v>
      </c>
      <c r="N372">
        <v>179295000000</v>
      </c>
    </row>
    <row r="373" spans="1:14" x14ac:dyDescent="0.35">
      <c r="A373" t="s">
        <v>135</v>
      </c>
      <c r="B373" t="s">
        <v>206</v>
      </c>
      <c r="C373">
        <v>14090000000</v>
      </c>
      <c r="D373">
        <v>12945000000</v>
      </c>
      <c r="E373">
        <v>20167000000</v>
      </c>
      <c r="F373">
        <v>16915000000</v>
      </c>
      <c r="G373">
        <v>10611000000</v>
      </c>
      <c r="H373">
        <v>11721000000</v>
      </c>
      <c r="I373">
        <v>11920000000</v>
      </c>
      <c r="J373">
        <v>8465000000</v>
      </c>
      <c r="K373">
        <v>10362000000</v>
      </c>
      <c r="L373">
        <v>22737000000</v>
      </c>
      <c r="M373">
        <v>14085000000</v>
      </c>
      <c r="N373">
        <v>9133000000</v>
      </c>
    </row>
    <row r="374" spans="1:14" x14ac:dyDescent="0.35">
      <c r="A374" t="s">
        <v>135</v>
      </c>
      <c r="B374" t="s">
        <v>207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135</v>
      </c>
      <c r="B375" t="s">
        <v>208</v>
      </c>
      <c r="C375">
        <v>1334884000000</v>
      </c>
      <c r="D375">
        <v>1420557000000</v>
      </c>
      <c r="E375">
        <v>1446212000000</v>
      </c>
      <c r="F375">
        <v>1717783000000</v>
      </c>
      <c r="G375">
        <v>1108053000000</v>
      </c>
      <c r="H375">
        <v>2137704000000</v>
      </c>
      <c r="I375">
        <v>1823136000000</v>
      </c>
      <c r="J375">
        <v>2195308000000</v>
      </c>
      <c r="K375">
        <v>2233407000000</v>
      </c>
      <c r="L375">
        <v>2216919000000</v>
      </c>
      <c r="M375">
        <v>2155111000000</v>
      </c>
      <c r="N375">
        <v>2358400000000</v>
      </c>
    </row>
    <row r="376" spans="1:14" x14ac:dyDescent="0.35">
      <c r="A376" t="s">
        <v>135</v>
      </c>
      <c r="B376" t="s">
        <v>209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 t="s">
        <v>135</v>
      </c>
      <c r="B377" t="s">
        <v>210</v>
      </c>
      <c r="C377">
        <v>0</v>
      </c>
      <c r="D377">
        <v>0</v>
      </c>
      <c r="E377">
        <v>1220</v>
      </c>
      <c r="F377">
        <v>0</v>
      </c>
      <c r="G377">
        <v>714</v>
      </c>
      <c r="H377">
        <v>0</v>
      </c>
      <c r="I377">
        <v>1109</v>
      </c>
      <c r="J377">
        <v>0</v>
      </c>
      <c r="K377">
        <v>1099</v>
      </c>
      <c r="L377">
        <v>0</v>
      </c>
      <c r="M377">
        <v>970</v>
      </c>
      <c r="N377">
        <v>0</v>
      </c>
    </row>
    <row r="378" spans="1:14" x14ac:dyDescent="0.35">
      <c r="A378" t="s">
        <v>135</v>
      </c>
      <c r="B378" t="s">
        <v>211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">
        <v>135</v>
      </c>
      <c r="B379" t="s">
        <v>212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135</v>
      </c>
      <c r="B380" t="s">
        <v>213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135</v>
      </c>
      <c r="B381" t="s">
        <v>214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135</v>
      </c>
      <c r="B382" t="s">
        <v>215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135</v>
      </c>
      <c r="B383" t="s">
        <v>216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135</v>
      </c>
      <c r="B384" t="s">
        <v>217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8" x14ac:dyDescent="0.35">
      <c r="A385" t="s">
        <v>135</v>
      </c>
      <c r="B385" t="s">
        <v>218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8" x14ac:dyDescent="0.35">
      <c r="A386" t="s">
        <v>135</v>
      </c>
      <c r="B386" t="s">
        <v>219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8" x14ac:dyDescent="0.35">
      <c r="A387" t="s">
        <v>135</v>
      </c>
      <c r="B387" t="s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8" x14ac:dyDescent="0.35">
      <c r="A388" t="s">
        <v>135</v>
      </c>
      <c r="B388" t="s">
        <v>221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8" x14ac:dyDescent="0.35">
      <c r="A389" t="s">
        <v>135</v>
      </c>
      <c r="B389" t="s">
        <v>222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8" x14ac:dyDescent="0.35">
      <c r="A390" t="s">
        <v>135</v>
      </c>
      <c r="B390" t="s">
        <v>223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8" x14ac:dyDescent="0.35">
      <c r="A391" t="s">
        <v>135</v>
      </c>
      <c r="B391" t="s">
        <v>224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8" x14ac:dyDescent="0.35">
      <c r="A392" t="s">
        <v>135</v>
      </c>
      <c r="B392" t="s">
        <v>225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8" x14ac:dyDescent="0.35">
      <c r="A393" t="s">
        <v>136</v>
      </c>
      <c r="B393" t="s">
        <v>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8" x14ac:dyDescent="0.35">
      <c r="A394" t="s">
        <v>136</v>
      </c>
      <c r="B394" t="s">
        <v>204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8" x14ac:dyDescent="0.35">
      <c r="A395" t="s">
        <v>136</v>
      </c>
      <c r="B395" t="s">
        <v>205</v>
      </c>
      <c r="C395">
        <v>899436000000</v>
      </c>
      <c r="D395">
        <v>1204317000000</v>
      </c>
      <c r="E395">
        <v>1318510000000</v>
      </c>
      <c r="F395">
        <v>1208092000000</v>
      </c>
      <c r="G395">
        <v>1825218000000</v>
      </c>
      <c r="H395">
        <v>1116884000000</v>
      </c>
      <c r="I395">
        <v>7436486000000</v>
      </c>
      <c r="J395">
        <v>1891589000000</v>
      </c>
      <c r="K395">
        <v>1929963000000</v>
      </c>
      <c r="L395">
        <v>1759002000000</v>
      </c>
      <c r="M395">
        <v>2335765000000</v>
      </c>
      <c r="N395">
        <v>2765634000000</v>
      </c>
      <c r="O395">
        <v>1297356000000</v>
      </c>
      <c r="Q395">
        <v>1065880354010</v>
      </c>
      <c r="R395">
        <v>2110712433191</v>
      </c>
    </row>
    <row r="396" spans="1:18" x14ac:dyDescent="0.35">
      <c r="A396" t="s">
        <v>136</v>
      </c>
      <c r="B396" t="s">
        <v>206</v>
      </c>
      <c r="C396">
        <v>378581000000</v>
      </c>
      <c r="D396">
        <v>480127000000</v>
      </c>
      <c r="E396">
        <v>529851000000</v>
      </c>
      <c r="F396">
        <v>931724000000</v>
      </c>
      <c r="G396">
        <v>666550000000</v>
      </c>
      <c r="H396">
        <v>532791000000</v>
      </c>
      <c r="I396">
        <v>326203000000</v>
      </c>
      <c r="J396">
        <v>568034000000</v>
      </c>
      <c r="K396">
        <v>677855000000</v>
      </c>
      <c r="L396">
        <v>860980000000</v>
      </c>
      <c r="M396">
        <v>958408000000</v>
      </c>
      <c r="N396">
        <v>593787000000</v>
      </c>
      <c r="O396">
        <v>801717000000</v>
      </c>
      <c r="Q396">
        <v>841348529547</v>
      </c>
      <c r="R396">
        <v>910868806326</v>
      </c>
    </row>
    <row r="397" spans="1:18" x14ac:dyDescent="0.35">
      <c r="A397" t="s">
        <v>136</v>
      </c>
      <c r="B397" t="s">
        <v>207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Q397">
        <v>1039969446039</v>
      </c>
      <c r="R397">
        <v>850758214408</v>
      </c>
    </row>
    <row r="398" spans="1:18" x14ac:dyDescent="0.35">
      <c r="A398" t="s">
        <v>136</v>
      </c>
      <c r="B398" t="s">
        <v>208</v>
      </c>
      <c r="C398">
        <v>2251514000000</v>
      </c>
      <c r="D398">
        <v>2897229000000</v>
      </c>
      <c r="E398">
        <v>3201810000000</v>
      </c>
      <c r="F398">
        <v>4016363000000</v>
      </c>
      <c r="G398">
        <v>2160820000000</v>
      </c>
      <c r="H398">
        <v>2271529000000</v>
      </c>
      <c r="I398">
        <v>8916823000000</v>
      </c>
      <c r="J398">
        <v>3324075000000</v>
      </c>
      <c r="K398">
        <v>3542430000000</v>
      </c>
      <c r="L398">
        <v>1140448000000</v>
      </c>
      <c r="M398">
        <v>1649719000000</v>
      </c>
      <c r="N398">
        <v>2452231000000</v>
      </c>
      <c r="O398">
        <v>2427678000000</v>
      </c>
      <c r="Q398">
        <v>3141881802649</v>
      </c>
      <c r="R398">
        <v>3632686962872</v>
      </c>
    </row>
    <row r="399" spans="1:18" x14ac:dyDescent="0.35">
      <c r="A399" t="s">
        <v>136</v>
      </c>
      <c r="B399" t="s">
        <v>209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-157362000000</v>
      </c>
      <c r="I399">
        <v>245526000000</v>
      </c>
      <c r="J399">
        <v>-184131000000</v>
      </c>
      <c r="K399">
        <v>-187453000000</v>
      </c>
      <c r="L399">
        <v>-1125171000000</v>
      </c>
      <c r="M399">
        <v>-886235000000</v>
      </c>
      <c r="N399">
        <v>-609562000000</v>
      </c>
      <c r="O399">
        <v>2932000000</v>
      </c>
      <c r="Q399">
        <v>-424814869866</v>
      </c>
      <c r="R399">
        <v>74300049348</v>
      </c>
    </row>
    <row r="400" spans="1:18" x14ac:dyDescent="0.35">
      <c r="A400" t="s">
        <v>136</v>
      </c>
      <c r="B400" t="s">
        <v>210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1951</v>
      </c>
      <c r="J400">
        <v>0</v>
      </c>
      <c r="K400">
        <v>0</v>
      </c>
      <c r="L400">
        <v>0</v>
      </c>
      <c r="M400">
        <v>378</v>
      </c>
      <c r="N400">
        <v>0</v>
      </c>
      <c r="Q400">
        <v>450</v>
      </c>
    </row>
    <row r="401" spans="1:18" x14ac:dyDescent="0.35">
      <c r="A401" t="s">
        <v>136</v>
      </c>
      <c r="B401" t="s">
        <v>211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Q401">
        <v>13410611996916</v>
      </c>
      <c r="R401">
        <v>16127995609366</v>
      </c>
    </row>
    <row r="402" spans="1:18" x14ac:dyDescent="0.35">
      <c r="A402" t="s">
        <v>136</v>
      </c>
      <c r="B402" t="s">
        <v>212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 x14ac:dyDescent="0.35">
      <c r="A403" t="s">
        <v>136</v>
      </c>
      <c r="B403" t="s">
        <v>213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Q403">
        <v>3566696672515</v>
      </c>
      <c r="R403">
        <v>3558386913524</v>
      </c>
    </row>
    <row r="404" spans="1:18" x14ac:dyDescent="0.35">
      <c r="A404" t="s">
        <v>136</v>
      </c>
      <c r="B404" t="s">
        <v>214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 x14ac:dyDescent="0.35">
      <c r="A405" t="s">
        <v>136</v>
      </c>
      <c r="B405" t="s">
        <v>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 x14ac:dyDescent="0.35">
      <c r="A406" t="s">
        <v>136</v>
      </c>
      <c r="B406" t="s">
        <v>216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 x14ac:dyDescent="0.35">
      <c r="A407" t="s">
        <v>136</v>
      </c>
      <c r="B407" t="s">
        <v>217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 x14ac:dyDescent="0.35">
      <c r="A408" t="s">
        <v>136</v>
      </c>
      <c r="B408" t="s">
        <v>218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 x14ac:dyDescent="0.35">
      <c r="A409" t="s">
        <v>136</v>
      </c>
      <c r="B409" t="s">
        <v>219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 x14ac:dyDescent="0.35">
      <c r="A410" t="s">
        <v>136</v>
      </c>
      <c r="B410" t="s">
        <v>220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 x14ac:dyDescent="0.35">
      <c r="A411" t="s">
        <v>136</v>
      </c>
      <c r="B411" t="s">
        <v>221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 x14ac:dyDescent="0.35">
      <c r="A412" t="s">
        <v>136</v>
      </c>
      <c r="B412" t="s">
        <v>222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 x14ac:dyDescent="0.35">
      <c r="A413" t="s">
        <v>136</v>
      </c>
      <c r="B413" t="s">
        <v>223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 x14ac:dyDescent="0.35">
      <c r="A414" t="s">
        <v>136</v>
      </c>
      <c r="B414" t="s">
        <v>224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 x14ac:dyDescent="0.35">
      <c r="A415" t="s">
        <v>136</v>
      </c>
      <c r="B415" t="s">
        <v>225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0E7-A842-4C94-AD0F-118ECE0F138E}">
  <dimension ref="A1:R559"/>
  <sheetViews>
    <sheetView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15" width="12.453125" bestFit="1" customWidth="1"/>
    <col min="16" max="16" width="10.1796875" bestFit="1" customWidth="1"/>
    <col min="17" max="18" width="12.453125" bestFit="1" customWidth="1"/>
  </cols>
  <sheetData>
    <row r="1" spans="1:18" x14ac:dyDescent="0.35">
      <c r="A1" t="s">
        <v>0</v>
      </c>
      <c r="B1" t="s">
        <v>230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6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35">
      <c r="A4" t="s">
        <v>6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35">
      <c r="A5" t="s">
        <v>6</v>
      </c>
      <c r="B5" t="s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 x14ac:dyDescent="0.35">
      <c r="A6" t="s">
        <v>6</v>
      </c>
      <c r="B6" t="s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35">
      <c r="A7" t="s">
        <v>6</v>
      </c>
      <c r="B7" t="s">
        <v>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8" x14ac:dyDescent="0.35">
      <c r="A8" t="s">
        <v>6</v>
      </c>
      <c r="B8" t="s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5">
      <c r="A9" t="s">
        <v>6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5">
      <c r="A10" t="s">
        <v>6</v>
      </c>
      <c r="B10" t="s">
        <v>179</v>
      </c>
      <c r="C10">
        <v>-28198000000</v>
      </c>
      <c r="D10">
        <v>-39442000000</v>
      </c>
      <c r="E10">
        <v>-8456000000</v>
      </c>
      <c r="F10">
        <v>-16052000000</v>
      </c>
      <c r="G10">
        <v>0</v>
      </c>
      <c r="H10">
        <v>-30639000000</v>
      </c>
      <c r="I10">
        <v>-6890000000</v>
      </c>
      <c r="J10">
        <v>-15287000000</v>
      </c>
      <c r="K10">
        <v>-21516000000</v>
      </c>
      <c r="L10">
        <v>-25878000000</v>
      </c>
      <c r="M10">
        <v>-4608000000</v>
      </c>
      <c r="N10">
        <v>-11005000000</v>
      </c>
    </row>
    <row r="11" spans="1:18" x14ac:dyDescent="0.35">
      <c r="A11" t="s">
        <v>6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5">
      <c r="A12" t="s">
        <v>6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-92124000000</v>
      </c>
      <c r="K12">
        <v>0</v>
      </c>
      <c r="L12">
        <v>0</v>
      </c>
      <c r="M12">
        <v>0</v>
      </c>
      <c r="N12">
        <v>0</v>
      </c>
    </row>
    <row r="13" spans="1:18" x14ac:dyDescent="0.35">
      <c r="A13" t="s">
        <v>6</v>
      </c>
      <c r="B13" t="s">
        <v>182</v>
      </c>
      <c r="C13">
        <v>677516000000</v>
      </c>
      <c r="D13">
        <v>1061621000000</v>
      </c>
      <c r="E13">
        <v>9009073000000</v>
      </c>
      <c r="F13">
        <v>8223191000000</v>
      </c>
      <c r="G13">
        <v>0</v>
      </c>
      <c r="H13">
        <v>8163652000000</v>
      </c>
      <c r="I13">
        <v>865775000000</v>
      </c>
      <c r="J13">
        <v>0</v>
      </c>
      <c r="K13">
        <v>1900022000000</v>
      </c>
      <c r="L13">
        <v>1600161000000</v>
      </c>
      <c r="M13">
        <v>317685000000</v>
      </c>
      <c r="N13">
        <v>-1477256000000</v>
      </c>
    </row>
    <row r="14" spans="1:18" x14ac:dyDescent="0.35">
      <c r="A14" t="s">
        <v>6</v>
      </c>
      <c r="B14" t="s">
        <v>183</v>
      </c>
      <c r="C14">
        <v>-526000000</v>
      </c>
      <c r="D14">
        <v>-1156000000</v>
      </c>
      <c r="E14">
        <v>-570000000</v>
      </c>
      <c r="F14">
        <v>-950000000</v>
      </c>
      <c r="G14">
        <v>0</v>
      </c>
      <c r="H14">
        <v>-1483000000</v>
      </c>
      <c r="I14">
        <v>-399000000</v>
      </c>
      <c r="J14">
        <v>-556000000</v>
      </c>
      <c r="K14">
        <v>-807000000</v>
      </c>
      <c r="L14">
        <v>-201463000000</v>
      </c>
      <c r="M14">
        <v>-300000000</v>
      </c>
      <c r="N14">
        <v>-533000000</v>
      </c>
    </row>
    <row r="15" spans="1:18" x14ac:dyDescent="0.35">
      <c r="A15" t="s">
        <v>6</v>
      </c>
      <c r="B15" t="s">
        <v>184</v>
      </c>
      <c r="C15">
        <v>1570546000000</v>
      </c>
      <c r="D15">
        <v>10879261000000</v>
      </c>
      <c r="E15">
        <v>1263471000000</v>
      </c>
      <c r="F15">
        <v>3574717000000</v>
      </c>
      <c r="G15">
        <v>0</v>
      </c>
      <c r="H15">
        <v>39925899000000</v>
      </c>
      <c r="I15">
        <v>-8504479000000</v>
      </c>
      <c r="J15">
        <v>-12569290000000</v>
      </c>
      <c r="K15">
        <v>-9692358000000</v>
      </c>
      <c r="L15">
        <v>21274539000000</v>
      </c>
      <c r="M15">
        <v>-6426636000000</v>
      </c>
      <c r="N15">
        <v>7991975000000</v>
      </c>
    </row>
    <row r="16" spans="1:18" x14ac:dyDescent="0.35">
      <c r="A16" t="s">
        <v>6</v>
      </c>
      <c r="B16" t="s">
        <v>185</v>
      </c>
      <c r="C16">
        <v>-205293000000</v>
      </c>
      <c r="D16">
        <v>-423132000000</v>
      </c>
      <c r="E16">
        <v>-93052000000</v>
      </c>
      <c r="F16">
        <v>-323704000000</v>
      </c>
      <c r="G16">
        <v>0</v>
      </c>
      <c r="H16">
        <v>-636100000000</v>
      </c>
      <c r="I16">
        <v>-83494000000</v>
      </c>
      <c r="J16">
        <v>-162495000000</v>
      </c>
      <c r="K16">
        <v>-303659000000</v>
      </c>
      <c r="L16">
        <v>-511513000000</v>
      </c>
      <c r="M16">
        <v>-149733000000</v>
      </c>
      <c r="N16">
        <v>-363543000000</v>
      </c>
    </row>
    <row r="17" spans="1:14" x14ac:dyDescent="0.35">
      <c r="A17" t="s">
        <v>6</v>
      </c>
      <c r="B17" t="s">
        <v>186</v>
      </c>
      <c r="C17">
        <v>2625000000</v>
      </c>
      <c r="D17">
        <v>3336000000</v>
      </c>
      <c r="E17">
        <v>766000000</v>
      </c>
      <c r="F17">
        <v>2652000000</v>
      </c>
      <c r="G17">
        <v>0</v>
      </c>
      <c r="H17">
        <v>3265000000</v>
      </c>
      <c r="I17">
        <v>903000000</v>
      </c>
      <c r="J17">
        <v>1921000000</v>
      </c>
      <c r="K17">
        <v>2948000000</v>
      </c>
      <c r="L17">
        <v>4741000000</v>
      </c>
      <c r="M17">
        <v>861000000</v>
      </c>
      <c r="N17">
        <v>2000000000</v>
      </c>
    </row>
    <row r="18" spans="1:14" x14ac:dyDescent="0.35">
      <c r="A18" t="s">
        <v>6</v>
      </c>
      <c r="B18" t="s">
        <v>187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85364000000</v>
      </c>
      <c r="L18">
        <v>0</v>
      </c>
      <c r="M18">
        <v>0</v>
      </c>
      <c r="N18">
        <v>0</v>
      </c>
    </row>
    <row r="19" spans="1:14" x14ac:dyDescent="0.35">
      <c r="A19" t="s">
        <v>6</v>
      </c>
      <c r="B19" t="s">
        <v>188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6</v>
      </c>
      <c r="B20" t="s">
        <v>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 t="s">
        <v>190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-10520000000</v>
      </c>
      <c r="J21">
        <v>-10520000000</v>
      </c>
      <c r="K21">
        <v>-10520000000</v>
      </c>
      <c r="L21">
        <v>-10520000000</v>
      </c>
      <c r="M21">
        <v>0</v>
      </c>
      <c r="N21">
        <v>0</v>
      </c>
    </row>
    <row r="22" spans="1:14" x14ac:dyDescent="0.35">
      <c r="A22" t="s">
        <v>6</v>
      </c>
      <c r="B22" t="s">
        <v>191</v>
      </c>
      <c r="C22">
        <v>0</v>
      </c>
      <c r="D22">
        <v>0</v>
      </c>
      <c r="E22">
        <v>0</v>
      </c>
      <c r="F22">
        <v>0</v>
      </c>
      <c r="G22">
        <v>0</v>
      </c>
      <c r="H22">
        <v>21979000000</v>
      </c>
      <c r="I22">
        <v>0</v>
      </c>
      <c r="J22">
        <v>500000000</v>
      </c>
      <c r="K22">
        <v>500000000</v>
      </c>
      <c r="L22">
        <v>6451000000</v>
      </c>
      <c r="M22">
        <v>0</v>
      </c>
      <c r="N22">
        <v>0</v>
      </c>
    </row>
    <row r="23" spans="1:14" x14ac:dyDescent="0.35">
      <c r="A23" t="s">
        <v>6</v>
      </c>
      <c r="B23" t="s">
        <v>192</v>
      </c>
      <c r="C23">
        <v>6083000000</v>
      </c>
      <c r="D23">
        <v>17573000000</v>
      </c>
      <c r="E23">
        <v>3494000000</v>
      </c>
      <c r="F23">
        <v>6316000000</v>
      </c>
      <c r="G23">
        <v>0</v>
      </c>
      <c r="H23">
        <v>0</v>
      </c>
      <c r="I23">
        <v>2507000000</v>
      </c>
      <c r="J23">
        <v>31006000000</v>
      </c>
      <c r="K23">
        <v>44077000000</v>
      </c>
      <c r="L23">
        <v>59599000000</v>
      </c>
      <c r="M23">
        <v>31051000000</v>
      </c>
      <c r="N23">
        <v>32205000000</v>
      </c>
    </row>
    <row r="24" spans="1:14" x14ac:dyDescent="0.35">
      <c r="A24" t="s">
        <v>6</v>
      </c>
      <c r="B24" t="s">
        <v>193</v>
      </c>
      <c r="C24">
        <v>-196585000000</v>
      </c>
      <c r="D24">
        <v>-395503000000</v>
      </c>
      <c r="E24">
        <v>59661000000</v>
      </c>
      <c r="F24">
        <v>-166283000000</v>
      </c>
      <c r="G24">
        <v>0</v>
      </c>
      <c r="H24">
        <v>-462403000000</v>
      </c>
      <c r="I24">
        <v>-90604000000</v>
      </c>
      <c r="J24">
        <v>-139588000000</v>
      </c>
      <c r="K24">
        <v>-181290000000</v>
      </c>
      <c r="L24">
        <v>-365878000000</v>
      </c>
      <c r="M24">
        <v>-117821000000</v>
      </c>
      <c r="N24">
        <v>-329338000000</v>
      </c>
    </row>
    <row r="25" spans="1:14" x14ac:dyDescent="0.35">
      <c r="A25" t="s">
        <v>6</v>
      </c>
      <c r="B25" t="s">
        <v>194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6</v>
      </c>
      <c r="B26" t="s">
        <v>195</v>
      </c>
      <c r="C26">
        <v>29400000000</v>
      </c>
      <c r="D26">
        <v>29400000000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6</v>
      </c>
      <c r="B27" t="s">
        <v>196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6</v>
      </c>
      <c r="B28" t="s">
        <v>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6</v>
      </c>
      <c r="B29" t="s">
        <v>198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6</v>
      </c>
      <c r="B30" t="s">
        <v>199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6</v>
      </c>
      <c r="B31" t="s">
        <v>200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6</v>
      </c>
      <c r="B32" t="s">
        <v>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120</v>
      </c>
      <c r="B33" t="s">
        <v>171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120</v>
      </c>
      <c r="B34" t="s">
        <v>172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120</v>
      </c>
      <c r="B35" t="s">
        <v>173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120</v>
      </c>
      <c r="B36" t="s">
        <v>174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120</v>
      </c>
      <c r="B37" t="s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120</v>
      </c>
      <c r="B38" t="s">
        <v>176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120</v>
      </c>
      <c r="B39" t="s">
        <v>177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120</v>
      </c>
      <c r="B40" t="s">
        <v>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120</v>
      </c>
      <c r="B41" t="s">
        <v>179</v>
      </c>
      <c r="C41">
        <v>-2467000000</v>
      </c>
      <c r="D41">
        <v>-2467000000</v>
      </c>
      <c r="E41">
        <v>0</v>
      </c>
      <c r="F41">
        <v>0</v>
      </c>
      <c r="G41">
        <v>0</v>
      </c>
      <c r="H41">
        <v>551000000</v>
      </c>
      <c r="I41">
        <v>0</v>
      </c>
      <c r="J41">
        <v>-551000000</v>
      </c>
      <c r="K41">
        <v>-551000000</v>
      </c>
      <c r="L41">
        <v>-551000000</v>
      </c>
      <c r="M41">
        <v>0</v>
      </c>
      <c r="N41">
        <v>514000000</v>
      </c>
    </row>
    <row r="42" spans="1:14" x14ac:dyDescent="0.35">
      <c r="A42" t="s">
        <v>120</v>
      </c>
      <c r="B42" t="s">
        <v>180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120</v>
      </c>
      <c r="B43" t="s">
        <v>181</v>
      </c>
      <c r="C43">
        <v>0</v>
      </c>
      <c r="D43">
        <v>0</v>
      </c>
      <c r="E43">
        <v>9981000000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124047000000</v>
      </c>
    </row>
    <row r="44" spans="1:14" x14ac:dyDescent="0.35">
      <c r="A44" t="s">
        <v>120</v>
      </c>
      <c r="B44" t="s">
        <v>182</v>
      </c>
      <c r="C44">
        <v>-3334000000</v>
      </c>
      <c r="D44">
        <v>-114140000000</v>
      </c>
      <c r="E44">
        <v>8722000000</v>
      </c>
      <c r="F44">
        <v>-124569000000</v>
      </c>
      <c r="G44">
        <v>0</v>
      </c>
      <c r="H44">
        <v>-249807000000</v>
      </c>
      <c r="I44">
        <v>27045000000</v>
      </c>
      <c r="J44">
        <v>-49216000000</v>
      </c>
      <c r="K44">
        <v>-201991000000</v>
      </c>
      <c r="L44">
        <v>-118296000000</v>
      </c>
      <c r="M44">
        <v>9889000000</v>
      </c>
      <c r="N44">
        <v>-107246000000</v>
      </c>
    </row>
    <row r="45" spans="1:14" x14ac:dyDescent="0.35">
      <c r="A45" t="s">
        <v>120</v>
      </c>
      <c r="B45" t="s">
        <v>183</v>
      </c>
      <c r="C45">
        <v>111973000000</v>
      </c>
      <c r="D45">
        <v>111973000000</v>
      </c>
      <c r="E45">
        <v>0</v>
      </c>
      <c r="F45">
        <v>87773000000</v>
      </c>
      <c r="G45">
        <v>0</v>
      </c>
      <c r="H45">
        <v>87773000000</v>
      </c>
      <c r="I45">
        <v>0</v>
      </c>
      <c r="J45">
        <v>108562000000</v>
      </c>
      <c r="K45">
        <v>108583000000</v>
      </c>
      <c r="L45">
        <v>108563000000</v>
      </c>
      <c r="M45">
        <v>0</v>
      </c>
      <c r="N45">
        <v>0</v>
      </c>
    </row>
    <row r="46" spans="1:14" x14ac:dyDescent="0.35">
      <c r="A46" t="s">
        <v>120</v>
      </c>
      <c r="B46" t="s">
        <v>184</v>
      </c>
      <c r="C46">
        <v>286161000000</v>
      </c>
      <c r="D46">
        <v>2661483000000</v>
      </c>
      <c r="E46">
        <v>-3068211000000</v>
      </c>
      <c r="F46">
        <v>-6450596000000</v>
      </c>
      <c r="G46">
        <v>0</v>
      </c>
      <c r="H46">
        <v>-4798969000000</v>
      </c>
      <c r="I46">
        <v>-739180000000</v>
      </c>
      <c r="J46">
        <v>1449634000000</v>
      </c>
      <c r="K46">
        <v>-555266000000</v>
      </c>
      <c r="L46">
        <v>2423169000000</v>
      </c>
      <c r="M46">
        <v>870519000000</v>
      </c>
      <c r="N46">
        <v>-3464473000000</v>
      </c>
    </row>
    <row r="47" spans="1:14" x14ac:dyDescent="0.35">
      <c r="A47" t="s">
        <v>120</v>
      </c>
      <c r="B47" t="s">
        <v>185</v>
      </c>
      <c r="C47">
        <v>-68077000000</v>
      </c>
      <c r="D47">
        <v>-84276000000</v>
      </c>
      <c r="E47">
        <v>-7703000000</v>
      </c>
      <c r="F47">
        <v>-16330000000</v>
      </c>
      <c r="G47">
        <v>0</v>
      </c>
      <c r="H47">
        <v>-70091000000</v>
      </c>
      <c r="I47">
        <v>-16447000000</v>
      </c>
      <c r="J47">
        <v>0</v>
      </c>
      <c r="K47">
        <v>-32356000000</v>
      </c>
      <c r="L47">
        <v>-41465000000</v>
      </c>
      <c r="M47">
        <v>-23243000000</v>
      </c>
      <c r="N47">
        <v>-304304000000</v>
      </c>
    </row>
    <row r="48" spans="1:14" x14ac:dyDescent="0.35">
      <c r="A48" t="s">
        <v>120</v>
      </c>
      <c r="B48" t="s">
        <v>186</v>
      </c>
      <c r="C48">
        <v>0</v>
      </c>
      <c r="D48">
        <v>-3177000000</v>
      </c>
      <c r="E48">
        <v>0</v>
      </c>
      <c r="F48">
        <v>0</v>
      </c>
      <c r="G48">
        <v>0</v>
      </c>
      <c r="H48">
        <v>966000000</v>
      </c>
      <c r="I48">
        <v>0</v>
      </c>
      <c r="J48">
        <v>-16183000000</v>
      </c>
      <c r="K48">
        <v>-2823000000</v>
      </c>
      <c r="L48">
        <v>-2821000000</v>
      </c>
      <c r="M48">
        <v>0</v>
      </c>
      <c r="N48">
        <v>2000000</v>
      </c>
    </row>
    <row r="49" spans="1:14" x14ac:dyDescent="0.35">
      <c r="A49" t="s">
        <v>120</v>
      </c>
      <c r="B49" t="s">
        <v>187</v>
      </c>
      <c r="C49">
        <v>-3177000000</v>
      </c>
      <c r="D49">
        <v>0</v>
      </c>
      <c r="E49">
        <v>0</v>
      </c>
      <c r="F49">
        <v>0</v>
      </c>
      <c r="G49">
        <v>0</v>
      </c>
      <c r="H49">
        <v>-10778000000</v>
      </c>
      <c r="I49">
        <v>-720000000</v>
      </c>
      <c r="J49">
        <v>-1480000000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120</v>
      </c>
      <c r="B50" t="s">
        <v>188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120</v>
      </c>
      <c r="B51" t="s">
        <v>189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120</v>
      </c>
      <c r="B52" t="s">
        <v>190</v>
      </c>
      <c r="C52">
        <v>0</v>
      </c>
      <c r="D52">
        <v>0</v>
      </c>
      <c r="E52">
        <v>0</v>
      </c>
      <c r="F52">
        <v>0</v>
      </c>
      <c r="G52">
        <v>0</v>
      </c>
      <c r="H52">
        <v>32815000000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120</v>
      </c>
      <c r="B53" t="s">
        <v>191</v>
      </c>
      <c r="C53">
        <v>0</v>
      </c>
      <c r="D53">
        <v>75000000000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120</v>
      </c>
      <c r="B54" t="s">
        <v>192</v>
      </c>
      <c r="C54">
        <v>3227000000</v>
      </c>
      <c r="D54">
        <v>18110000000</v>
      </c>
      <c r="E54">
        <v>0</v>
      </c>
      <c r="F54">
        <v>0</v>
      </c>
      <c r="G54">
        <v>0</v>
      </c>
      <c r="H54">
        <v>1978000000</v>
      </c>
      <c r="I54">
        <v>0</v>
      </c>
      <c r="J54">
        <v>0</v>
      </c>
      <c r="K54">
        <v>4534000000</v>
      </c>
      <c r="L54">
        <v>6907000000</v>
      </c>
      <c r="M54">
        <v>5224000000</v>
      </c>
      <c r="N54">
        <v>5224000000</v>
      </c>
    </row>
    <row r="55" spans="1:14" x14ac:dyDescent="0.35">
      <c r="A55" t="s">
        <v>120</v>
      </c>
      <c r="B55" t="s">
        <v>193</v>
      </c>
      <c r="C55">
        <v>-63908000000</v>
      </c>
      <c r="D55">
        <v>9776000000</v>
      </c>
      <c r="E55">
        <v>-7703000000</v>
      </c>
      <c r="F55">
        <v>-16330000000</v>
      </c>
      <c r="G55">
        <v>0</v>
      </c>
      <c r="H55">
        <v>-45110000000</v>
      </c>
      <c r="I55">
        <v>-17167000000</v>
      </c>
      <c r="J55">
        <v>-17659000000</v>
      </c>
      <c r="K55">
        <v>-30645000000</v>
      </c>
      <c r="L55">
        <v>-26601000000</v>
      </c>
      <c r="M55">
        <v>-18019000000</v>
      </c>
      <c r="N55">
        <v>-299078000000</v>
      </c>
    </row>
    <row r="56" spans="1:14" x14ac:dyDescent="0.35">
      <c r="A56" t="s">
        <v>120</v>
      </c>
      <c r="B56" t="s">
        <v>194</v>
      </c>
      <c r="C56">
        <v>585000000000</v>
      </c>
      <c r="D56">
        <v>585000000000</v>
      </c>
      <c r="E56">
        <v>0</v>
      </c>
      <c r="F56">
        <v>0</v>
      </c>
      <c r="G56">
        <v>0</v>
      </c>
      <c r="H56">
        <v>446355000000</v>
      </c>
      <c r="I56">
        <v>0</v>
      </c>
      <c r="J56">
        <v>0</v>
      </c>
      <c r="K56">
        <v>602508000000</v>
      </c>
      <c r="L56">
        <v>602508000000</v>
      </c>
      <c r="M56">
        <v>0</v>
      </c>
      <c r="N56">
        <v>300605000000</v>
      </c>
    </row>
    <row r="57" spans="1:14" x14ac:dyDescent="0.35">
      <c r="A57" t="s">
        <v>120</v>
      </c>
      <c r="B57" t="s">
        <v>195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235400000000</v>
      </c>
      <c r="L57">
        <v>235400000000</v>
      </c>
      <c r="M57">
        <v>255950000000</v>
      </c>
      <c r="N57">
        <v>255950000000</v>
      </c>
    </row>
    <row r="58" spans="1:14" x14ac:dyDescent="0.35">
      <c r="A58" t="s">
        <v>120</v>
      </c>
      <c r="B58" t="s">
        <v>196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120</v>
      </c>
      <c r="B59" t="s">
        <v>197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120</v>
      </c>
      <c r="B60" t="s">
        <v>198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120</v>
      </c>
      <c r="B61" t="s">
        <v>199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120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120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121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121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t="s">
        <v>121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t="s">
        <v>121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121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121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121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121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121</v>
      </c>
      <c r="B72" t="s">
        <v>179</v>
      </c>
      <c r="C72">
        <v>27134000000</v>
      </c>
      <c r="D72">
        <v>466850000000</v>
      </c>
      <c r="E72">
        <v>2958211000000</v>
      </c>
      <c r="F72">
        <v>-251769000000</v>
      </c>
      <c r="G72">
        <v>865406000000</v>
      </c>
      <c r="H72">
        <v>1405445000000</v>
      </c>
      <c r="I72">
        <v>-120258000000</v>
      </c>
      <c r="J72">
        <v>-158059000000</v>
      </c>
      <c r="K72">
        <v>72282000000</v>
      </c>
      <c r="L72">
        <v>-1112371000000</v>
      </c>
      <c r="M72">
        <v>-121591000000</v>
      </c>
      <c r="N72">
        <v>-397571000000</v>
      </c>
    </row>
    <row r="73" spans="1:14" x14ac:dyDescent="0.35">
      <c r="A73" t="s">
        <v>121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121</v>
      </c>
      <c r="B74" t="s">
        <v>181</v>
      </c>
      <c r="C74">
        <v>0</v>
      </c>
      <c r="D74">
        <v>0</v>
      </c>
      <c r="E74">
        <v>0</v>
      </c>
      <c r="F74">
        <v>1281608000000</v>
      </c>
      <c r="G74">
        <v>0</v>
      </c>
      <c r="H74">
        <v>0</v>
      </c>
      <c r="I74">
        <v>0</v>
      </c>
      <c r="J74">
        <v>14923000000</v>
      </c>
      <c r="K74">
        <v>0</v>
      </c>
      <c r="L74">
        <v>1778926000000</v>
      </c>
      <c r="M74">
        <v>0</v>
      </c>
      <c r="N74">
        <v>0</v>
      </c>
    </row>
    <row r="75" spans="1:14" x14ac:dyDescent="0.35">
      <c r="A75" t="s">
        <v>121</v>
      </c>
      <c r="B75" t="s">
        <v>182</v>
      </c>
      <c r="C75">
        <v>-337777000000</v>
      </c>
      <c r="D75">
        <v>-2451983000000</v>
      </c>
      <c r="E75">
        <v>-275653000000</v>
      </c>
      <c r="F75">
        <v>0</v>
      </c>
      <c r="G75">
        <v>-1853102000000</v>
      </c>
      <c r="H75">
        <v>-2238027000000</v>
      </c>
      <c r="I75">
        <v>3229246000000</v>
      </c>
      <c r="J75">
        <v>2271073000000</v>
      </c>
      <c r="K75">
        <v>3381148000000</v>
      </c>
      <c r="L75">
        <v>0</v>
      </c>
      <c r="M75">
        <v>-311409000000</v>
      </c>
      <c r="N75">
        <v>271954000000</v>
      </c>
    </row>
    <row r="76" spans="1:14" x14ac:dyDescent="0.35">
      <c r="A76" t="s">
        <v>121</v>
      </c>
      <c r="B76" t="s">
        <v>183</v>
      </c>
      <c r="C76">
        <v>-198000000</v>
      </c>
      <c r="D76">
        <v>-198000000</v>
      </c>
      <c r="E76">
        <v>-148457000000</v>
      </c>
      <c r="F76">
        <v>0</v>
      </c>
      <c r="G76">
        <v>0</v>
      </c>
      <c r="H76">
        <v>-895000000</v>
      </c>
      <c r="I76">
        <v>0</v>
      </c>
      <c r="J76">
        <v>0</v>
      </c>
      <c r="K76">
        <v>0</v>
      </c>
      <c r="L76">
        <v>-980000000</v>
      </c>
      <c r="M76">
        <v>0</v>
      </c>
      <c r="N76">
        <v>0</v>
      </c>
    </row>
    <row r="77" spans="1:14" x14ac:dyDescent="0.35">
      <c r="A77" t="s">
        <v>121</v>
      </c>
      <c r="B77" t="s">
        <v>184</v>
      </c>
      <c r="C77">
        <v>-47648087000000</v>
      </c>
      <c r="D77">
        <v>-67951343000000</v>
      </c>
      <c r="E77">
        <v>52492863000000</v>
      </c>
      <c r="F77">
        <v>46547804000000</v>
      </c>
      <c r="G77">
        <v>47635925000000</v>
      </c>
      <c r="H77">
        <v>69654789000000</v>
      </c>
      <c r="I77">
        <v>15322813000000</v>
      </c>
      <c r="J77">
        <v>57543861000000</v>
      </c>
      <c r="K77">
        <v>90389897000000</v>
      </c>
      <c r="L77">
        <v>133338032000000</v>
      </c>
      <c r="M77">
        <v>-84390513000000</v>
      </c>
      <c r="N77">
        <v>-89557886000000</v>
      </c>
    </row>
    <row r="78" spans="1:14" x14ac:dyDescent="0.35">
      <c r="A78" t="s">
        <v>121</v>
      </c>
      <c r="B78" t="s">
        <v>185</v>
      </c>
      <c r="C78">
        <v>-770682000000</v>
      </c>
      <c r="D78">
        <v>-1061633000000</v>
      </c>
      <c r="E78">
        <v>-161256000000</v>
      </c>
      <c r="F78">
        <v>-498900000000</v>
      </c>
      <c r="G78">
        <v>-630555000000</v>
      </c>
      <c r="H78">
        <v>-1856904000000</v>
      </c>
      <c r="I78">
        <v>-216078000000</v>
      </c>
      <c r="J78">
        <v>-463872000000</v>
      </c>
      <c r="K78">
        <v>-626716000000</v>
      </c>
      <c r="L78">
        <v>-1032924000000</v>
      </c>
      <c r="M78">
        <v>-207725000000</v>
      </c>
      <c r="N78">
        <v>-1352199000000</v>
      </c>
    </row>
    <row r="79" spans="1:14" x14ac:dyDescent="0.35">
      <c r="A79" t="s">
        <v>121</v>
      </c>
      <c r="B79" t="s">
        <v>186</v>
      </c>
      <c r="C79">
        <v>3984000000</v>
      </c>
      <c r="D79">
        <v>8545000000</v>
      </c>
      <c r="E79">
        <v>776000000</v>
      </c>
      <c r="F79">
        <v>3473000000</v>
      </c>
      <c r="G79">
        <v>4378000000</v>
      </c>
      <c r="H79">
        <v>8376000000</v>
      </c>
      <c r="I79">
        <v>908000000</v>
      </c>
      <c r="J79">
        <v>1800000000</v>
      </c>
      <c r="K79">
        <v>6594000000</v>
      </c>
      <c r="L79">
        <v>9868000000</v>
      </c>
      <c r="M79">
        <v>585000000</v>
      </c>
      <c r="N79">
        <v>1842000000</v>
      </c>
    </row>
    <row r="80" spans="1:14" x14ac:dyDescent="0.35">
      <c r="A80" t="s">
        <v>121</v>
      </c>
      <c r="B80" t="s">
        <v>187</v>
      </c>
      <c r="C80">
        <v>-465000000</v>
      </c>
      <c r="D80">
        <v>-1154000000</v>
      </c>
      <c r="E80">
        <v>-49000000</v>
      </c>
      <c r="F80">
        <v>-145000000</v>
      </c>
      <c r="G80">
        <v>-358000000</v>
      </c>
      <c r="H80">
        <v>-4944000000</v>
      </c>
      <c r="I80">
        <v>-22000000</v>
      </c>
      <c r="J80">
        <v>-114000000</v>
      </c>
      <c r="K80">
        <v>-817000000</v>
      </c>
      <c r="L80">
        <v>-1585000000</v>
      </c>
      <c r="M80">
        <v>-31000000</v>
      </c>
      <c r="N80">
        <v>-178000000</v>
      </c>
    </row>
    <row r="81" spans="1:14" x14ac:dyDescent="0.35">
      <c r="A81" t="s">
        <v>121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121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">
        <v>121</v>
      </c>
      <c r="B83" t="s">
        <v>190</v>
      </c>
      <c r="C83">
        <v>-817000000</v>
      </c>
      <c r="D83">
        <v>0</v>
      </c>
      <c r="E83">
        <v>-51599000000</v>
      </c>
      <c r="F83">
        <v>-53725000000</v>
      </c>
      <c r="G83">
        <v>-53725000000</v>
      </c>
      <c r="H83">
        <v>-53725000000</v>
      </c>
      <c r="I83">
        <v>-933000000</v>
      </c>
      <c r="J83">
        <v>-933000000</v>
      </c>
      <c r="K83">
        <v>-933000000</v>
      </c>
      <c r="L83">
        <v>0</v>
      </c>
      <c r="M83">
        <v>0</v>
      </c>
      <c r="N83">
        <v>0</v>
      </c>
    </row>
    <row r="84" spans="1:14" x14ac:dyDescent="0.35">
      <c r="A84" t="s">
        <v>121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88441000000</v>
      </c>
      <c r="I84">
        <v>2926000000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">
        <v>121</v>
      </c>
      <c r="B85" t="s">
        <v>192</v>
      </c>
      <c r="C85">
        <v>128048000000</v>
      </c>
      <c r="D85">
        <v>134987000000</v>
      </c>
      <c r="E85">
        <v>573000000</v>
      </c>
      <c r="F85">
        <v>42685000000</v>
      </c>
      <c r="G85">
        <v>51306000000</v>
      </c>
      <c r="H85">
        <v>0</v>
      </c>
      <c r="I85">
        <v>0</v>
      </c>
      <c r="J85">
        <v>81571000000</v>
      </c>
      <c r="K85">
        <v>87923000000</v>
      </c>
      <c r="L85">
        <v>165566000000</v>
      </c>
      <c r="M85">
        <v>43941000000</v>
      </c>
      <c r="N85">
        <v>94173000000</v>
      </c>
    </row>
    <row r="86" spans="1:14" x14ac:dyDescent="0.35">
      <c r="A86" t="s">
        <v>121</v>
      </c>
      <c r="B86" t="s">
        <v>193</v>
      </c>
      <c r="C86">
        <v>-639932000000</v>
      </c>
      <c r="D86">
        <v>-919255000000</v>
      </c>
      <c r="E86">
        <v>-211555000000</v>
      </c>
      <c r="F86">
        <v>-506612000000</v>
      </c>
      <c r="G86">
        <v>-628954000000</v>
      </c>
      <c r="H86">
        <v>-1818756000000</v>
      </c>
      <c r="I86">
        <v>-213199000000</v>
      </c>
      <c r="J86">
        <v>-381548000000</v>
      </c>
      <c r="K86">
        <v>-533949000000</v>
      </c>
      <c r="L86">
        <v>-859075000000</v>
      </c>
      <c r="M86">
        <v>-163230000000</v>
      </c>
      <c r="N86">
        <v>-1256362000000</v>
      </c>
    </row>
    <row r="87" spans="1:14" x14ac:dyDescent="0.35">
      <c r="A87" t="s">
        <v>121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121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121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121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121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121</v>
      </c>
      <c r="B92" t="s">
        <v>199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121</v>
      </c>
      <c r="B93" t="s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">
        <v>121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t="s">
        <v>122</v>
      </c>
      <c r="B95" t="s">
        <v>171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122</v>
      </c>
      <c r="B96" t="s">
        <v>172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7" x14ac:dyDescent="0.35">
      <c r="A97" t="s">
        <v>122</v>
      </c>
      <c r="B97" t="s">
        <v>173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7" x14ac:dyDescent="0.35">
      <c r="A98" t="s">
        <v>122</v>
      </c>
      <c r="B98" t="s">
        <v>174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7" x14ac:dyDescent="0.35">
      <c r="A99" t="s">
        <v>122</v>
      </c>
      <c r="B99" t="s">
        <v>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7" x14ac:dyDescent="0.35">
      <c r="A100" t="s">
        <v>122</v>
      </c>
      <c r="B100" t="s">
        <v>176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7" x14ac:dyDescent="0.35">
      <c r="A101" t="s">
        <v>122</v>
      </c>
      <c r="B101" t="s">
        <v>177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7" x14ac:dyDescent="0.35">
      <c r="A102" t="s">
        <v>122</v>
      </c>
      <c r="B102" t="s">
        <v>178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7" x14ac:dyDescent="0.35">
      <c r="A103" t="s">
        <v>122</v>
      </c>
      <c r="B103" t="s">
        <v>179</v>
      </c>
      <c r="C103">
        <v>-115300000000</v>
      </c>
      <c r="D103">
        <v>-3042648000000</v>
      </c>
      <c r="E103">
        <v>-48159000000</v>
      </c>
      <c r="F103">
        <v>-79240000000</v>
      </c>
      <c r="G103">
        <v>-178851000000</v>
      </c>
      <c r="H103">
        <v>-205321000000</v>
      </c>
      <c r="I103">
        <v>-70497000000</v>
      </c>
      <c r="J103">
        <v>-67617000000</v>
      </c>
      <c r="K103">
        <v>-99168000000</v>
      </c>
      <c r="L103">
        <v>-1112371000000</v>
      </c>
      <c r="M103">
        <v>-73489000000</v>
      </c>
      <c r="N103">
        <v>13911000000</v>
      </c>
      <c r="O103">
        <v>105809000000</v>
      </c>
      <c r="Q103">
        <v>-36370000000</v>
      </c>
    </row>
    <row r="104" spans="1:17" x14ac:dyDescent="0.35">
      <c r="A104" t="s">
        <v>122</v>
      </c>
      <c r="B104" t="s">
        <v>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7" x14ac:dyDescent="0.35">
      <c r="A105" t="s">
        <v>122</v>
      </c>
      <c r="B105" t="s">
        <v>181</v>
      </c>
      <c r="C105">
        <v>-1194914000000</v>
      </c>
      <c r="D105">
        <v>0</v>
      </c>
      <c r="E105">
        <v>0</v>
      </c>
      <c r="F105">
        <v>-2209795000000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-369130000000</v>
      </c>
      <c r="O105">
        <v>50406000000</v>
      </c>
      <c r="Q105">
        <v>-555946000000</v>
      </c>
    </row>
    <row r="106" spans="1:17" x14ac:dyDescent="0.35">
      <c r="A106" t="s">
        <v>122</v>
      </c>
      <c r="B106" t="s">
        <v>182</v>
      </c>
      <c r="C106">
        <v>0</v>
      </c>
      <c r="D106">
        <v>-835701000000</v>
      </c>
      <c r="E106">
        <v>-773086000000</v>
      </c>
      <c r="F106">
        <v>0</v>
      </c>
      <c r="G106">
        <v>-1045595000000</v>
      </c>
      <c r="H106">
        <v>1600725000000</v>
      </c>
      <c r="I106">
        <v>-2122454000000</v>
      </c>
      <c r="J106">
        <v>-2555262000000</v>
      </c>
      <c r="K106">
        <v>-3112170000000</v>
      </c>
      <c r="L106">
        <v>1778926000000</v>
      </c>
      <c r="M106">
        <v>3414175000000</v>
      </c>
      <c r="N106">
        <v>0</v>
      </c>
      <c r="O106">
        <v>4243363000000</v>
      </c>
      <c r="Q106">
        <v>447525000000</v>
      </c>
    </row>
    <row r="107" spans="1:17" x14ac:dyDescent="0.35">
      <c r="A107" t="s">
        <v>122</v>
      </c>
      <c r="B107" t="s">
        <v>183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-980000000</v>
      </c>
      <c r="M107">
        <v>0</v>
      </c>
      <c r="N107">
        <v>0</v>
      </c>
    </row>
    <row r="108" spans="1:17" x14ac:dyDescent="0.35">
      <c r="A108" t="s">
        <v>122</v>
      </c>
      <c r="B108" t="s">
        <v>184</v>
      </c>
      <c r="C108">
        <v>-7256302000000</v>
      </c>
      <c r="D108">
        <v>7898034000000</v>
      </c>
      <c r="E108">
        <v>-10701222000000</v>
      </c>
      <c r="F108">
        <v>26464134000000</v>
      </c>
      <c r="G108">
        <v>-27277272000000</v>
      </c>
      <c r="H108">
        <v>5269450000000</v>
      </c>
      <c r="I108">
        <v>16376396000000</v>
      </c>
      <c r="J108">
        <v>26519101000000</v>
      </c>
      <c r="K108">
        <v>46863033000000</v>
      </c>
      <c r="L108">
        <v>133338032000000</v>
      </c>
      <c r="M108">
        <v>-12354419000000</v>
      </c>
      <c r="N108">
        <v>2319946000000</v>
      </c>
      <c r="O108">
        <v>21661152000000</v>
      </c>
      <c r="Q108">
        <v>36369856000000</v>
      </c>
    </row>
    <row r="109" spans="1:17" x14ac:dyDescent="0.35">
      <c r="A109" t="s">
        <v>122</v>
      </c>
      <c r="B109" t="s">
        <v>185</v>
      </c>
      <c r="C109">
        <v>-456317000000</v>
      </c>
      <c r="D109">
        <v>-714954000000</v>
      </c>
      <c r="E109">
        <v>-56979000000</v>
      </c>
      <c r="F109">
        <v>-177528000000</v>
      </c>
      <c r="G109">
        <v>-447280000000</v>
      </c>
      <c r="H109">
        <v>-662458000000</v>
      </c>
      <c r="I109">
        <v>-77156000000</v>
      </c>
      <c r="J109">
        <v>-201102000000</v>
      </c>
      <c r="K109">
        <v>-361612000000</v>
      </c>
      <c r="L109">
        <v>-1032924000000</v>
      </c>
      <c r="M109">
        <v>-64500000000</v>
      </c>
      <c r="N109">
        <v>-306472000000</v>
      </c>
      <c r="O109">
        <v>-474467000000</v>
      </c>
      <c r="Q109">
        <v>-202139000000</v>
      </c>
    </row>
    <row r="110" spans="1:17" x14ac:dyDescent="0.35">
      <c r="A110" t="s">
        <v>122</v>
      </c>
      <c r="B110" t="s">
        <v>186</v>
      </c>
      <c r="C110">
        <v>102675000000</v>
      </c>
      <c r="D110">
        <v>107934000000</v>
      </c>
      <c r="E110">
        <v>1236000000</v>
      </c>
      <c r="F110">
        <v>2744000000</v>
      </c>
      <c r="G110">
        <v>3888000000</v>
      </c>
      <c r="H110">
        <v>7370000000</v>
      </c>
      <c r="I110">
        <v>1632000000</v>
      </c>
      <c r="J110">
        <v>7798000000</v>
      </c>
      <c r="K110">
        <v>10965000000</v>
      </c>
      <c r="L110">
        <v>9868000000</v>
      </c>
      <c r="M110">
        <v>936000000</v>
      </c>
      <c r="N110">
        <v>2848000000</v>
      </c>
      <c r="O110">
        <v>5459000000</v>
      </c>
      <c r="Q110">
        <v>1108000000</v>
      </c>
    </row>
    <row r="111" spans="1:17" x14ac:dyDescent="0.35">
      <c r="A111" t="s">
        <v>122</v>
      </c>
      <c r="B111" t="s">
        <v>187</v>
      </c>
      <c r="C111">
        <v>-50928000000</v>
      </c>
      <c r="D111">
        <v>-53715000000</v>
      </c>
      <c r="E111">
        <v>-31000000</v>
      </c>
      <c r="F111">
        <v>-131000000</v>
      </c>
      <c r="G111">
        <v>0</v>
      </c>
      <c r="H111">
        <v>-2877000000</v>
      </c>
      <c r="I111">
        <v>0</v>
      </c>
      <c r="J111">
        <v>-535000000</v>
      </c>
      <c r="K111">
        <v>-745000000</v>
      </c>
      <c r="L111">
        <v>-1585000000</v>
      </c>
      <c r="M111">
        <v>-121000000</v>
      </c>
      <c r="N111">
        <v>-296000000</v>
      </c>
      <c r="O111">
        <v>-611000000</v>
      </c>
      <c r="Q111">
        <v>-270000000</v>
      </c>
    </row>
    <row r="112" spans="1:17" x14ac:dyDescent="0.35">
      <c r="A112" t="s">
        <v>122</v>
      </c>
      <c r="B112" t="s">
        <v>188</v>
      </c>
      <c r="C112">
        <v>0</v>
      </c>
      <c r="D112">
        <v>0</v>
      </c>
      <c r="E112">
        <v>0</v>
      </c>
      <c r="F112">
        <v>0</v>
      </c>
      <c r="G112">
        <v>-494000000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7" x14ac:dyDescent="0.35">
      <c r="A113" t="s">
        <v>122</v>
      </c>
      <c r="B113" t="s">
        <v>189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7" x14ac:dyDescent="0.35">
      <c r="A114" t="s">
        <v>122</v>
      </c>
      <c r="B114" t="s">
        <v>190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6200000000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7" x14ac:dyDescent="0.35">
      <c r="A115" t="s">
        <v>122</v>
      </c>
      <c r="B115" t="s">
        <v>191</v>
      </c>
      <c r="C115">
        <v>23990000000</v>
      </c>
      <c r="D115">
        <v>23990000000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-164000000000</v>
      </c>
      <c r="K115">
        <v>6200000000</v>
      </c>
      <c r="L115">
        <v>0</v>
      </c>
      <c r="M115">
        <v>0</v>
      </c>
      <c r="N115">
        <v>0</v>
      </c>
    </row>
    <row r="116" spans="1:17" x14ac:dyDescent="0.35">
      <c r="A116" t="s">
        <v>122</v>
      </c>
      <c r="B116" t="s">
        <v>192</v>
      </c>
      <c r="C116">
        <v>51391000000</v>
      </c>
      <c r="D116">
        <v>67061000000</v>
      </c>
      <c r="E116">
        <v>11675000000</v>
      </c>
      <c r="F116">
        <v>42336000000</v>
      </c>
      <c r="G116">
        <v>67384000000</v>
      </c>
      <c r="H116">
        <v>83771000000</v>
      </c>
      <c r="I116">
        <v>55236000000</v>
      </c>
      <c r="J116">
        <v>97002000000</v>
      </c>
      <c r="K116">
        <v>75288000000</v>
      </c>
      <c r="L116">
        <v>165566000000</v>
      </c>
      <c r="M116">
        <v>34161000000</v>
      </c>
      <c r="N116">
        <v>34833000000</v>
      </c>
      <c r="O116">
        <v>75217000000</v>
      </c>
      <c r="Q116">
        <v>212000000</v>
      </c>
    </row>
    <row r="117" spans="1:17" x14ac:dyDescent="0.35">
      <c r="A117" t="s">
        <v>122</v>
      </c>
      <c r="B117" t="s">
        <v>193</v>
      </c>
      <c r="C117">
        <v>-329189000000</v>
      </c>
      <c r="D117">
        <v>-569684000000</v>
      </c>
      <c r="E117">
        <v>-44099000000</v>
      </c>
      <c r="F117">
        <v>-132579000000</v>
      </c>
      <c r="G117">
        <v>-376502000000</v>
      </c>
      <c r="H117">
        <v>-574194000000</v>
      </c>
      <c r="I117">
        <v>-14340000000</v>
      </c>
      <c r="J117">
        <v>-260837000000</v>
      </c>
      <c r="K117">
        <v>-269904000000</v>
      </c>
      <c r="L117">
        <v>-859075000000</v>
      </c>
      <c r="M117">
        <v>-29524000000</v>
      </c>
      <c r="N117">
        <v>-269087000000</v>
      </c>
      <c r="O117">
        <v>-394402000000</v>
      </c>
      <c r="Q117">
        <v>-201089000000</v>
      </c>
    </row>
    <row r="118" spans="1:17" x14ac:dyDescent="0.35">
      <c r="A118" t="s">
        <v>122</v>
      </c>
      <c r="B118" t="s">
        <v>194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7" x14ac:dyDescent="0.35">
      <c r="A119" t="s">
        <v>122</v>
      </c>
      <c r="B119" t="s">
        <v>195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7" x14ac:dyDescent="0.35">
      <c r="A120" t="s">
        <v>122</v>
      </c>
      <c r="B120" t="s">
        <v>196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7" x14ac:dyDescent="0.35">
      <c r="A121" t="s">
        <v>122</v>
      </c>
      <c r="B121" t="s">
        <v>197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7" x14ac:dyDescent="0.35">
      <c r="A122" t="s">
        <v>122</v>
      </c>
      <c r="B122" t="s">
        <v>198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7" x14ac:dyDescent="0.35">
      <c r="A123" t="s">
        <v>122</v>
      </c>
      <c r="B123" t="s">
        <v>199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7" x14ac:dyDescent="0.35">
      <c r="A124" t="s">
        <v>122</v>
      </c>
      <c r="B124" t="s">
        <v>200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7" x14ac:dyDescent="0.35">
      <c r="A125" t="s">
        <v>122</v>
      </c>
      <c r="B125" t="s">
        <v>201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7" x14ac:dyDescent="0.35">
      <c r="A126" t="s">
        <v>123</v>
      </c>
      <c r="B126" t="s">
        <v>171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7" x14ac:dyDescent="0.35">
      <c r="A127" t="s">
        <v>123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7" x14ac:dyDescent="0.35">
      <c r="A128" t="s">
        <v>123</v>
      </c>
      <c r="B128" t="s">
        <v>173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7" x14ac:dyDescent="0.35">
      <c r="A129" t="s">
        <v>123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7" x14ac:dyDescent="0.35">
      <c r="A130" t="s">
        <v>123</v>
      </c>
      <c r="B130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7" x14ac:dyDescent="0.35">
      <c r="A131" t="s">
        <v>123</v>
      </c>
      <c r="B131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7" x14ac:dyDescent="0.35">
      <c r="A132" t="s">
        <v>123</v>
      </c>
      <c r="B132" t="s">
        <v>177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7" x14ac:dyDescent="0.35">
      <c r="A133" t="s">
        <v>123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7" x14ac:dyDescent="0.35">
      <c r="A134" t="s">
        <v>123</v>
      </c>
      <c r="B134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7" x14ac:dyDescent="0.35">
      <c r="A135" t="s">
        <v>123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7" x14ac:dyDescent="0.35">
      <c r="A136" t="s">
        <v>123</v>
      </c>
      <c r="B136" t="s">
        <v>181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24113000000</v>
      </c>
      <c r="K136">
        <v>114464000000</v>
      </c>
      <c r="L136">
        <v>0</v>
      </c>
      <c r="M136">
        <v>0</v>
      </c>
      <c r="N136">
        <v>0</v>
      </c>
      <c r="Q136">
        <v>-230822000000</v>
      </c>
    </row>
    <row r="137" spans="1:17" x14ac:dyDescent="0.35">
      <c r="A137" t="s">
        <v>123</v>
      </c>
      <c r="B137" t="s">
        <v>182</v>
      </c>
      <c r="C137">
        <v>161117000000</v>
      </c>
      <c r="D137">
        <v>75860000000</v>
      </c>
      <c r="E137">
        <v>-118728000000</v>
      </c>
      <c r="F137">
        <v>-175399000000</v>
      </c>
      <c r="G137">
        <v>-274585000000</v>
      </c>
      <c r="H137">
        <v>-182185000000</v>
      </c>
      <c r="I137">
        <v>46116000000</v>
      </c>
      <c r="J137">
        <v>184432000000</v>
      </c>
      <c r="K137">
        <v>-25833000000</v>
      </c>
      <c r="L137">
        <v>125222000000</v>
      </c>
      <c r="M137">
        <v>5625000000</v>
      </c>
      <c r="N137">
        <v>-168718000000</v>
      </c>
      <c r="O137">
        <v>191342000000</v>
      </c>
      <c r="Q137">
        <v>112565000000</v>
      </c>
    </row>
    <row r="138" spans="1:17" x14ac:dyDescent="0.35">
      <c r="A138" t="s">
        <v>123</v>
      </c>
      <c r="B138" t="s">
        <v>183</v>
      </c>
      <c r="C138">
        <v>-4000000</v>
      </c>
      <c r="D138">
        <v>0</v>
      </c>
      <c r="E138">
        <v>0</v>
      </c>
      <c r="F138">
        <v>0</v>
      </c>
      <c r="G138">
        <v>-14000000</v>
      </c>
      <c r="H138">
        <v>-19000000</v>
      </c>
      <c r="I138">
        <v>0</v>
      </c>
      <c r="J138">
        <v>0</v>
      </c>
      <c r="K138">
        <v>-10000000</v>
      </c>
      <c r="L138">
        <v>0</v>
      </c>
      <c r="M138">
        <v>0</v>
      </c>
      <c r="N138">
        <v>0</v>
      </c>
    </row>
    <row r="139" spans="1:17" x14ac:dyDescent="0.35">
      <c r="A139" t="s">
        <v>123</v>
      </c>
      <c r="B139" t="s">
        <v>184</v>
      </c>
      <c r="C139">
        <v>-7051794000000</v>
      </c>
      <c r="D139">
        <v>4091466000000</v>
      </c>
      <c r="E139">
        <v>-89120000000</v>
      </c>
      <c r="F139">
        <v>-2295769000000</v>
      </c>
      <c r="G139">
        <v>-3178624000000</v>
      </c>
      <c r="H139">
        <v>-7711164000000</v>
      </c>
      <c r="I139">
        <v>690501000000</v>
      </c>
      <c r="J139">
        <v>2644798000000</v>
      </c>
      <c r="K139">
        <v>9731583000000</v>
      </c>
      <c r="L139">
        <v>10397965000000</v>
      </c>
      <c r="M139">
        <v>-422604000000</v>
      </c>
      <c r="N139">
        <v>4928942000000</v>
      </c>
      <c r="O139">
        <v>5005129000000</v>
      </c>
      <c r="Q139">
        <v>-4959539000000</v>
      </c>
    </row>
    <row r="140" spans="1:17" x14ac:dyDescent="0.35">
      <c r="A140" t="s">
        <v>123</v>
      </c>
      <c r="B140" t="s">
        <v>185</v>
      </c>
      <c r="C140">
        <v>-82204000000</v>
      </c>
      <c r="D140">
        <v>-6275000000</v>
      </c>
      <c r="E140">
        <v>-54365000000</v>
      </c>
      <c r="F140">
        <v>-73955000000</v>
      </c>
      <c r="G140">
        <v>-95597000000</v>
      </c>
      <c r="H140">
        <v>-132121000000</v>
      </c>
      <c r="I140">
        <v>-34787000000</v>
      </c>
      <c r="J140">
        <v>-92844000000</v>
      </c>
      <c r="K140">
        <v>-146604000000</v>
      </c>
      <c r="L140">
        <v>-219456000000</v>
      </c>
      <c r="M140">
        <v>-285584000000</v>
      </c>
      <c r="N140">
        <v>-429488000000</v>
      </c>
      <c r="O140">
        <v>-511383000000</v>
      </c>
      <c r="Q140">
        <v>-52933000000</v>
      </c>
    </row>
    <row r="141" spans="1:17" x14ac:dyDescent="0.35">
      <c r="A141" t="s">
        <v>123</v>
      </c>
      <c r="B141" t="s">
        <v>186</v>
      </c>
      <c r="C141">
        <v>7330000000</v>
      </c>
      <c r="D141">
        <v>47310000000</v>
      </c>
      <c r="E141">
        <v>0</v>
      </c>
      <c r="F141">
        <v>24000000</v>
      </c>
      <c r="G141">
        <v>604000000</v>
      </c>
      <c r="H141">
        <v>12005000000</v>
      </c>
      <c r="I141">
        <v>3811000000</v>
      </c>
      <c r="J141">
        <v>4303000000</v>
      </c>
      <c r="K141">
        <v>4319000000</v>
      </c>
      <c r="L141">
        <v>37728000000</v>
      </c>
      <c r="M141">
        <v>19000000</v>
      </c>
      <c r="N141">
        <v>273000000</v>
      </c>
      <c r="O141">
        <v>7489000000</v>
      </c>
      <c r="Q141">
        <v>4000000</v>
      </c>
    </row>
    <row r="142" spans="1:17" x14ac:dyDescent="0.35">
      <c r="A142" t="s">
        <v>123</v>
      </c>
      <c r="B142" t="s">
        <v>187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7" x14ac:dyDescent="0.35">
      <c r="A143" t="s">
        <v>123</v>
      </c>
      <c r="B143" t="s">
        <v>188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7" x14ac:dyDescent="0.35">
      <c r="A144" t="s">
        <v>123</v>
      </c>
      <c r="B144" t="s">
        <v>189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7" x14ac:dyDescent="0.35">
      <c r="A145" t="s">
        <v>123</v>
      </c>
      <c r="B145" t="s">
        <v>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7" x14ac:dyDescent="0.35">
      <c r="A146" t="s">
        <v>123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7" x14ac:dyDescent="0.35">
      <c r="A147" t="s">
        <v>123</v>
      </c>
      <c r="B147" t="s">
        <v>192</v>
      </c>
      <c r="C147">
        <v>3659000000</v>
      </c>
      <c r="D147">
        <v>3849000000</v>
      </c>
      <c r="E147">
        <v>437000000</v>
      </c>
      <c r="F147">
        <v>626000000</v>
      </c>
      <c r="G147">
        <v>814000000</v>
      </c>
      <c r="H147">
        <v>4739000000</v>
      </c>
      <c r="I147">
        <v>220000000</v>
      </c>
      <c r="J147">
        <v>443000000</v>
      </c>
      <c r="K147">
        <v>5366000000</v>
      </c>
      <c r="L147">
        <v>5643000000</v>
      </c>
      <c r="M147">
        <v>274000000</v>
      </c>
      <c r="N147">
        <v>546000000</v>
      </c>
      <c r="O147">
        <v>824000000</v>
      </c>
      <c r="Q147">
        <v>330000000</v>
      </c>
    </row>
    <row r="148" spans="1:17" x14ac:dyDescent="0.35">
      <c r="A148" t="s">
        <v>123</v>
      </c>
      <c r="B148" t="s">
        <v>193</v>
      </c>
      <c r="C148">
        <v>-71215000000</v>
      </c>
      <c r="D148">
        <v>44884000000</v>
      </c>
      <c r="E148">
        <v>-53928000000</v>
      </c>
      <c r="F148">
        <v>-73305000000</v>
      </c>
      <c r="G148">
        <v>-94179000000</v>
      </c>
      <c r="H148">
        <v>-115377000000</v>
      </c>
      <c r="I148">
        <v>-30756000000</v>
      </c>
      <c r="J148">
        <v>-88098000000</v>
      </c>
      <c r="K148">
        <v>-136919000000</v>
      </c>
      <c r="L148">
        <v>-176085000000</v>
      </c>
      <c r="M148">
        <v>-285291000000</v>
      </c>
      <c r="N148">
        <v>-428669000000</v>
      </c>
      <c r="O148">
        <v>-503070000000</v>
      </c>
      <c r="Q148">
        <v>-52599000000</v>
      </c>
    </row>
    <row r="149" spans="1:17" x14ac:dyDescent="0.35">
      <c r="A149" t="s">
        <v>123</v>
      </c>
      <c r="B149" t="s">
        <v>194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7" x14ac:dyDescent="0.35">
      <c r="A150" t="s">
        <v>123</v>
      </c>
      <c r="B150" t="s">
        <v>195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7" x14ac:dyDescent="0.35">
      <c r="A151" t="s">
        <v>123</v>
      </c>
      <c r="B151" t="s">
        <v>196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7" x14ac:dyDescent="0.35">
      <c r="A152" t="s">
        <v>123</v>
      </c>
      <c r="B152" t="s">
        <v>197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7" x14ac:dyDescent="0.35">
      <c r="A153" t="s">
        <v>123</v>
      </c>
      <c r="B153" t="s">
        <v>198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7" x14ac:dyDescent="0.35">
      <c r="A154" t="s">
        <v>123</v>
      </c>
      <c r="B154" t="s">
        <v>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7" x14ac:dyDescent="0.35">
      <c r="A155" t="s">
        <v>123</v>
      </c>
      <c r="B155" t="s">
        <v>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7" x14ac:dyDescent="0.35">
      <c r="A156" t="s">
        <v>123</v>
      </c>
      <c r="B156" t="s">
        <v>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7" x14ac:dyDescent="0.35">
      <c r="A157" t="s">
        <v>124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7" x14ac:dyDescent="0.35">
      <c r="A158" t="s">
        <v>124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7" x14ac:dyDescent="0.35">
      <c r="A159" t="s">
        <v>124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7" x14ac:dyDescent="0.35">
      <c r="A160" t="s">
        <v>124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124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124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124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124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124</v>
      </c>
      <c r="B165" t="s">
        <v>179</v>
      </c>
      <c r="C165">
        <v>4944000000</v>
      </c>
      <c r="D165">
        <v>-6329000000</v>
      </c>
      <c r="E165">
        <v>-7300000000</v>
      </c>
      <c r="F165">
        <v>-14595000000</v>
      </c>
      <c r="G165">
        <v>-115933000000</v>
      </c>
      <c r="H165">
        <v>-100299000000</v>
      </c>
      <c r="I165">
        <v>-77269000000</v>
      </c>
      <c r="J165">
        <v>-30010000000</v>
      </c>
      <c r="K165">
        <v>-30983000000</v>
      </c>
      <c r="L165">
        <v>-76709000000</v>
      </c>
      <c r="M165">
        <v>-68587000000</v>
      </c>
      <c r="N165">
        <v>-59222000000</v>
      </c>
    </row>
    <row r="166" spans="1:14" x14ac:dyDescent="0.35">
      <c r="A166" t="s">
        <v>124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124</v>
      </c>
      <c r="B167" t="s">
        <v>181</v>
      </c>
      <c r="C167">
        <v>16810000000</v>
      </c>
      <c r="D167">
        <v>200919000000</v>
      </c>
      <c r="E167">
        <v>-215182000000</v>
      </c>
      <c r="F167">
        <v>-215182000000</v>
      </c>
      <c r="G167">
        <v>-215182000000</v>
      </c>
      <c r="H167">
        <v>-199632000000</v>
      </c>
      <c r="I167">
        <v>29457000000</v>
      </c>
      <c r="J167">
        <v>-15550000000</v>
      </c>
      <c r="K167">
        <v>163551000000</v>
      </c>
      <c r="L167">
        <v>210930000000</v>
      </c>
      <c r="M167">
        <v>-149564000000</v>
      </c>
      <c r="N167">
        <v>-226480000000</v>
      </c>
    </row>
    <row r="168" spans="1:14" x14ac:dyDescent="0.35">
      <c r="A168" t="s">
        <v>124</v>
      </c>
      <c r="B168" t="s">
        <v>182</v>
      </c>
      <c r="C168">
        <v>168774000000</v>
      </c>
      <c r="D168">
        <v>454418000000</v>
      </c>
      <c r="E168">
        <v>-125194000000</v>
      </c>
      <c r="F168">
        <v>39315000000</v>
      </c>
      <c r="G168">
        <v>-359521000000</v>
      </c>
      <c r="H168">
        <v>256257000000</v>
      </c>
      <c r="I168">
        <v>357958000000</v>
      </c>
      <c r="J168">
        <v>256409000000</v>
      </c>
      <c r="K168">
        <v>-233644000000</v>
      </c>
      <c r="L168">
        <v>912440000000</v>
      </c>
      <c r="M168">
        <v>-560794000000</v>
      </c>
      <c r="N168">
        <v>-211103000000</v>
      </c>
    </row>
    <row r="169" spans="1:14" x14ac:dyDescent="0.35">
      <c r="A169" t="s">
        <v>124</v>
      </c>
      <c r="B169" t="s">
        <v>183</v>
      </c>
      <c r="C169">
        <v>-2228000000</v>
      </c>
      <c r="D169">
        <v>-2228000000</v>
      </c>
      <c r="E169">
        <v>-2614000000</v>
      </c>
      <c r="F169">
        <v>-3134000000</v>
      </c>
      <c r="G169">
        <v>-3134000000</v>
      </c>
      <c r="H169">
        <v>-7434000000</v>
      </c>
      <c r="I169">
        <v>-3422000000</v>
      </c>
      <c r="J169">
        <v>-5422000000</v>
      </c>
      <c r="K169">
        <v>-5712000000</v>
      </c>
      <c r="L169">
        <v>-10261000000</v>
      </c>
      <c r="M169">
        <v>-4770000000</v>
      </c>
      <c r="N169">
        <v>-7151000000</v>
      </c>
    </row>
    <row r="170" spans="1:14" x14ac:dyDescent="0.35">
      <c r="A170" t="s">
        <v>124</v>
      </c>
      <c r="B170" t="s">
        <v>184</v>
      </c>
      <c r="C170">
        <v>9685048000000</v>
      </c>
      <c r="D170">
        <v>24960142000000</v>
      </c>
      <c r="E170">
        <v>3780627000000</v>
      </c>
      <c r="F170">
        <v>1206295000000</v>
      </c>
      <c r="G170">
        <v>8439598000000</v>
      </c>
      <c r="H170">
        <v>15652419000000</v>
      </c>
      <c r="I170">
        <v>-8667204000000</v>
      </c>
      <c r="J170">
        <v>-16488125000000</v>
      </c>
      <c r="K170">
        <v>-10021687000000</v>
      </c>
      <c r="L170">
        <v>-15719078000000</v>
      </c>
      <c r="M170">
        <v>8559063000000</v>
      </c>
      <c r="N170">
        <v>45997701000000</v>
      </c>
    </row>
    <row r="171" spans="1:14" x14ac:dyDescent="0.35">
      <c r="A171" t="s">
        <v>124</v>
      </c>
      <c r="B171" t="s">
        <v>185</v>
      </c>
      <c r="C171">
        <v>-225172000000</v>
      </c>
      <c r="D171">
        <v>-282765000000</v>
      </c>
      <c r="E171">
        <v>-155122000000</v>
      </c>
      <c r="F171">
        <v>-182069000000</v>
      </c>
      <c r="G171">
        <v>-232687000000</v>
      </c>
      <c r="H171">
        <v>-353900000000</v>
      </c>
      <c r="I171">
        <v>-6194000000</v>
      </c>
      <c r="J171">
        <v>-14242000000</v>
      </c>
      <c r="K171">
        <v>-67006000000</v>
      </c>
      <c r="L171">
        <v>-122001000000</v>
      </c>
      <c r="M171">
        <v>-25028000000</v>
      </c>
      <c r="N171">
        <v>-79278000000</v>
      </c>
    </row>
    <row r="172" spans="1:14" x14ac:dyDescent="0.35">
      <c r="A172" t="s">
        <v>124</v>
      </c>
      <c r="B172" t="s">
        <v>186</v>
      </c>
      <c r="C172">
        <v>504000000</v>
      </c>
      <c r="D172">
        <v>616000000</v>
      </c>
      <c r="E172">
        <v>7000000</v>
      </c>
      <c r="F172">
        <v>92000000</v>
      </c>
      <c r="G172">
        <v>137000000</v>
      </c>
      <c r="H172">
        <v>268000000</v>
      </c>
      <c r="I172">
        <v>18634000000</v>
      </c>
      <c r="J172">
        <v>18672000000</v>
      </c>
      <c r="K172">
        <v>18720000000</v>
      </c>
      <c r="L172">
        <v>21447000000</v>
      </c>
      <c r="M172">
        <v>281000000</v>
      </c>
      <c r="N172">
        <v>560000000</v>
      </c>
    </row>
    <row r="173" spans="1:14" x14ac:dyDescent="0.35">
      <c r="A173" t="s">
        <v>124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124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124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124</v>
      </c>
      <c r="B176" t="s">
        <v>190</v>
      </c>
      <c r="C176">
        <v>0</v>
      </c>
      <c r="D176">
        <v>0</v>
      </c>
      <c r="E176">
        <v>0</v>
      </c>
      <c r="F176">
        <v>18697000000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124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34098000000</v>
      </c>
      <c r="H177">
        <v>51775000000</v>
      </c>
      <c r="I177">
        <v>500000000</v>
      </c>
      <c r="J177">
        <v>500000000</v>
      </c>
      <c r="K177">
        <v>500000000</v>
      </c>
      <c r="L177">
        <v>500000000</v>
      </c>
      <c r="M177">
        <v>0</v>
      </c>
      <c r="N177">
        <v>0</v>
      </c>
    </row>
    <row r="178" spans="1:14" x14ac:dyDescent="0.35">
      <c r="A178" t="s">
        <v>124</v>
      </c>
      <c r="B178" t="s">
        <v>192</v>
      </c>
      <c r="C178">
        <v>260000000</v>
      </c>
      <c r="D178">
        <v>260000000</v>
      </c>
      <c r="E178">
        <v>0</v>
      </c>
      <c r="F178">
        <v>0</v>
      </c>
      <c r="G178">
        <v>0</v>
      </c>
      <c r="H178">
        <v>0</v>
      </c>
      <c r="I178">
        <v>17535000000</v>
      </c>
      <c r="J178">
        <v>22069000000</v>
      </c>
      <c r="K178">
        <v>22069000000</v>
      </c>
      <c r="L178">
        <v>22069000000</v>
      </c>
      <c r="M178">
        <v>5224000000</v>
      </c>
      <c r="N178">
        <v>5224000000</v>
      </c>
    </row>
    <row r="179" spans="1:14" x14ac:dyDescent="0.35">
      <c r="A179" t="s">
        <v>124</v>
      </c>
      <c r="B179" t="s">
        <v>193</v>
      </c>
      <c r="C179">
        <v>-212875000000</v>
      </c>
      <c r="D179">
        <v>-254886000000</v>
      </c>
      <c r="E179">
        <v>-155115000000</v>
      </c>
      <c r="F179">
        <v>-163280000000</v>
      </c>
      <c r="G179">
        <v>-198452000000</v>
      </c>
      <c r="H179">
        <v>-277831000000</v>
      </c>
      <c r="I179">
        <v>30475000000</v>
      </c>
      <c r="J179">
        <v>26999000000</v>
      </c>
      <c r="K179">
        <v>-25717000000</v>
      </c>
      <c r="L179">
        <v>-77985000000</v>
      </c>
      <c r="M179">
        <v>-19523000000</v>
      </c>
      <c r="N179">
        <v>-73494000000</v>
      </c>
    </row>
    <row r="180" spans="1:14" x14ac:dyDescent="0.35">
      <c r="A180" t="s">
        <v>124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200000000000</v>
      </c>
      <c r="K180">
        <v>200000000000</v>
      </c>
      <c r="L180">
        <v>200000000000</v>
      </c>
      <c r="M180">
        <v>0</v>
      </c>
      <c r="N180">
        <v>0</v>
      </c>
    </row>
    <row r="181" spans="1:14" x14ac:dyDescent="0.35">
      <c r="A181" t="s">
        <v>124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124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124</v>
      </c>
      <c r="B183" t="s">
        <v>197</v>
      </c>
      <c r="C183">
        <v>32816000000</v>
      </c>
      <c r="D183">
        <v>32816000000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124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124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124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124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125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125</v>
      </c>
      <c r="B189" t="s">
        <v>172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125</v>
      </c>
      <c r="B190" t="s">
        <v>173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125</v>
      </c>
      <c r="B191" t="s">
        <v>174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125</v>
      </c>
      <c r="B192" t="s">
        <v>175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125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125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125</v>
      </c>
      <c r="B195" t="s">
        <v>178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125</v>
      </c>
      <c r="B196" t="s">
        <v>179</v>
      </c>
      <c r="C196">
        <v>-70649000000</v>
      </c>
      <c r="D196">
        <v>-94786000000</v>
      </c>
      <c r="E196">
        <v>476468000000</v>
      </c>
      <c r="F196">
        <v>1072566000000</v>
      </c>
      <c r="G196">
        <v>1493392000000</v>
      </c>
      <c r="H196">
        <v>1791362000000</v>
      </c>
      <c r="I196">
        <v>-301630000000</v>
      </c>
      <c r="J196">
        <v>-47922000000</v>
      </c>
      <c r="K196">
        <v>233548000000</v>
      </c>
      <c r="L196">
        <v>4019000000</v>
      </c>
      <c r="M196">
        <v>-964547000000</v>
      </c>
      <c r="N196">
        <v>-399126000000</v>
      </c>
    </row>
    <row r="197" spans="1:14" x14ac:dyDescent="0.35">
      <c r="A197" t="s">
        <v>125</v>
      </c>
      <c r="B197" t="s">
        <v>180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125</v>
      </c>
      <c r="B198" t="s">
        <v>181</v>
      </c>
      <c r="C198">
        <v>112356000000</v>
      </c>
      <c r="D198">
        <v>0</v>
      </c>
      <c r="E198">
        <v>127008000000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30603000000</v>
      </c>
      <c r="N198">
        <v>0</v>
      </c>
    </row>
    <row r="199" spans="1:14" x14ac:dyDescent="0.35">
      <c r="A199" t="s">
        <v>125</v>
      </c>
      <c r="B199" t="s">
        <v>182</v>
      </c>
      <c r="C199">
        <v>3190802000000</v>
      </c>
      <c r="D199">
        <v>9388187000000</v>
      </c>
      <c r="E199">
        <v>1440498000000</v>
      </c>
      <c r="F199">
        <v>-2932044000000</v>
      </c>
      <c r="G199">
        <v>-2090511000000</v>
      </c>
      <c r="H199">
        <v>-892760000000</v>
      </c>
      <c r="I199">
        <v>328153000000</v>
      </c>
      <c r="J199">
        <v>1395145000000</v>
      </c>
      <c r="K199">
        <v>2185087000000</v>
      </c>
      <c r="L199">
        <v>5596550000000</v>
      </c>
      <c r="M199">
        <v>-2751044000000</v>
      </c>
      <c r="N199">
        <v>-2684814000000</v>
      </c>
    </row>
    <row r="200" spans="1:14" x14ac:dyDescent="0.35">
      <c r="A200" t="s">
        <v>125</v>
      </c>
      <c r="B200" t="s">
        <v>183</v>
      </c>
      <c r="C200">
        <v>-74523000000</v>
      </c>
      <c r="D200">
        <v>-228688000000</v>
      </c>
      <c r="E200">
        <v>-30436000000</v>
      </c>
      <c r="F200">
        <v>-154081000000</v>
      </c>
      <c r="G200">
        <v>-356978000000</v>
      </c>
      <c r="H200">
        <v>-419345000000</v>
      </c>
      <c r="I200">
        <v>-141948000000</v>
      </c>
      <c r="J200">
        <v>-175489000000</v>
      </c>
      <c r="K200">
        <v>-201182000000</v>
      </c>
      <c r="L200">
        <v>-235586000000</v>
      </c>
      <c r="M200">
        <v>-33706000000</v>
      </c>
      <c r="N200">
        <v>-59002000000</v>
      </c>
    </row>
    <row r="201" spans="1:14" x14ac:dyDescent="0.35">
      <c r="A201" t="s">
        <v>125</v>
      </c>
      <c r="B201" t="s">
        <v>184</v>
      </c>
      <c r="C201">
        <v>-15636406000000</v>
      </c>
      <c r="D201">
        <v>14675871000000</v>
      </c>
      <c r="E201">
        <v>-16778610000000</v>
      </c>
      <c r="F201">
        <v>-18577608000000</v>
      </c>
      <c r="G201">
        <v>-2719398000000</v>
      </c>
      <c r="H201">
        <v>4468298000000</v>
      </c>
      <c r="I201">
        <v>-8855749000000</v>
      </c>
      <c r="J201">
        <v>1691979000000</v>
      </c>
      <c r="K201">
        <v>-20501057000000</v>
      </c>
      <c r="L201">
        <v>1876329000000</v>
      </c>
      <c r="M201">
        <v>-21765358000000</v>
      </c>
      <c r="N201">
        <v>-23654673000000</v>
      </c>
    </row>
    <row r="202" spans="1:14" x14ac:dyDescent="0.35">
      <c r="A202" t="s">
        <v>125</v>
      </c>
      <c r="B202" t="s">
        <v>185</v>
      </c>
      <c r="C202">
        <v>-728310000000</v>
      </c>
      <c r="D202">
        <v>-759265000000</v>
      </c>
      <c r="E202">
        <v>-295131000000</v>
      </c>
      <c r="F202">
        <v>-573251000000</v>
      </c>
      <c r="G202">
        <v>-811383000000</v>
      </c>
      <c r="H202">
        <v>-1259868000000</v>
      </c>
      <c r="I202">
        <v>-192093000000</v>
      </c>
      <c r="J202">
        <v>-468514000000</v>
      </c>
      <c r="K202">
        <v>-786105000000</v>
      </c>
      <c r="L202">
        <v>-1748106000000</v>
      </c>
      <c r="M202">
        <v>-356591000000</v>
      </c>
      <c r="N202">
        <v>-895077000000</v>
      </c>
    </row>
    <row r="203" spans="1:14" x14ac:dyDescent="0.35">
      <c r="A203" t="s">
        <v>125</v>
      </c>
      <c r="B203" t="s">
        <v>186</v>
      </c>
      <c r="C203">
        <v>4091000000</v>
      </c>
      <c r="D203">
        <v>4739000000</v>
      </c>
      <c r="E203">
        <v>519000000</v>
      </c>
      <c r="F203">
        <v>654000000</v>
      </c>
      <c r="G203">
        <v>3561000000</v>
      </c>
      <c r="H203">
        <v>7861000000</v>
      </c>
      <c r="I203">
        <v>27000000</v>
      </c>
      <c r="J203">
        <v>941000000</v>
      </c>
      <c r="K203">
        <v>1903000000</v>
      </c>
      <c r="L203">
        <v>2048000000</v>
      </c>
      <c r="M203">
        <v>2765000000</v>
      </c>
      <c r="N203">
        <v>3265000000</v>
      </c>
    </row>
    <row r="204" spans="1:14" x14ac:dyDescent="0.35">
      <c r="A204" t="s">
        <v>125</v>
      </c>
      <c r="B204" t="s">
        <v>187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125</v>
      </c>
      <c r="B205" t="s">
        <v>188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125</v>
      </c>
      <c r="B206" t="s">
        <v>189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125</v>
      </c>
      <c r="B207" t="s">
        <v>190</v>
      </c>
      <c r="C207">
        <v>35338000000</v>
      </c>
      <c r="D207">
        <v>7221000000</v>
      </c>
      <c r="E207">
        <v>0</v>
      </c>
      <c r="F207">
        <v>9217000000</v>
      </c>
      <c r="G207">
        <v>0</v>
      </c>
      <c r="H207">
        <v>13291000000</v>
      </c>
      <c r="I207">
        <v>49190000000</v>
      </c>
      <c r="J207">
        <v>270926000000</v>
      </c>
      <c r="K207">
        <v>270923000000</v>
      </c>
      <c r="L207">
        <v>170949000000</v>
      </c>
      <c r="M207">
        <v>0</v>
      </c>
      <c r="N207">
        <v>0</v>
      </c>
    </row>
    <row r="208" spans="1:14" x14ac:dyDescent="0.35">
      <c r="A208" t="s">
        <v>125</v>
      </c>
      <c r="B208" t="s">
        <v>191</v>
      </c>
      <c r="C208">
        <v>0</v>
      </c>
      <c r="D208">
        <v>0</v>
      </c>
      <c r="E208">
        <v>2607000000</v>
      </c>
      <c r="F208">
        <v>0</v>
      </c>
      <c r="G208">
        <v>9079000000</v>
      </c>
      <c r="H208">
        <v>114835000000</v>
      </c>
      <c r="I208">
        <v>0</v>
      </c>
      <c r="J208">
        <v>0</v>
      </c>
      <c r="K208">
        <v>0</v>
      </c>
      <c r="L208">
        <v>131941000000</v>
      </c>
      <c r="M208">
        <v>-44887000000</v>
      </c>
      <c r="N208">
        <v>-44887000000</v>
      </c>
    </row>
    <row r="209" spans="1:14" x14ac:dyDescent="0.35">
      <c r="A209" t="s">
        <v>125</v>
      </c>
      <c r="B209" t="s">
        <v>192</v>
      </c>
      <c r="C209">
        <v>85765000000</v>
      </c>
      <c r="D209">
        <v>92511000000</v>
      </c>
      <c r="E209">
        <v>30856000000</v>
      </c>
      <c r="F209">
        <v>63928000000</v>
      </c>
      <c r="G209">
        <v>77228000000</v>
      </c>
      <c r="H209">
        <v>0</v>
      </c>
      <c r="I209">
        <v>1426000000</v>
      </c>
      <c r="J209">
        <v>121671000000</v>
      </c>
      <c r="K209">
        <v>126787000000</v>
      </c>
      <c r="L209">
        <v>0</v>
      </c>
      <c r="M209">
        <v>3212000000</v>
      </c>
      <c r="N209">
        <v>36581000000</v>
      </c>
    </row>
    <row r="210" spans="1:14" x14ac:dyDescent="0.35">
      <c r="A210" t="s">
        <v>125</v>
      </c>
      <c r="B210" t="s">
        <v>193</v>
      </c>
      <c r="C210">
        <v>-603116000000</v>
      </c>
      <c r="D210">
        <v>-654794000000</v>
      </c>
      <c r="E210">
        <v>-261149000000</v>
      </c>
      <c r="F210">
        <v>-499452000000</v>
      </c>
      <c r="G210">
        <v>-721515000000</v>
      </c>
      <c r="H210">
        <v>-1123881000000</v>
      </c>
      <c r="I210">
        <v>-141450000000</v>
      </c>
      <c r="J210">
        <v>-74976000000</v>
      </c>
      <c r="K210">
        <v>-386492000000</v>
      </c>
      <c r="L210">
        <v>-1443168000000</v>
      </c>
      <c r="M210">
        <v>-395501000000</v>
      </c>
      <c r="N210">
        <v>-900118000000</v>
      </c>
    </row>
    <row r="211" spans="1:14" x14ac:dyDescent="0.35">
      <c r="A211" t="s">
        <v>125</v>
      </c>
      <c r="B211" t="s">
        <v>194</v>
      </c>
      <c r="C211">
        <v>1719922000000</v>
      </c>
      <c r="D211">
        <v>1719922000000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47040000000</v>
      </c>
    </row>
    <row r="212" spans="1:14" x14ac:dyDescent="0.35">
      <c r="A212" t="s">
        <v>125</v>
      </c>
      <c r="B212" t="s">
        <v>195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1790000000000</v>
      </c>
      <c r="K212">
        <v>1920000000000</v>
      </c>
      <c r="L212">
        <v>2120000000000</v>
      </c>
      <c r="M212">
        <v>0</v>
      </c>
      <c r="N212">
        <v>0</v>
      </c>
    </row>
    <row r="213" spans="1:14" x14ac:dyDescent="0.35">
      <c r="A213" t="s">
        <v>125</v>
      </c>
      <c r="B213" t="s">
        <v>196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125</v>
      </c>
      <c r="B214" t="s">
        <v>197</v>
      </c>
      <c r="C214">
        <v>0</v>
      </c>
      <c r="D214">
        <v>573062000000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125</v>
      </c>
      <c r="B215" t="s">
        <v>198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125</v>
      </c>
      <c r="B216" t="s">
        <v>199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125</v>
      </c>
      <c r="B217" t="s">
        <v>200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125</v>
      </c>
      <c r="B218" t="s">
        <v>201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126</v>
      </c>
      <c r="B219" t="s">
        <v>171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126</v>
      </c>
      <c r="B220" t="s">
        <v>172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126</v>
      </c>
      <c r="B221" t="s">
        <v>173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126</v>
      </c>
      <c r="B222" t="s">
        <v>174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126</v>
      </c>
      <c r="B223" t="s">
        <v>175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126</v>
      </c>
      <c r="B224" t="s">
        <v>176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126</v>
      </c>
      <c r="B225" t="s">
        <v>177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126</v>
      </c>
      <c r="B226" t="s">
        <v>178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126</v>
      </c>
      <c r="B227" t="s">
        <v>179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126</v>
      </c>
      <c r="B228" t="s">
        <v>180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126</v>
      </c>
      <c r="B229" t="s">
        <v>181</v>
      </c>
      <c r="C229">
        <v>62682000000</v>
      </c>
      <c r="D229">
        <v>44614000000</v>
      </c>
      <c r="E229">
        <v>-52030000000</v>
      </c>
      <c r="F229">
        <v>-52030000000</v>
      </c>
      <c r="G229">
        <v>46973000000</v>
      </c>
      <c r="H229">
        <v>24802000000</v>
      </c>
      <c r="I229">
        <v>-76833000000</v>
      </c>
      <c r="J229">
        <v>-76833000000</v>
      </c>
      <c r="K229">
        <v>-76833000000</v>
      </c>
      <c r="L229">
        <v>-76833000000</v>
      </c>
      <c r="M229">
        <v>77527521940</v>
      </c>
      <c r="N229">
        <v>77489000000</v>
      </c>
    </row>
    <row r="230" spans="1:14" x14ac:dyDescent="0.35">
      <c r="A230" t="s">
        <v>126</v>
      </c>
      <c r="B230" t="s">
        <v>182</v>
      </c>
      <c r="C230">
        <v>-529339000000</v>
      </c>
      <c r="D230">
        <v>-621570000000</v>
      </c>
      <c r="E230">
        <v>268382000000</v>
      </c>
      <c r="F230">
        <v>-298248000000</v>
      </c>
      <c r="G230">
        <v>-347723000000</v>
      </c>
      <c r="H230">
        <v>-3156566000000</v>
      </c>
      <c r="I230">
        <v>243134000000</v>
      </c>
      <c r="J230">
        <v>67607000000</v>
      </c>
      <c r="K230">
        <v>-255311000000</v>
      </c>
      <c r="L230">
        <v>687838000000</v>
      </c>
      <c r="M230">
        <v>259025239420</v>
      </c>
      <c r="N230">
        <v>-231595000000</v>
      </c>
    </row>
    <row r="231" spans="1:14" x14ac:dyDescent="0.35">
      <c r="A231" t="s">
        <v>126</v>
      </c>
      <c r="B231" t="s">
        <v>183</v>
      </c>
      <c r="C231">
        <v>-572000000</v>
      </c>
      <c r="D231">
        <v>-715000000</v>
      </c>
      <c r="E231">
        <v>0</v>
      </c>
      <c r="F231">
        <v>-46000000</v>
      </c>
      <c r="G231">
        <v>-46000000</v>
      </c>
      <c r="H231">
        <v>-178000000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126</v>
      </c>
      <c r="B232" t="s">
        <v>184</v>
      </c>
      <c r="C232">
        <v>-5600033000000</v>
      </c>
      <c r="D232">
        <v>-6220780000000</v>
      </c>
      <c r="E232">
        <v>3895763000000</v>
      </c>
      <c r="F232">
        <v>1155749000000</v>
      </c>
      <c r="G232">
        <v>1846681000000</v>
      </c>
      <c r="H232">
        <v>681920000000</v>
      </c>
      <c r="I232">
        <v>-5576142000000</v>
      </c>
      <c r="J232">
        <v>-2183011000000</v>
      </c>
      <c r="K232">
        <v>2375404000000</v>
      </c>
      <c r="L232">
        <v>10728387000000</v>
      </c>
      <c r="M232">
        <v>-2406764985177</v>
      </c>
      <c r="N232">
        <v>13454312000000</v>
      </c>
    </row>
    <row r="233" spans="1:14" x14ac:dyDescent="0.35">
      <c r="A233" t="s">
        <v>126</v>
      </c>
      <c r="B233" t="s">
        <v>185</v>
      </c>
      <c r="C233">
        <v>-17757000000</v>
      </c>
      <c r="D233">
        <v>-87514000000</v>
      </c>
      <c r="E233">
        <v>-3466000000</v>
      </c>
      <c r="F233">
        <v>-35205000000</v>
      </c>
      <c r="G233">
        <v>-41966000000</v>
      </c>
      <c r="H233">
        <v>-100466000000</v>
      </c>
      <c r="I233">
        <v>-4070000000</v>
      </c>
      <c r="J233">
        <v>-53900000000</v>
      </c>
      <c r="K233">
        <v>-100017000000</v>
      </c>
      <c r="L233">
        <v>-174712000000</v>
      </c>
      <c r="M233">
        <v>-330877945</v>
      </c>
      <c r="N233">
        <v>-11803000000</v>
      </c>
    </row>
    <row r="234" spans="1:14" x14ac:dyDescent="0.35">
      <c r="A234" t="s">
        <v>126</v>
      </c>
      <c r="B234" t="s">
        <v>186</v>
      </c>
      <c r="C234">
        <v>1181000000</v>
      </c>
      <c r="D234">
        <v>2851000000</v>
      </c>
      <c r="E234">
        <v>615000000</v>
      </c>
      <c r="F234">
        <v>1028000000</v>
      </c>
      <c r="G234">
        <v>2026000000</v>
      </c>
      <c r="H234">
        <v>3390000000</v>
      </c>
      <c r="I234">
        <v>508000000</v>
      </c>
      <c r="J234">
        <v>914000000</v>
      </c>
      <c r="K234">
        <v>1014000000</v>
      </c>
      <c r="L234">
        <v>1762000000</v>
      </c>
      <c r="M234">
        <v>29272727</v>
      </c>
      <c r="N234">
        <v>212000000</v>
      </c>
    </row>
    <row r="235" spans="1:14" x14ac:dyDescent="0.35">
      <c r="A235" t="s">
        <v>126</v>
      </c>
      <c r="B235" t="s">
        <v>187</v>
      </c>
      <c r="C235">
        <v>0</v>
      </c>
      <c r="D235">
        <v>-15000000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 t="s">
        <v>126</v>
      </c>
      <c r="B236" t="s">
        <v>188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126</v>
      </c>
      <c r="B237" t="s">
        <v>189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126</v>
      </c>
      <c r="B238" t="s">
        <v>190</v>
      </c>
      <c r="C238">
        <v>194522000000</v>
      </c>
      <c r="D238">
        <v>194522000000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126</v>
      </c>
      <c r="B239" t="s">
        <v>191</v>
      </c>
      <c r="C239">
        <v>0</v>
      </c>
      <c r="D239">
        <v>189000000</v>
      </c>
      <c r="E239">
        <v>0</v>
      </c>
      <c r="F239">
        <v>0</v>
      </c>
      <c r="G239">
        <v>0</v>
      </c>
      <c r="H239">
        <v>291815000000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126</v>
      </c>
      <c r="B240" t="s">
        <v>192</v>
      </c>
      <c r="C240">
        <v>177000000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880000000</v>
      </c>
      <c r="L240">
        <v>880000000</v>
      </c>
      <c r="M240">
        <v>0</v>
      </c>
      <c r="N240">
        <v>0</v>
      </c>
    </row>
    <row r="241" spans="1:14" x14ac:dyDescent="0.35">
      <c r="A241" t="s">
        <v>126</v>
      </c>
      <c r="B241" t="s">
        <v>193</v>
      </c>
      <c r="C241">
        <v>178123000000</v>
      </c>
      <c r="D241">
        <v>110033000000</v>
      </c>
      <c r="E241">
        <v>-2851000000</v>
      </c>
      <c r="F241">
        <v>-34177000000</v>
      </c>
      <c r="G241">
        <v>-39940000000</v>
      </c>
      <c r="H241">
        <v>194739000000</v>
      </c>
      <c r="I241">
        <v>-3562000000</v>
      </c>
      <c r="J241">
        <v>-52986000000</v>
      </c>
      <c r="K241">
        <v>-98123000000</v>
      </c>
      <c r="L241">
        <v>-172070000000</v>
      </c>
      <c r="M241">
        <v>-301605218</v>
      </c>
      <c r="N241">
        <v>-11591000000</v>
      </c>
    </row>
    <row r="242" spans="1:14" x14ac:dyDescent="0.35">
      <c r="A242" t="s">
        <v>126</v>
      </c>
      <c r="B242" t="s">
        <v>194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3525025000000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126</v>
      </c>
      <c r="B243" t="s">
        <v>195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126</v>
      </c>
      <c r="B244" t="s">
        <v>196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126</v>
      </c>
      <c r="B245" t="s">
        <v>197</v>
      </c>
      <c r="C245">
        <v>0</v>
      </c>
      <c r="D245">
        <v>0</v>
      </c>
      <c r="E245">
        <v>0</v>
      </c>
      <c r="F245">
        <v>952955000000</v>
      </c>
      <c r="G245">
        <v>1132955000000</v>
      </c>
      <c r="H245">
        <v>1132366000000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126</v>
      </c>
      <c r="B246" t="s">
        <v>198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126</v>
      </c>
      <c r="B247" t="s">
        <v>199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126</v>
      </c>
      <c r="B248" t="s">
        <v>200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126</v>
      </c>
      <c r="B249" t="s">
        <v>201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127</v>
      </c>
      <c r="B250" t="s">
        <v>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127</v>
      </c>
      <c r="B251" t="s">
        <v>172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5228334000000</v>
      </c>
      <c r="M251">
        <v>0</v>
      </c>
      <c r="N251">
        <v>0</v>
      </c>
    </row>
    <row r="252" spans="1:14" x14ac:dyDescent="0.35">
      <c r="A252" t="s">
        <v>127</v>
      </c>
      <c r="B252" t="s">
        <v>173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-3858637000000</v>
      </c>
      <c r="M252">
        <v>0</v>
      </c>
      <c r="N252">
        <v>0</v>
      </c>
    </row>
    <row r="253" spans="1:14" x14ac:dyDescent="0.35">
      <c r="A253" t="s">
        <v>127</v>
      </c>
      <c r="B253" t="s">
        <v>174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132842000000</v>
      </c>
      <c r="M253">
        <v>0</v>
      </c>
      <c r="N253">
        <v>0</v>
      </c>
    </row>
    <row r="254" spans="1:14" x14ac:dyDescent="0.35">
      <c r="A254" t="s">
        <v>127</v>
      </c>
      <c r="B254" t="s">
        <v>175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250561000000</v>
      </c>
      <c r="M254">
        <v>0</v>
      </c>
      <c r="N254">
        <v>0</v>
      </c>
    </row>
    <row r="255" spans="1:14" x14ac:dyDescent="0.35">
      <c r="A255" t="s">
        <v>127</v>
      </c>
      <c r="B255" t="s">
        <v>176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35742000000</v>
      </c>
      <c r="M255">
        <v>0</v>
      </c>
      <c r="N255">
        <v>0</v>
      </c>
    </row>
    <row r="256" spans="1:14" x14ac:dyDescent="0.35">
      <c r="A256" t="s">
        <v>127</v>
      </c>
      <c r="B256" t="s">
        <v>177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9080000000</v>
      </c>
      <c r="M256">
        <v>0</v>
      </c>
      <c r="N256">
        <v>0</v>
      </c>
    </row>
    <row r="257" spans="1:14" x14ac:dyDescent="0.35">
      <c r="A257" t="s">
        <v>127</v>
      </c>
      <c r="B257" t="s">
        <v>178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-1012121000000</v>
      </c>
      <c r="M257">
        <v>0</v>
      </c>
      <c r="N257">
        <v>0</v>
      </c>
    </row>
    <row r="258" spans="1:14" x14ac:dyDescent="0.35">
      <c r="A258" t="s">
        <v>127</v>
      </c>
      <c r="B258" t="s">
        <v>179</v>
      </c>
      <c r="C258">
        <v>-35208000000</v>
      </c>
      <c r="D258">
        <v>-45411000000</v>
      </c>
      <c r="E258">
        <v>-8042000000</v>
      </c>
      <c r="F258">
        <v>-15170000000</v>
      </c>
      <c r="G258">
        <v>-21539000000</v>
      </c>
      <c r="H258">
        <v>-27382000000</v>
      </c>
      <c r="I258">
        <v>-5143000000</v>
      </c>
      <c r="J258">
        <v>-10194000000</v>
      </c>
      <c r="K258">
        <v>0</v>
      </c>
      <c r="L258">
        <v>-21444000000</v>
      </c>
      <c r="M258">
        <v>-1412000000</v>
      </c>
      <c r="N258">
        <v>-2930000000</v>
      </c>
    </row>
    <row r="259" spans="1:14" x14ac:dyDescent="0.35">
      <c r="A259" t="s">
        <v>127</v>
      </c>
      <c r="B259" t="s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127</v>
      </c>
      <c r="B260" t="s">
        <v>181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39179000000</v>
      </c>
      <c r="I260">
        <v>-38213000000</v>
      </c>
      <c r="J260">
        <v>-37872000000</v>
      </c>
      <c r="K260">
        <v>0</v>
      </c>
      <c r="L260">
        <v>-39179000000</v>
      </c>
      <c r="M260">
        <v>0</v>
      </c>
      <c r="N260">
        <v>0</v>
      </c>
    </row>
    <row r="261" spans="1:14" x14ac:dyDescent="0.35">
      <c r="A261" t="s">
        <v>127</v>
      </c>
      <c r="B261" t="s">
        <v>182</v>
      </c>
      <c r="C261">
        <v>56929000000</v>
      </c>
      <c r="D261">
        <v>27129000000</v>
      </c>
      <c r="E261">
        <v>141991000000</v>
      </c>
      <c r="F261">
        <v>130140000000</v>
      </c>
      <c r="G261">
        <v>139461000000</v>
      </c>
      <c r="H261">
        <v>511502000000</v>
      </c>
      <c r="I261">
        <v>1267517000000</v>
      </c>
      <c r="J261">
        <v>1433276000000</v>
      </c>
      <c r="K261">
        <v>0</v>
      </c>
      <c r="L261">
        <v>-58574000000</v>
      </c>
      <c r="M261">
        <v>-288253000000</v>
      </c>
      <c r="N261">
        <v>-208803000000</v>
      </c>
    </row>
    <row r="262" spans="1:14" x14ac:dyDescent="0.35">
      <c r="A262" t="s">
        <v>127</v>
      </c>
      <c r="B262" t="s">
        <v>183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127</v>
      </c>
      <c r="B263" t="s">
        <v>184</v>
      </c>
      <c r="C263">
        <v>-9563891000000</v>
      </c>
      <c r="D263">
        <v>-1225570000000</v>
      </c>
      <c r="E263">
        <v>-8100201000000</v>
      </c>
      <c r="F263">
        <v>-3561677000000</v>
      </c>
      <c r="G263">
        <v>-5290758000000</v>
      </c>
      <c r="H263">
        <v>-8525372000000</v>
      </c>
      <c r="I263">
        <v>2059930000000</v>
      </c>
      <c r="J263">
        <v>2374021000000</v>
      </c>
      <c r="K263">
        <v>0</v>
      </c>
      <c r="L263">
        <v>9092445000000</v>
      </c>
      <c r="M263">
        <v>-8062010000000</v>
      </c>
      <c r="N263">
        <v>-7189172000000</v>
      </c>
    </row>
    <row r="264" spans="1:14" x14ac:dyDescent="0.35">
      <c r="A264" t="s">
        <v>127</v>
      </c>
      <c r="B264" t="s">
        <v>185</v>
      </c>
      <c r="C264">
        <v>-18471000000</v>
      </c>
      <c r="D264">
        <v>-19049000000</v>
      </c>
      <c r="E264">
        <v>-3703000000</v>
      </c>
      <c r="F264">
        <v>-11048000000</v>
      </c>
      <c r="G264">
        <v>-50458000000</v>
      </c>
      <c r="H264">
        <v>-64344000000</v>
      </c>
      <c r="I264">
        <v>-7105000000</v>
      </c>
      <c r="J264">
        <v>-7859000000</v>
      </c>
      <c r="K264">
        <v>0</v>
      </c>
      <c r="L264">
        <v>-73726000000</v>
      </c>
      <c r="M264">
        <v>-18387000000</v>
      </c>
      <c r="N264">
        <v>-29926000000</v>
      </c>
    </row>
    <row r="265" spans="1:14" x14ac:dyDescent="0.35">
      <c r="A265" t="s">
        <v>127</v>
      </c>
      <c r="B265" t="s">
        <v>186</v>
      </c>
      <c r="C265">
        <v>-6873000000</v>
      </c>
      <c r="D265">
        <v>-6866000000</v>
      </c>
      <c r="E265">
        <v>0</v>
      </c>
      <c r="F265">
        <v>370000000</v>
      </c>
      <c r="G265">
        <v>706000000</v>
      </c>
      <c r="H265">
        <v>849000000</v>
      </c>
      <c r="I265">
        <v>139000000</v>
      </c>
      <c r="J265">
        <v>139000000</v>
      </c>
      <c r="K265">
        <v>0</v>
      </c>
      <c r="L265">
        <v>185000000</v>
      </c>
      <c r="M265">
        <v>0</v>
      </c>
      <c r="N265">
        <v>0</v>
      </c>
    </row>
    <row r="266" spans="1:14" x14ac:dyDescent="0.35">
      <c r="A266" t="s">
        <v>127</v>
      </c>
      <c r="B266" t="s">
        <v>187</v>
      </c>
      <c r="C266">
        <v>-2023000000</v>
      </c>
      <c r="D266">
        <v>-2416000000</v>
      </c>
      <c r="E266">
        <v>0</v>
      </c>
      <c r="F266">
        <v>0</v>
      </c>
      <c r="G266">
        <v>0</v>
      </c>
      <c r="H266">
        <v>-193000000</v>
      </c>
      <c r="I266">
        <v>0</v>
      </c>
      <c r="J266">
        <v>0</v>
      </c>
      <c r="K266">
        <v>0</v>
      </c>
      <c r="L266">
        <v>-53000000</v>
      </c>
      <c r="M266">
        <v>0</v>
      </c>
      <c r="N266">
        <v>0</v>
      </c>
    </row>
    <row r="267" spans="1:14" x14ac:dyDescent="0.35">
      <c r="A267" t="s">
        <v>127</v>
      </c>
      <c r="B267" t="s">
        <v>188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127</v>
      </c>
      <c r="B268" t="s">
        <v>189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127</v>
      </c>
      <c r="B269" t="s">
        <v>190</v>
      </c>
      <c r="C269">
        <v>-150000000000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127</v>
      </c>
      <c r="B270" t="s">
        <v>191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127</v>
      </c>
      <c r="B271" t="s">
        <v>192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127</v>
      </c>
      <c r="B272" t="s">
        <v>193</v>
      </c>
      <c r="C272">
        <v>-27367000000</v>
      </c>
      <c r="D272">
        <v>-28331000000</v>
      </c>
      <c r="E272">
        <v>-3703000000</v>
      </c>
      <c r="F272">
        <v>-10678000000</v>
      </c>
      <c r="G272">
        <v>-49752000000</v>
      </c>
      <c r="H272">
        <v>-63688000000</v>
      </c>
      <c r="I272">
        <v>-6966000000</v>
      </c>
      <c r="J272">
        <v>-7720000000</v>
      </c>
      <c r="K272">
        <v>0</v>
      </c>
      <c r="L272">
        <v>-73594000000</v>
      </c>
      <c r="M272">
        <v>-18387000000</v>
      </c>
      <c r="N272">
        <v>-29926000000</v>
      </c>
    </row>
    <row r="273" spans="1:14" x14ac:dyDescent="0.35">
      <c r="A273" t="s">
        <v>127</v>
      </c>
      <c r="B273" t="s">
        <v>194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1500000000000</v>
      </c>
      <c r="M273">
        <v>0</v>
      </c>
      <c r="N273">
        <v>0</v>
      </c>
    </row>
    <row r="274" spans="1:14" x14ac:dyDescent="0.35">
      <c r="A274" t="s">
        <v>127</v>
      </c>
      <c r="B274" t="s">
        <v>195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 t="s">
        <v>127</v>
      </c>
      <c r="B275" t="s">
        <v>196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127</v>
      </c>
      <c r="B276" t="s">
        <v>197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127</v>
      </c>
      <c r="B277" t="s">
        <v>198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127</v>
      </c>
      <c r="B278" t="s">
        <v>199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127</v>
      </c>
      <c r="B279" t="s">
        <v>200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127</v>
      </c>
      <c r="B280" t="s">
        <v>201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128</v>
      </c>
      <c r="B281" t="s">
        <v>171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128</v>
      </c>
      <c r="B282" t="s">
        <v>172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128</v>
      </c>
      <c r="B283" t="s">
        <v>173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128</v>
      </c>
      <c r="B284" t="s">
        <v>174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128</v>
      </c>
      <c r="B285" t="s">
        <v>175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">
        <v>128</v>
      </c>
      <c r="B286" t="s">
        <v>176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128</v>
      </c>
      <c r="B287" t="s">
        <v>177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">
        <v>128</v>
      </c>
      <c r="B288" t="s">
        <v>178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128</v>
      </c>
      <c r="B289" t="s">
        <v>179</v>
      </c>
      <c r="C289">
        <v>99280317560</v>
      </c>
      <c r="D289">
        <v>306967407228</v>
      </c>
      <c r="E289">
        <v>-244883953742</v>
      </c>
      <c r="F289">
        <v>-1281813754359</v>
      </c>
      <c r="G289">
        <v>34047291899</v>
      </c>
      <c r="H289">
        <v>60982125407</v>
      </c>
      <c r="I289">
        <v>-320467806484</v>
      </c>
      <c r="J289">
        <v>-1399355189538</v>
      </c>
      <c r="K289">
        <v>-1818333666342</v>
      </c>
      <c r="L289">
        <v>-1827928447788</v>
      </c>
      <c r="M289">
        <v>24725109088</v>
      </c>
      <c r="N289">
        <v>2079329594774</v>
      </c>
    </row>
    <row r="290" spans="1:14" x14ac:dyDescent="0.35">
      <c r="A290" t="s">
        <v>128</v>
      </c>
      <c r="B290" t="s">
        <v>180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128</v>
      </c>
      <c r="B291" t="s">
        <v>181</v>
      </c>
      <c r="C291">
        <v>0</v>
      </c>
      <c r="D291">
        <v>0</v>
      </c>
      <c r="E291">
        <v>-241138302664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128</v>
      </c>
      <c r="B292" t="s">
        <v>182</v>
      </c>
      <c r="C292">
        <v>409424695462</v>
      </c>
      <c r="D292">
        <v>776629387364</v>
      </c>
      <c r="E292">
        <v>0</v>
      </c>
      <c r="F292">
        <v>-236657478003</v>
      </c>
      <c r="G292">
        <v>-250545949979</v>
      </c>
      <c r="H292">
        <v>195171759982</v>
      </c>
      <c r="I292">
        <v>-45581405912</v>
      </c>
      <c r="J292">
        <v>493568940115</v>
      </c>
      <c r="K292">
        <v>466023990561</v>
      </c>
      <c r="L292">
        <v>1322779530704</v>
      </c>
      <c r="M292">
        <v>-832568923680</v>
      </c>
      <c r="N292">
        <v>-247901656746</v>
      </c>
    </row>
    <row r="293" spans="1:14" x14ac:dyDescent="0.35">
      <c r="A293" t="s">
        <v>128</v>
      </c>
      <c r="B293" t="s">
        <v>183</v>
      </c>
      <c r="C293">
        <v>-1649800000</v>
      </c>
      <c r="D293">
        <v>-2439800000</v>
      </c>
      <c r="E293">
        <v>-1050000000</v>
      </c>
      <c r="F293">
        <v>-1500000000</v>
      </c>
      <c r="G293">
        <v>-4600000000</v>
      </c>
      <c r="H293">
        <v>-7141333333</v>
      </c>
      <c r="I293">
        <v>-3090000000</v>
      </c>
      <c r="J293">
        <v>-5173752800</v>
      </c>
      <c r="K293">
        <v>-7173752800</v>
      </c>
      <c r="L293">
        <v>-7173752800</v>
      </c>
      <c r="M293">
        <v>-2500000000</v>
      </c>
      <c r="N293">
        <v>-4500000000</v>
      </c>
    </row>
    <row r="294" spans="1:14" x14ac:dyDescent="0.35">
      <c r="A294" t="s">
        <v>128</v>
      </c>
      <c r="B294" t="s">
        <v>184</v>
      </c>
      <c r="C294">
        <v>-11734824813209</v>
      </c>
      <c r="D294">
        <v>639507366561</v>
      </c>
      <c r="E294">
        <v>478903184255</v>
      </c>
      <c r="F294">
        <v>-7416488753263</v>
      </c>
      <c r="G294">
        <v>-8207129326753</v>
      </c>
      <c r="H294">
        <v>5559022899200</v>
      </c>
      <c r="I294">
        <v>2757431780329</v>
      </c>
      <c r="J294">
        <v>2000835915198</v>
      </c>
      <c r="K294">
        <v>-1151461916505</v>
      </c>
      <c r="L294">
        <v>-3156788859554</v>
      </c>
      <c r="M294">
        <v>2142377942237</v>
      </c>
      <c r="N294">
        <v>1209097786787</v>
      </c>
    </row>
    <row r="295" spans="1:14" x14ac:dyDescent="0.35">
      <c r="A295" t="s">
        <v>128</v>
      </c>
      <c r="B295" t="s">
        <v>185</v>
      </c>
      <c r="C295">
        <v>-38233686699</v>
      </c>
      <c r="D295">
        <v>-48089586276</v>
      </c>
      <c r="E295">
        <v>-22151831974</v>
      </c>
      <c r="F295">
        <v>-35671213329</v>
      </c>
      <c r="G295">
        <v>-35950009769</v>
      </c>
      <c r="H295">
        <v>-73052716567</v>
      </c>
      <c r="I295">
        <v>-29036135121</v>
      </c>
      <c r="J295">
        <v>-50779768905</v>
      </c>
      <c r="K295">
        <v>-59896669644</v>
      </c>
      <c r="L295">
        <v>-96193368349</v>
      </c>
      <c r="M295">
        <v>-22049697295</v>
      </c>
      <c r="N295">
        <v>-85674134755</v>
      </c>
    </row>
    <row r="296" spans="1:14" x14ac:dyDescent="0.35">
      <c r="A296" t="s">
        <v>128</v>
      </c>
      <c r="B296" t="s">
        <v>186</v>
      </c>
      <c r="C296">
        <v>21661592070</v>
      </c>
      <c r="D296">
        <v>54939513364</v>
      </c>
      <c r="E296">
        <v>103636363</v>
      </c>
      <c r="F296">
        <v>118445454</v>
      </c>
      <c r="G296">
        <v>118445454</v>
      </c>
      <c r="H296">
        <v>888813636</v>
      </c>
      <c r="I296">
        <v>1500254</v>
      </c>
      <c r="J296">
        <v>80900509</v>
      </c>
      <c r="K296">
        <v>105046417</v>
      </c>
      <c r="L296">
        <v>232775204</v>
      </c>
      <c r="M296">
        <v>141177272</v>
      </c>
      <c r="N296">
        <v>230181816</v>
      </c>
    </row>
    <row r="297" spans="1:14" x14ac:dyDescent="0.35">
      <c r="A297" t="s">
        <v>128</v>
      </c>
      <c r="B297" t="s">
        <v>187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128</v>
      </c>
      <c r="B298" t="s">
        <v>188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128</v>
      </c>
      <c r="B299" t="s">
        <v>189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128</v>
      </c>
      <c r="B300" t="s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128</v>
      </c>
      <c r="B301" t="s">
        <v>191</v>
      </c>
      <c r="C301">
        <v>2000000000</v>
      </c>
      <c r="D301">
        <v>3750000000</v>
      </c>
      <c r="E301">
        <v>0</v>
      </c>
      <c r="F301">
        <v>0</v>
      </c>
      <c r="G301">
        <v>3000000000</v>
      </c>
      <c r="H301">
        <v>3000000000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128</v>
      </c>
      <c r="B302" t="s">
        <v>192</v>
      </c>
      <c r="C302">
        <v>1860400000</v>
      </c>
      <c r="D302">
        <v>151800000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128</v>
      </c>
      <c r="B303" t="s">
        <v>193</v>
      </c>
      <c r="C303">
        <v>-12711694629</v>
      </c>
      <c r="D303">
        <v>10751727088</v>
      </c>
      <c r="E303">
        <v>-22048195611</v>
      </c>
      <c r="F303">
        <v>-35552767875</v>
      </c>
      <c r="G303">
        <v>-32831564315</v>
      </c>
      <c r="H303">
        <v>-69163902931</v>
      </c>
      <c r="I303">
        <v>-29034634867</v>
      </c>
      <c r="J303">
        <v>-50698868396</v>
      </c>
      <c r="K303">
        <v>-59791623227</v>
      </c>
      <c r="L303">
        <v>-95960593145</v>
      </c>
      <c r="M303">
        <v>-21908520023</v>
      </c>
      <c r="N303">
        <v>-85443952939</v>
      </c>
    </row>
    <row r="304" spans="1:14" x14ac:dyDescent="0.35">
      <c r="A304" t="s">
        <v>128</v>
      </c>
      <c r="B304" t="s">
        <v>194</v>
      </c>
      <c r="C304">
        <v>2420469044224</v>
      </c>
      <c r="D304">
        <v>2420424044224</v>
      </c>
      <c r="E304">
        <v>-275000000</v>
      </c>
      <c r="F304">
        <v>-275000000</v>
      </c>
      <c r="G304">
        <v>-275000000</v>
      </c>
      <c r="H304">
        <v>-275000000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128</v>
      </c>
      <c r="B305" t="s">
        <v>195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128</v>
      </c>
      <c r="B306" t="s">
        <v>196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128</v>
      </c>
      <c r="B307" t="s">
        <v>197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128</v>
      </c>
      <c r="B308" t="s">
        <v>198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128</v>
      </c>
      <c r="B309" t="s">
        <v>199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128</v>
      </c>
      <c r="B310" t="s">
        <v>200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128</v>
      </c>
      <c r="B311" t="s">
        <v>201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129</v>
      </c>
      <c r="B312" t="s">
        <v>171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129</v>
      </c>
      <c r="B313" t="s">
        <v>172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129</v>
      </c>
      <c r="B314" t="s">
        <v>173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129</v>
      </c>
      <c r="B315" t="s">
        <v>174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129</v>
      </c>
      <c r="B316" t="s">
        <v>175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129</v>
      </c>
      <c r="B317" t="s">
        <v>176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129</v>
      </c>
      <c r="B318" t="s">
        <v>177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129</v>
      </c>
      <c r="B319" t="s">
        <v>178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129</v>
      </c>
      <c r="B320" t="s">
        <v>179</v>
      </c>
      <c r="C320">
        <v>645272000000</v>
      </c>
      <c r="D320">
        <v>1459430000000</v>
      </c>
      <c r="E320">
        <v>180494000000</v>
      </c>
      <c r="F320">
        <v>577777000000</v>
      </c>
      <c r="G320">
        <v>493256000000</v>
      </c>
      <c r="H320">
        <v>1439203000000</v>
      </c>
      <c r="I320">
        <v>-46394000000</v>
      </c>
      <c r="J320">
        <v>-3178785000000</v>
      </c>
      <c r="K320">
        <v>-3264943000000</v>
      </c>
      <c r="L320">
        <v>-3336564000000</v>
      </c>
      <c r="M320">
        <v>-100181000000</v>
      </c>
      <c r="N320">
        <v>-163249000000</v>
      </c>
    </row>
    <row r="321" spans="1:14" x14ac:dyDescent="0.35">
      <c r="A321" t="s">
        <v>129</v>
      </c>
      <c r="B321" t="s">
        <v>180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129</v>
      </c>
      <c r="B322" t="s">
        <v>181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67288000000</v>
      </c>
      <c r="K322">
        <v>248642000000</v>
      </c>
      <c r="L322">
        <v>0</v>
      </c>
      <c r="M322">
        <v>-1074097000000</v>
      </c>
      <c r="N322">
        <v>0</v>
      </c>
    </row>
    <row r="323" spans="1:14" x14ac:dyDescent="0.35">
      <c r="A323" t="s">
        <v>129</v>
      </c>
      <c r="B323" t="s">
        <v>182</v>
      </c>
      <c r="C323">
        <v>488167000000</v>
      </c>
      <c r="D323">
        <v>1606046000000</v>
      </c>
      <c r="E323">
        <v>-846594000000</v>
      </c>
      <c r="F323">
        <v>-661204000000</v>
      </c>
      <c r="G323">
        <v>-552622000000</v>
      </c>
      <c r="H323">
        <v>2796031000000</v>
      </c>
      <c r="I323">
        <v>317340000000</v>
      </c>
      <c r="J323">
        <v>1006031000000</v>
      </c>
      <c r="K323">
        <v>2941168000000</v>
      </c>
      <c r="L323">
        <v>6025313000000</v>
      </c>
      <c r="M323">
        <v>0</v>
      </c>
      <c r="N323">
        <v>-4190188000000</v>
      </c>
    </row>
    <row r="324" spans="1:14" x14ac:dyDescent="0.35">
      <c r="A324" t="s">
        <v>129</v>
      </c>
      <c r="B324" t="s">
        <v>183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129</v>
      </c>
      <c r="B325" t="s">
        <v>184</v>
      </c>
      <c r="C325">
        <v>-15452365000000</v>
      </c>
      <c r="D325">
        <v>-6040345000000</v>
      </c>
      <c r="E325">
        <v>-9700398000000</v>
      </c>
      <c r="F325">
        <v>3334376000000</v>
      </c>
      <c r="G325">
        <v>9272316000000</v>
      </c>
      <c r="H325">
        <v>16005739000000</v>
      </c>
      <c r="I325">
        <v>-8114335000000</v>
      </c>
      <c r="J325">
        <v>-19236918000000</v>
      </c>
      <c r="K325">
        <v>-21785725000000</v>
      </c>
      <c r="L325">
        <v>-1693746000000</v>
      </c>
      <c r="M325">
        <v>-4338848000000</v>
      </c>
      <c r="N325">
        <v>14370462000000</v>
      </c>
    </row>
    <row r="326" spans="1:14" x14ac:dyDescent="0.35">
      <c r="A326" t="s">
        <v>129</v>
      </c>
      <c r="B326" t="s">
        <v>185</v>
      </c>
      <c r="C326">
        <v>-90199000000</v>
      </c>
      <c r="D326">
        <v>-115901000000</v>
      </c>
      <c r="E326">
        <v>-27229000000</v>
      </c>
      <c r="F326">
        <v>-49757000000</v>
      </c>
      <c r="G326">
        <v>-64893000000</v>
      </c>
      <c r="H326">
        <v>-219733000000</v>
      </c>
      <c r="I326">
        <v>-10381000000</v>
      </c>
      <c r="J326">
        <v>-15833000000</v>
      </c>
      <c r="K326">
        <v>-29834000000</v>
      </c>
      <c r="L326">
        <v>-71255000000</v>
      </c>
      <c r="M326">
        <v>-61342000000</v>
      </c>
      <c r="N326">
        <v>-132620000000</v>
      </c>
    </row>
    <row r="327" spans="1:14" x14ac:dyDescent="0.35">
      <c r="A327" t="s">
        <v>129</v>
      </c>
      <c r="B327" t="s">
        <v>186</v>
      </c>
      <c r="C327">
        <v>368000000</v>
      </c>
      <c r="D327">
        <v>536000000</v>
      </c>
      <c r="E327">
        <v>117000000</v>
      </c>
      <c r="F327">
        <v>-9874000000</v>
      </c>
      <c r="G327">
        <v>0</v>
      </c>
      <c r="H327">
        <v>0</v>
      </c>
      <c r="I327">
        <v>0</v>
      </c>
      <c r="J327">
        <v>14628000000</v>
      </c>
      <c r="K327">
        <v>15174000000</v>
      </c>
      <c r="L327">
        <v>15151000000</v>
      </c>
      <c r="M327">
        <v>111000000</v>
      </c>
      <c r="N327">
        <v>225000000</v>
      </c>
    </row>
    <row r="328" spans="1:14" x14ac:dyDescent="0.35">
      <c r="A328" t="s">
        <v>129</v>
      </c>
      <c r="B328" t="s">
        <v>187</v>
      </c>
      <c r="C328">
        <v>0</v>
      </c>
      <c r="D328">
        <v>0</v>
      </c>
      <c r="E328">
        <v>0</v>
      </c>
      <c r="F328">
        <v>0</v>
      </c>
      <c r="G328">
        <v>-9041000000</v>
      </c>
      <c r="H328">
        <v>-8594000000</v>
      </c>
      <c r="I328">
        <v>-33000000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129</v>
      </c>
      <c r="B329" t="s">
        <v>188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129</v>
      </c>
      <c r="B330" t="s">
        <v>189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129</v>
      </c>
      <c r="B331" t="s">
        <v>190</v>
      </c>
      <c r="C331">
        <v>0</v>
      </c>
      <c r="D331">
        <v>0</v>
      </c>
      <c r="E331">
        <v>0</v>
      </c>
      <c r="F331">
        <v>0</v>
      </c>
      <c r="G331">
        <v>1500000000</v>
      </c>
      <c r="H331">
        <v>0</v>
      </c>
      <c r="I331">
        <v>6000000000</v>
      </c>
      <c r="J331">
        <v>6000000000</v>
      </c>
      <c r="K331">
        <v>6119000000</v>
      </c>
      <c r="L331">
        <v>0</v>
      </c>
      <c r="M331">
        <v>0</v>
      </c>
      <c r="N331">
        <v>0</v>
      </c>
    </row>
    <row r="332" spans="1:14" x14ac:dyDescent="0.35">
      <c r="A332" t="s">
        <v>129</v>
      </c>
      <c r="B332" t="s">
        <v>191</v>
      </c>
      <c r="C332">
        <v>0</v>
      </c>
      <c r="D332">
        <v>0</v>
      </c>
      <c r="E332">
        <v>0</v>
      </c>
      <c r="F332">
        <v>1500000000</v>
      </c>
      <c r="G332">
        <v>2083000000</v>
      </c>
      <c r="H332">
        <v>1500000000</v>
      </c>
      <c r="I332">
        <v>0</v>
      </c>
      <c r="J332">
        <v>2083000000</v>
      </c>
      <c r="K332">
        <v>0</v>
      </c>
      <c r="L332">
        <v>6119000000</v>
      </c>
      <c r="M332">
        <v>0</v>
      </c>
      <c r="N332">
        <v>0</v>
      </c>
    </row>
    <row r="333" spans="1:14" x14ac:dyDescent="0.35">
      <c r="A333" t="s">
        <v>129</v>
      </c>
      <c r="B333" t="s">
        <v>192</v>
      </c>
      <c r="C333">
        <v>3070000000</v>
      </c>
      <c r="D333">
        <v>3070000000</v>
      </c>
      <c r="E333">
        <v>2083000000</v>
      </c>
      <c r="F333">
        <v>2083000000</v>
      </c>
      <c r="G333">
        <v>0</v>
      </c>
      <c r="H333">
        <v>19342000000</v>
      </c>
      <c r="I333">
        <v>10230000000</v>
      </c>
      <c r="J333">
        <v>0</v>
      </c>
      <c r="K333">
        <v>2083000000</v>
      </c>
      <c r="L333">
        <v>4226000000</v>
      </c>
      <c r="M333">
        <v>1667000000</v>
      </c>
      <c r="N333">
        <v>676879000000</v>
      </c>
    </row>
    <row r="334" spans="1:14" x14ac:dyDescent="0.35">
      <c r="A334" t="s">
        <v>129</v>
      </c>
      <c r="B334" t="s">
        <v>193</v>
      </c>
      <c r="C334">
        <v>-86761000000</v>
      </c>
      <c r="D334">
        <v>-112295000000</v>
      </c>
      <c r="E334">
        <v>-25029000000</v>
      </c>
      <c r="F334">
        <v>-56048000000</v>
      </c>
      <c r="G334">
        <v>-70351000000</v>
      </c>
      <c r="H334">
        <v>-207485000000</v>
      </c>
      <c r="I334">
        <v>5816000000</v>
      </c>
      <c r="J334">
        <v>6878000000</v>
      </c>
      <c r="K334">
        <v>-6458000000</v>
      </c>
      <c r="L334">
        <v>-45759000000</v>
      </c>
      <c r="M334">
        <v>-59564000000</v>
      </c>
      <c r="N334">
        <v>544484000000</v>
      </c>
    </row>
    <row r="335" spans="1:14" x14ac:dyDescent="0.35">
      <c r="A335" t="s">
        <v>129</v>
      </c>
      <c r="B335" t="s">
        <v>194</v>
      </c>
      <c r="C335">
        <v>3007800000000</v>
      </c>
      <c r="D335">
        <v>3007800000000</v>
      </c>
      <c r="E335">
        <v>0</v>
      </c>
      <c r="F335">
        <v>0</v>
      </c>
      <c r="G335">
        <v>0</v>
      </c>
      <c r="H335">
        <v>8761096000000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129</v>
      </c>
      <c r="B336" t="s">
        <v>195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129</v>
      </c>
      <c r="B337" t="s">
        <v>196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129</v>
      </c>
      <c r="B338" t="s">
        <v>197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129</v>
      </c>
      <c r="B339" t="s">
        <v>198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129</v>
      </c>
      <c r="B340" t="s">
        <v>199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129</v>
      </c>
      <c r="B341" t="s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129</v>
      </c>
      <c r="B342" t="s">
        <v>201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130</v>
      </c>
      <c r="B343" t="s">
        <v>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130</v>
      </c>
      <c r="B344" t="s">
        <v>172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130</v>
      </c>
      <c r="B345" t="s">
        <v>173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130</v>
      </c>
      <c r="B346" t="s">
        <v>174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130</v>
      </c>
      <c r="B347" t="s">
        <v>175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130</v>
      </c>
      <c r="B348" t="s">
        <v>176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130</v>
      </c>
      <c r="B349" t="s">
        <v>177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130</v>
      </c>
      <c r="B350" t="s">
        <v>178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130</v>
      </c>
      <c r="B351" t="s">
        <v>179</v>
      </c>
      <c r="C351">
        <v>0</v>
      </c>
      <c r="D351">
        <v>0</v>
      </c>
      <c r="E351">
        <v>-445720000000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130</v>
      </c>
      <c r="B352" t="s">
        <v>180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130</v>
      </c>
      <c r="B353" t="s">
        <v>181</v>
      </c>
      <c r="C353">
        <v>0</v>
      </c>
      <c r="D353">
        <v>0</v>
      </c>
      <c r="E353">
        <v>0</v>
      </c>
      <c r="F353">
        <v>0</v>
      </c>
      <c r="G353">
        <v>235100000000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130</v>
      </c>
      <c r="B354" t="s">
        <v>182</v>
      </c>
      <c r="C354">
        <v>258582000000</v>
      </c>
      <c r="D354">
        <v>63071000000</v>
      </c>
      <c r="E354">
        <v>190355000000</v>
      </c>
      <c r="F354">
        <v>135356000000</v>
      </c>
      <c r="G354">
        <v>0</v>
      </c>
      <c r="H354">
        <v>125846000000</v>
      </c>
      <c r="I354">
        <v>188870000000</v>
      </c>
      <c r="J354">
        <v>42581000000</v>
      </c>
      <c r="K354">
        <v>861238000000</v>
      </c>
      <c r="L354">
        <v>26756000000</v>
      </c>
      <c r="M354">
        <v>-93317000000</v>
      </c>
      <c r="N354">
        <v>-146699000000</v>
      </c>
    </row>
    <row r="355" spans="1:14" x14ac:dyDescent="0.35">
      <c r="A355" t="s">
        <v>130</v>
      </c>
      <c r="B355" t="s">
        <v>183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130</v>
      </c>
      <c r="B356" t="s">
        <v>184</v>
      </c>
      <c r="C356">
        <v>2869324000000</v>
      </c>
      <c r="D356">
        <v>119994000000</v>
      </c>
      <c r="E356">
        <v>914792000000</v>
      </c>
      <c r="F356">
        <v>6015537000000</v>
      </c>
      <c r="G356">
        <v>2555038000000</v>
      </c>
      <c r="H356">
        <v>8570005000000</v>
      </c>
      <c r="I356">
        <v>3376734000000</v>
      </c>
      <c r="J356">
        <v>9021557000000</v>
      </c>
      <c r="K356">
        <v>11351263000000</v>
      </c>
      <c r="L356">
        <v>7865055000000</v>
      </c>
      <c r="M356">
        <v>-337217000000</v>
      </c>
      <c r="N356">
        <v>-1983528000000</v>
      </c>
    </row>
    <row r="357" spans="1:14" x14ac:dyDescent="0.35">
      <c r="A357" t="s">
        <v>130</v>
      </c>
      <c r="B357" t="s">
        <v>185</v>
      </c>
      <c r="C357">
        <v>-78996000000</v>
      </c>
      <c r="D357">
        <v>-177467000000</v>
      </c>
      <c r="E357">
        <v>-9326000000</v>
      </c>
      <c r="F357">
        <v>-42320000000</v>
      </c>
      <c r="G357">
        <v>-51195000000</v>
      </c>
      <c r="H357">
        <v>-114013000000</v>
      </c>
      <c r="I357">
        <v>-35175000000</v>
      </c>
      <c r="J357">
        <v>-92966000000</v>
      </c>
      <c r="K357">
        <v>-125752000000</v>
      </c>
      <c r="L357">
        <v>-296242000000</v>
      </c>
      <c r="M357">
        <v>-14717000000</v>
      </c>
      <c r="N357">
        <v>-148225000000</v>
      </c>
    </row>
    <row r="358" spans="1:14" x14ac:dyDescent="0.35">
      <c r="A358" t="s">
        <v>130</v>
      </c>
      <c r="B358" t="s">
        <v>186</v>
      </c>
      <c r="C358">
        <v>491000000</v>
      </c>
      <c r="D358">
        <v>491000000</v>
      </c>
      <c r="E358">
        <v>0</v>
      </c>
      <c r="F358">
        <v>182069000000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130</v>
      </c>
      <c r="B359" t="s">
        <v>187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130</v>
      </c>
      <c r="B360" t="s">
        <v>188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130</v>
      </c>
      <c r="B361" t="s">
        <v>189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130</v>
      </c>
      <c r="B362" t="s">
        <v>190</v>
      </c>
      <c r="C362">
        <v>-1300000000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130</v>
      </c>
      <c r="B363" t="s">
        <v>191</v>
      </c>
      <c r="C363">
        <v>17082000000</v>
      </c>
      <c r="D363">
        <v>17082000000</v>
      </c>
      <c r="E363">
        <v>0</v>
      </c>
      <c r="F363">
        <v>6543000000</v>
      </c>
      <c r="G363">
        <v>21104000000</v>
      </c>
      <c r="H363">
        <v>40905000000</v>
      </c>
      <c r="I363">
        <v>0</v>
      </c>
      <c r="J363">
        <v>0</v>
      </c>
      <c r="K363">
        <v>24102000000</v>
      </c>
      <c r="L363">
        <v>24102000000</v>
      </c>
      <c r="M363">
        <v>0</v>
      </c>
      <c r="N363">
        <v>7863000000</v>
      </c>
    </row>
    <row r="364" spans="1:14" x14ac:dyDescent="0.35">
      <c r="A364" t="s">
        <v>130</v>
      </c>
      <c r="B364" t="s">
        <v>192</v>
      </c>
      <c r="C364">
        <v>4706000000</v>
      </c>
      <c r="D364">
        <v>4306000000</v>
      </c>
      <c r="E364">
        <v>278000000</v>
      </c>
      <c r="F364">
        <v>892000000</v>
      </c>
      <c r="G364">
        <v>892000000</v>
      </c>
      <c r="H364">
        <v>3710000000</v>
      </c>
      <c r="I364">
        <v>11000000</v>
      </c>
      <c r="J364">
        <v>7512000000</v>
      </c>
      <c r="K364">
        <v>7695000000</v>
      </c>
      <c r="L364">
        <v>7937000000</v>
      </c>
      <c r="M364">
        <v>7837000000</v>
      </c>
      <c r="N364">
        <v>0</v>
      </c>
    </row>
    <row r="365" spans="1:14" x14ac:dyDescent="0.35">
      <c r="A365" t="s">
        <v>130</v>
      </c>
      <c r="B365" t="s">
        <v>193</v>
      </c>
      <c r="C365">
        <v>-58634000000</v>
      </c>
      <c r="D365">
        <v>-156108000000</v>
      </c>
      <c r="E365">
        <v>-9376000000</v>
      </c>
      <c r="F365">
        <v>140667000000</v>
      </c>
      <c r="G365">
        <v>145701000000</v>
      </c>
      <c r="H365">
        <v>105486000000</v>
      </c>
      <c r="I365">
        <v>-34656000000</v>
      </c>
      <c r="J365">
        <v>-78710000000</v>
      </c>
      <c r="K365">
        <v>-87211000000</v>
      </c>
      <c r="L365">
        <v>-257486000000</v>
      </c>
      <c r="M365">
        <v>-6883000000</v>
      </c>
      <c r="N365">
        <v>-140362000000</v>
      </c>
    </row>
    <row r="366" spans="1:14" x14ac:dyDescent="0.35">
      <c r="A366" t="s">
        <v>130</v>
      </c>
      <c r="B366" t="s">
        <v>194</v>
      </c>
      <c r="C366">
        <v>1311660000000</v>
      </c>
      <c r="D366">
        <v>1406782000000</v>
      </c>
      <c r="E366">
        <v>0</v>
      </c>
      <c r="F366">
        <v>0</v>
      </c>
      <c r="G366">
        <v>365623000000</v>
      </c>
      <c r="H366">
        <v>2405623000000</v>
      </c>
      <c r="I366">
        <v>2719674000000</v>
      </c>
      <c r="J366">
        <v>2719674000000</v>
      </c>
      <c r="K366">
        <v>2719674000000</v>
      </c>
      <c r="L366">
        <v>3610674000000</v>
      </c>
      <c r="M366">
        <v>0</v>
      </c>
      <c r="N366">
        <v>0</v>
      </c>
    </row>
    <row r="367" spans="1:14" x14ac:dyDescent="0.35">
      <c r="A367" t="s">
        <v>130</v>
      </c>
      <c r="B367" t="s">
        <v>195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130</v>
      </c>
      <c r="B368" t="s">
        <v>196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7" x14ac:dyDescent="0.35">
      <c r="A369" t="s">
        <v>130</v>
      </c>
      <c r="B369" t="s">
        <v>197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7" x14ac:dyDescent="0.35">
      <c r="A370" t="s">
        <v>130</v>
      </c>
      <c r="B370" t="s">
        <v>198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7" x14ac:dyDescent="0.35">
      <c r="A371" t="s">
        <v>130</v>
      </c>
      <c r="B371" t="s">
        <v>199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7" x14ac:dyDescent="0.35">
      <c r="A372" t="s">
        <v>130</v>
      </c>
      <c r="B372" t="s">
        <v>200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7" x14ac:dyDescent="0.35">
      <c r="A373" t="s">
        <v>130</v>
      </c>
      <c r="B373" t="s">
        <v>201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7" x14ac:dyDescent="0.35">
      <c r="A374" t="s">
        <v>131</v>
      </c>
      <c r="B374" t="s">
        <v>171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7" x14ac:dyDescent="0.35">
      <c r="A375" t="s">
        <v>131</v>
      </c>
      <c r="B375" t="s">
        <v>172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7" x14ac:dyDescent="0.35">
      <c r="A376" t="s">
        <v>131</v>
      </c>
      <c r="B376" t="s">
        <v>173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7" x14ac:dyDescent="0.35">
      <c r="A377" t="s">
        <v>131</v>
      </c>
      <c r="B377" t="s">
        <v>174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7" x14ac:dyDescent="0.35">
      <c r="A378" t="s">
        <v>131</v>
      </c>
      <c r="B378" t="s">
        <v>175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7" x14ac:dyDescent="0.35">
      <c r="A379" t="s">
        <v>131</v>
      </c>
      <c r="B379" t="s">
        <v>176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7" x14ac:dyDescent="0.35">
      <c r="A380" t="s">
        <v>131</v>
      </c>
      <c r="B380" t="s">
        <v>177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7" x14ac:dyDescent="0.35">
      <c r="A381" t="s">
        <v>131</v>
      </c>
      <c r="B381" t="s">
        <v>178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7" x14ac:dyDescent="0.35">
      <c r="A382" t="s">
        <v>131</v>
      </c>
      <c r="B382" t="s">
        <v>179</v>
      </c>
      <c r="C382">
        <v>74474000000</v>
      </c>
      <c r="D382">
        <v>145839000000</v>
      </c>
      <c r="E382">
        <v>16116000000</v>
      </c>
      <c r="F382">
        <v>10921000000</v>
      </c>
      <c r="G382">
        <v>76441000000</v>
      </c>
      <c r="H382">
        <v>49495000000</v>
      </c>
      <c r="I382">
        <v>-19141000000</v>
      </c>
      <c r="J382">
        <v>-83226000000</v>
      </c>
      <c r="K382">
        <v>-53230000000</v>
      </c>
      <c r="L382">
        <v>-39103000000</v>
      </c>
      <c r="M382">
        <v>30910000000</v>
      </c>
      <c r="N382">
        <v>0</v>
      </c>
      <c r="O382">
        <v>110430000000</v>
      </c>
      <c r="Q382">
        <v>45774000000</v>
      </c>
    </row>
    <row r="383" spans="1:17" x14ac:dyDescent="0.35">
      <c r="A383" t="s">
        <v>131</v>
      </c>
      <c r="B383" t="s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7" x14ac:dyDescent="0.35">
      <c r="A384" t="s">
        <v>131</v>
      </c>
      <c r="B384" t="s">
        <v>181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108003000000</v>
      </c>
      <c r="I384">
        <v>-17142000000</v>
      </c>
      <c r="J384">
        <v>-81687000000</v>
      </c>
      <c r="K384">
        <v>-108003000000</v>
      </c>
      <c r="L384">
        <v>-108003000000</v>
      </c>
      <c r="M384">
        <v>0</v>
      </c>
      <c r="N384">
        <v>-11027000000</v>
      </c>
      <c r="O384">
        <v>213189000000</v>
      </c>
      <c r="Q384">
        <v>91989000000</v>
      </c>
    </row>
    <row r="385" spans="1:17" x14ac:dyDescent="0.35">
      <c r="A385" t="s">
        <v>131</v>
      </c>
      <c r="B385" t="s">
        <v>182</v>
      </c>
      <c r="C385">
        <v>876781000000</v>
      </c>
      <c r="D385">
        <v>2308261000000</v>
      </c>
      <c r="E385">
        <v>-335061000000</v>
      </c>
      <c r="F385">
        <v>1203427000000</v>
      </c>
      <c r="G385">
        <v>2185988000000</v>
      </c>
      <c r="H385">
        <v>6861903000000</v>
      </c>
      <c r="I385">
        <v>-915338000000</v>
      </c>
      <c r="J385">
        <v>25045000000</v>
      </c>
      <c r="K385">
        <v>558704000000</v>
      </c>
      <c r="L385">
        <v>9686972000000</v>
      </c>
      <c r="M385">
        <v>-8614111000000</v>
      </c>
      <c r="N385">
        <v>-6886696000000</v>
      </c>
      <c r="O385">
        <v>1727263000000</v>
      </c>
      <c r="Q385">
        <v>-8335003000000</v>
      </c>
    </row>
    <row r="386" spans="1:17" x14ac:dyDescent="0.35">
      <c r="A386" t="s">
        <v>131</v>
      </c>
      <c r="B386" t="s">
        <v>183</v>
      </c>
      <c r="C386">
        <v>-14306000000</v>
      </c>
      <c r="D386">
        <v>-16806000000</v>
      </c>
      <c r="E386">
        <v>-821000000</v>
      </c>
      <c r="F386">
        <v>-21844000000</v>
      </c>
      <c r="G386">
        <v>-27735000000</v>
      </c>
      <c r="H386">
        <v>-28243000000</v>
      </c>
      <c r="I386">
        <v>-163000000</v>
      </c>
      <c r="J386">
        <v>-5975000000</v>
      </c>
      <c r="K386">
        <v>-12805000000</v>
      </c>
      <c r="L386">
        <v>-13414000000</v>
      </c>
      <c r="M386">
        <v>-815000000</v>
      </c>
      <c r="N386">
        <v>-1288000000</v>
      </c>
      <c r="O386">
        <v>-9476000000</v>
      </c>
      <c r="Q386">
        <v>-290413000000</v>
      </c>
    </row>
    <row r="387" spans="1:17" x14ac:dyDescent="0.35">
      <c r="A387" t="s">
        <v>131</v>
      </c>
      <c r="B387" t="s">
        <v>184</v>
      </c>
      <c r="C387">
        <v>7349067000000</v>
      </c>
      <c r="D387">
        <v>2986705000000</v>
      </c>
      <c r="E387">
        <v>-6473294000000</v>
      </c>
      <c r="F387">
        <v>-848312000000</v>
      </c>
      <c r="G387">
        <v>-6498643000000</v>
      </c>
      <c r="H387">
        <v>-9547069000000</v>
      </c>
      <c r="I387">
        <v>7360675000000</v>
      </c>
      <c r="J387">
        <v>10600129000000</v>
      </c>
      <c r="K387">
        <v>11234306000000</v>
      </c>
      <c r="L387">
        <v>15515176000000</v>
      </c>
      <c r="M387">
        <v>9300532000000</v>
      </c>
      <c r="N387">
        <v>17626027000000</v>
      </c>
      <c r="O387">
        <v>27407863000000</v>
      </c>
      <c r="Q387">
        <v>12979972000000</v>
      </c>
    </row>
    <row r="388" spans="1:17" x14ac:dyDescent="0.35">
      <c r="A388" t="s">
        <v>131</v>
      </c>
      <c r="B388" t="s">
        <v>185</v>
      </c>
      <c r="C388">
        <v>-597813000000</v>
      </c>
      <c r="D388">
        <v>-981278000000</v>
      </c>
      <c r="E388">
        <v>-104334000000</v>
      </c>
      <c r="F388">
        <v>-328192000000</v>
      </c>
      <c r="G388">
        <v>-370446000000</v>
      </c>
      <c r="H388">
        <v>-603861000000</v>
      </c>
      <c r="I388">
        <v>-115887000000</v>
      </c>
      <c r="J388">
        <v>-367357000000</v>
      </c>
      <c r="K388">
        <v>-683770000000</v>
      </c>
      <c r="L388">
        <v>-1142530000000</v>
      </c>
      <c r="M388">
        <v>-291498000000</v>
      </c>
      <c r="N388">
        <v>-598480000000</v>
      </c>
      <c r="O388">
        <v>-137901000000</v>
      </c>
      <c r="Q388">
        <v>-197563000000</v>
      </c>
    </row>
    <row r="389" spans="1:17" x14ac:dyDescent="0.35">
      <c r="A389" t="s">
        <v>131</v>
      </c>
      <c r="B389" t="s">
        <v>186</v>
      </c>
      <c r="C389">
        <v>0</v>
      </c>
      <c r="D389">
        <v>309002000000</v>
      </c>
      <c r="E389">
        <v>17533000000</v>
      </c>
      <c r="F389">
        <v>0</v>
      </c>
      <c r="G389">
        <v>341010000000</v>
      </c>
      <c r="H389">
        <v>345744000000</v>
      </c>
      <c r="I389">
        <v>10327000000</v>
      </c>
      <c r="J389">
        <v>1793496000000</v>
      </c>
      <c r="K389">
        <v>1793842000000</v>
      </c>
      <c r="L389">
        <v>2846021000000</v>
      </c>
      <c r="M389">
        <v>1670000000</v>
      </c>
      <c r="N389">
        <v>2687000000</v>
      </c>
      <c r="O389">
        <v>7459000000</v>
      </c>
      <c r="Q389">
        <v>80000000</v>
      </c>
    </row>
    <row r="390" spans="1:17" x14ac:dyDescent="0.35">
      <c r="A390" t="s">
        <v>131</v>
      </c>
      <c r="B390" t="s">
        <v>187</v>
      </c>
      <c r="C390">
        <v>267580000000</v>
      </c>
      <c r="D390">
        <v>0</v>
      </c>
      <c r="E390">
        <v>0</v>
      </c>
      <c r="F390">
        <v>76150000000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7" x14ac:dyDescent="0.35">
      <c r="A391" t="s">
        <v>131</v>
      </c>
      <c r="B391" t="s">
        <v>188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7" x14ac:dyDescent="0.35">
      <c r="A392" t="s">
        <v>131</v>
      </c>
      <c r="B392" t="s">
        <v>189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7" x14ac:dyDescent="0.35">
      <c r="A393" t="s">
        <v>131</v>
      </c>
      <c r="B393" t="s">
        <v>190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7" x14ac:dyDescent="0.35">
      <c r="A394" t="s">
        <v>131</v>
      </c>
      <c r="B394" t="s">
        <v>191</v>
      </c>
      <c r="C394">
        <v>7940000000</v>
      </c>
      <c r="D394">
        <v>7940000000</v>
      </c>
      <c r="E394">
        <v>0</v>
      </c>
      <c r="F394">
        <v>0</v>
      </c>
      <c r="G394">
        <v>138700000000</v>
      </c>
      <c r="H394">
        <v>176019000000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7" x14ac:dyDescent="0.35">
      <c r="A395" t="s">
        <v>131</v>
      </c>
      <c r="B395" t="s">
        <v>192</v>
      </c>
      <c r="C395">
        <v>4028000000</v>
      </c>
      <c r="D395">
        <v>6942000000</v>
      </c>
      <c r="E395">
        <v>93000000</v>
      </c>
      <c r="F395">
        <v>1684000000</v>
      </c>
      <c r="G395">
        <v>39450000000</v>
      </c>
      <c r="H395">
        <v>2130000000</v>
      </c>
      <c r="I395">
        <v>9166000000</v>
      </c>
      <c r="J395">
        <v>9911000000</v>
      </c>
      <c r="K395">
        <v>12460000000</v>
      </c>
      <c r="L395">
        <v>12466000000</v>
      </c>
      <c r="M395">
        <v>11595000000</v>
      </c>
      <c r="N395">
        <v>11594000000</v>
      </c>
      <c r="O395">
        <v>22031000000</v>
      </c>
    </row>
    <row r="396" spans="1:17" x14ac:dyDescent="0.35">
      <c r="A396" t="s">
        <v>131</v>
      </c>
      <c r="B396" t="s">
        <v>193</v>
      </c>
      <c r="C396">
        <v>-318265000000</v>
      </c>
      <c r="D396">
        <v>-657394000000</v>
      </c>
      <c r="E396">
        <v>-86708000000</v>
      </c>
      <c r="F396">
        <v>-250358000000</v>
      </c>
      <c r="G396">
        <v>148714000000</v>
      </c>
      <c r="H396">
        <v>-79968000000</v>
      </c>
      <c r="I396">
        <v>-96394000000</v>
      </c>
      <c r="J396">
        <v>1436050000000</v>
      </c>
      <c r="K396">
        <v>1122532000000</v>
      </c>
      <c r="L396">
        <v>1715957000000</v>
      </c>
      <c r="M396">
        <v>-278233000000</v>
      </c>
      <c r="N396">
        <v>-584199000000</v>
      </c>
      <c r="O396">
        <v>-108411000000</v>
      </c>
      <c r="Q396">
        <v>-197483000000</v>
      </c>
    </row>
    <row r="397" spans="1:17" x14ac:dyDescent="0.35">
      <c r="A397" t="s">
        <v>131</v>
      </c>
      <c r="B397" t="s">
        <v>194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7" x14ac:dyDescent="0.35">
      <c r="A398" t="s">
        <v>131</v>
      </c>
      <c r="B398" t="s">
        <v>195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7" x14ac:dyDescent="0.35">
      <c r="A399" t="s">
        <v>131</v>
      </c>
      <c r="B399" t="s">
        <v>196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7" x14ac:dyDescent="0.35">
      <c r="A400" t="s">
        <v>131</v>
      </c>
      <c r="B400" t="s">
        <v>197</v>
      </c>
      <c r="C400">
        <v>0</v>
      </c>
      <c r="D400">
        <v>0</v>
      </c>
      <c r="E400">
        <v>0</v>
      </c>
      <c r="F400">
        <v>0</v>
      </c>
      <c r="G400">
        <v>2434950000000</v>
      </c>
      <c r="H400">
        <v>2434949000000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131</v>
      </c>
      <c r="B401" t="s">
        <v>198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131</v>
      </c>
      <c r="B402" t="s">
        <v>199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 t="s">
        <v>131</v>
      </c>
      <c r="B403" t="s">
        <v>200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131</v>
      </c>
      <c r="B404" t="s">
        <v>201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">
        <v>132</v>
      </c>
      <c r="B405" t="s">
        <v>171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132</v>
      </c>
      <c r="B406" t="s">
        <v>172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132</v>
      </c>
      <c r="B407" t="s">
        <v>173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132</v>
      </c>
      <c r="B408" t="s">
        <v>174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132</v>
      </c>
      <c r="B409" t="s">
        <v>175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132</v>
      </c>
      <c r="B410" t="s">
        <v>176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132</v>
      </c>
      <c r="B411" t="s">
        <v>177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132</v>
      </c>
      <c r="B412" t="s">
        <v>178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132</v>
      </c>
      <c r="B413" t="s">
        <v>179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132</v>
      </c>
      <c r="B414" t="s">
        <v>180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132</v>
      </c>
      <c r="B415" t="s">
        <v>181</v>
      </c>
      <c r="C415">
        <v>-8101000000</v>
      </c>
      <c r="D415">
        <v>-167082000000</v>
      </c>
      <c r="E415">
        <v>-190270000000</v>
      </c>
      <c r="F415">
        <v>-266926000000</v>
      </c>
      <c r="G415">
        <v>-266926000000</v>
      </c>
      <c r="H415">
        <v>-266926000000</v>
      </c>
      <c r="I415">
        <v>0</v>
      </c>
      <c r="J415">
        <v>0</v>
      </c>
      <c r="K415">
        <v>0</v>
      </c>
      <c r="L415">
        <v>1851213000000</v>
      </c>
      <c r="M415">
        <v>-876875000000</v>
      </c>
      <c r="N415">
        <v>-1851213000000</v>
      </c>
    </row>
    <row r="416" spans="1:14" x14ac:dyDescent="0.35">
      <c r="A416" t="s">
        <v>132</v>
      </c>
      <c r="B416" t="s">
        <v>182</v>
      </c>
      <c r="C416">
        <v>1029716000000</v>
      </c>
      <c r="D416">
        <v>422272000000</v>
      </c>
      <c r="E416">
        <v>367399000000</v>
      </c>
      <c r="F416">
        <v>1177483000000</v>
      </c>
      <c r="G416">
        <v>-181667000000</v>
      </c>
      <c r="H416">
        <v>2722021000000</v>
      </c>
      <c r="I416">
        <v>2631912000000</v>
      </c>
      <c r="J416">
        <v>3353219000000</v>
      </c>
      <c r="K416">
        <v>1781585000000</v>
      </c>
      <c r="L416">
        <v>2009069000000</v>
      </c>
      <c r="M416">
        <v>-2559713000000</v>
      </c>
      <c r="N416">
        <v>-2984373000000</v>
      </c>
    </row>
    <row r="417" spans="1:14" x14ac:dyDescent="0.35">
      <c r="A417" t="s">
        <v>132</v>
      </c>
      <c r="B417" t="s">
        <v>183</v>
      </c>
      <c r="C417">
        <v>-497000000</v>
      </c>
      <c r="D417">
        <v>-615000000</v>
      </c>
      <c r="E417">
        <v>-41000000</v>
      </c>
      <c r="F417">
        <v>-118000000</v>
      </c>
      <c r="G417">
        <v>-5342000000</v>
      </c>
      <c r="H417">
        <v>-10749000000</v>
      </c>
      <c r="I417">
        <v>-237000000</v>
      </c>
      <c r="J417">
        <v>-4345000000</v>
      </c>
      <c r="K417">
        <v>-4446000000</v>
      </c>
      <c r="L417">
        <v>-4856000000</v>
      </c>
      <c r="M417">
        <v>-1845000000</v>
      </c>
      <c r="N417">
        <v>-2394000000</v>
      </c>
    </row>
    <row r="418" spans="1:14" x14ac:dyDescent="0.35">
      <c r="A418" t="s">
        <v>132</v>
      </c>
      <c r="B418" t="s">
        <v>184</v>
      </c>
      <c r="C418">
        <v>-9594184000000</v>
      </c>
      <c r="D418">
        <v>-10073160000000</v>
      </c>
      <c r="E418">
        <v>-6954278000000</v>
      </c>
      <c r="F418">
        <v>4250836000000</v>
      </c>
      <c r="G418">
        <v>22225069000000</v>
      </c>
      <c r="H418">
        <v>12897118000000</v>
      </c>
      <c r="I418">
        <v>24407775000000</v>
      </c>
      <c r="J418">
        <v>20388111000000</v>
      </c>
      <c r="K418">
        <v>36338024000000</v>
      </c>
      <c r="L418">
        <v>55468501000000</v>
      </c>
      <c r="M418">
        <v>-21874737000000</v>
      </c>
      <c r="N418">
        <v>-24354740000000</v>
      </c>
    </row>
    <row r="419" spans="1:14" x14ac:dyDescent="0.35">
      <c r="A419" t="s">
        <v>132</v>
      </c>
      <c r="B419" t="s">
        <v>185</v>
      </c>
      <c r="C419">
        <v>-413082000000</v>
      </c>
      <c r="D419">
        <v>-681167000000</v>
      </c>
      <c r="E419">
        <v>-143072000000</v>
      </c>
      <c r="F419">
        <v>-480463000000</v>
      </c>
      <c r="G419">
        <v>-660080000000</v>
      </c>
      <c r="H419">
        <v>-939996000000</v>
      </c>
      <c r="I419">
        <v>-112956000000</v>
      </c>
      <c r="J419">
        <v>-177659000000</v>
      </c>
      <c r="K419">
        <v>-389790000000</v>
      </c>
      <c r="L419">
        <v>-1110111000000</v>
      </c>
      <c r="M419">
        <v>-72509000000</v>
      </c>
      <c r="N419">
        <v>-467800000000</v>
      </c>
    </row>
    <row r="420" spans="1:14" x14ac:dyDescent="0.35">
      <c r="A420" t="s">
        <v>132</v>
      </c>
      <c r="B420" t="s">
        <v>186</v>
      </c>
      <c r="C420">
        <v>6036000000</v>
      </c>
      <c r="D420">
        <v>6837000000</v>
      </c>
      <c r="E420">
        <v>355000000</v>
      </c>
      <c r="F420">
        <v>56899000000</v>
      </c>
      <c r="G420">
        <v>57162000000</v>
      </c>
      <c r="H420">
        <v>57506000000</v>
      </c>
      <c r="I420">
        <v>1824000000</v>
      </c>
      <c r="J420">
        <v>2241000000</v>
      </c>
      <c r="K420">
        <v>3043000000</v>
      </c>
      <c r="L420">
        <v>44111000000</v>
      </c>
      <c r="M420">
        <v>6040000000</v>
      </c>
      <c r="N420">
        <v>10419000000</v>
      </c>
    </row>
    <row r="421" spans="1:14" x14ac:dyDescent="0.35">
      <c r="A421" t="s">
        <v>132</v>
      </c>
      <c r="B421" t="s">
        <v>187</v>
      </c>
      <c r="C421">
        <v>-551000000</v>
      </c>
      <c r="D421">
        <v>-559000000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-51000000</v>
      </c>
      <c r="M421">
        <v>-32000000</v>
      </c>
      <c r="N421">
        <v>-32000000</v>
      </c>
    </row>
    <row r="422" spans="1:14" x14ac:dyDescent="0.35">
      <c r="A422" t="s">
        <v>132</v>
      </c>
      <c r="B422" t="s">
        <v>188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132</v>
      </c>
      <c r="B423" t="s">
        <v>189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132</v>
      </c>
      <c r="B424" t="s">
        <v>190</v>
      </c>
      <c r="C424">
        <v>0</v>
      </c>
      <c r="D424">
        <v>0</v>
      </c>
      <c r="E424">
        <v>0</v>
      </c>
      <c r="F424">
        <v>-1444000000</v>
      </c>
      <c r="G424">
        <v>-1497000000</v>
      </c>
      <c r="H424">
        <v>-1497000000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-3033432000000</v>
      </c>
    </row>
    <row r="425" spans="1:14" x14ac:dyDescent="0.35">
      <c r="A425" t="s">
        <v>132</v>
      </c>
      <c r="B425" t="s">
        <v>191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132</v>
      </c>
      <c r="B426" t="s">
        <v>192</v>
      </c>
      <c r="C426">
        <v>189000000</v>
      </c>
      <c r="D426">
        <v>4191000000</v>
      </c>
      <c r="E426">
        <v>21000000</v>
      </c>
      <c r="F426">
        <v>42000000</v>
      </c>
      <c r="G426">
        <v>62000000</v>
      </c>
      <c r="H426">
        <v>4043000000</v>
      </c>
      <c r="I426">
        <v>48000000</v>
      </c>
      <c r="J426">
        <v>2340000000</v>
      </c>
      <c r="K426">
        <v>8746000000</v>
      </c>
      <c r="L426">
        <v>8776000000</v>
      </c>
      <c r="M426">
        <v>2642000000</v>
      </c>
      <c r="N426">
        <v>2672000000</v>
      </c>
    </row>
    <row r="427" spans="1:14" x14ac:dyDescent="0.35">
      <c r="A427" t="s">
        <v>132</v>
      </c>
      <c r="B427" t="s">
        <v>193</v>
      </c>
      <c r="C427">
        <v>-407408000000</v>
      </c>
      <c r="D427">
        <v>-670047000000</v>
      </c>
      <c r="E427">
        <v>-142696000000</v>
      </c>
      <c r="F427">
        <v>-424966000000</v>
      </c>
      <c r="G427">
        <v>-604353000000</v>
      </c>
      <c r="H427">
        <v>-879944000000</v>
      </c>
      <c r="I427">
        <v>-111084000000</v>
      </c>
      <c r="J427">
        <v>-171184000000</v>
      </c>
      <c r="K427">
        <v>-378001000000</v>
      </c>
      <c r="L427">
        <v>-1057275000000</v>
      </c>
      <c r="M427">
        <v>260141000000</v>
      </c>
      <c r="N427">
        <v>-2782093000000</v>
      </c>
    </row>
    <row r="428" spans="1:14" x14ac:dyDescent="0.35">
      <c r="A428" t="s">
        <v>132</v>
      </c>
      <c r="B428" t="s">
        <v>194</v>
      </c>
      <c r="C428">
        <v>0</v>
      </c>
      <c r="D428">
        <v>47602000000</v>
      </c>
      <c r="E428">
        <v>0</v>
      </c>
      <c r="F428">
        <v>0</v>
      </c>
      <c r="G428">
        <v>60053000000</v>
      </c>
      <c r="H428">
        <v>60053000000</v>
      </c>
      <c r="I428">
        <v>1894000000</v>
      </c>
      <c r="J428">
        <v>0</v>
      </c>
      <c r="K428">
        <v>63237000000</v>
      </c>
      <c r="L428">
        <v>63178000000</v>
      </c>
      <c r="M428">
        <v>0</v>
      </c>
      <c r="N428">
        <v>854000000</v>
      </c>
    </row>
    <row r="429" spans="1:14" x14ac:dyDescent="0.35">
      <c r="A429" t="s">
        <v>132</v>
      </c>
      <c r="B429" t="s">
        <v>195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1894000000</v>
      </c>
      <c r="L429">
        <v>1894000000</v>
      </c>
      <c r="M429">
        <v>854000000</v>
      </c>
      <c r="N429">
        <v>0</v>
      </c>
    </row>
    <row r="430" spans="1:14" x14ac:dyDescent="0.35">
      <c r="A430" t="s">
        <v>132</v>
      </c>
      <c r="B430" t="s">
        <v>196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132</v>
      </c>
      <c r="B431" t="s">
        <v>197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132</v>
      </c>
      <c r="B432" t="s">
        <v>198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132</v>
      </c>
      <c r="B433" t="s">
        <v>199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132</v>
      </c>
      <c r="B434" t="s">
        <v>200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132</v>
      </c>
      <c r="B435" t="s">
        <v>201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133</v>
      </c>
      <c r="B436" t="s">
        <v>171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133</v>
      </c>
      <c r="B437" t="s">
        <v>172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133</v>
      </c>
      <c r="B438" t="s">
        <v>173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133</v>
      </c>
      <c r="B439" t="s">
        <v>174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 t="s">
        <v>133</v>
      </c>
      <c r="B440" t="s">
        <v>175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133</v>
      </c>
      <c r="B441" t="s">
        <v>176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133</v>
      </c>
      <c r="B442" t="s">
        <v>177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">
        <v>133</v>
      </c>
      <c r="B443" t="s">
        <v>178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 t="s">
        <v>133</v>
      </c>
      <c r="B444" t="s">
        <v>179</v>
      </c>
      <c r="C444">
        <v>-15653000000</v>
      </c>
      <c r="D444">
        <v>-17471000000</v>
      </c>
      <c r="E444">
        <v>-8861000000</v>
      </c>
      <c r="F444">
        <v>-24330000000</v>
      </c>
      <c r="G444">
        <v>-55719000000</v>
      </c>
      <c r="H444">
        <v>-286912000000</v>
      </c>
      <c r="I444">
        <v>7526000000</v>
      </c>
      <c r="J444">
        <v>11242000000</v>
      </c>
      <c r="K444">
        <v>18105000000</v>
      </c>
      <c r="L444">
        <v>-236741000000</v>
      </c>
      <c r="M444">
        <v>-11449000000</v>
      </c>
      <c r="N444">
        <v>-63874000000</v>
      </c>
    </row>
    <row r="445" spans="1:14" x14ac:dyDescent="0.35">
      <c r="A445" t="s">
        <v>133</v>
      </c>
      <c r="B445" t="s">
        <v>180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133</v>
      </c>
      <c r="B446" t="s">
        <v>181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77705000000</v>
      </c>
      <c r="I446">
        <v>-26032000000</v>
      </c>
      <c r="J446">
        <v>-70422000000</v>
      </c>
      <c r="K446">
        <v>-77705000000</v>
      </c>
      <c r="L446">
        <v>-77705000000</v>
      </c>
      <c r="M446">
        <v>0</v>
      </c>
      <c r="N446">
        <v>0</v>
      </c>
    </row>
    <row r="447" spans="1:14" x14ac:dyDescent="0.35">
      <c r="A447" t="s">
        <v>133</v>
      </c>
      <c r="B447" t="s">
        <v>182</v>
      </c>
      <c r="C447">
        <v>479083000000</v>
      </c>
      <c r="D447">
        <v>541144000000</v>
      </c>
      <c r="E447">
        <v>-342802000000</v>
      </c>
      <c r="F447">
        <v>-283880000000</v>
      </c>
      <c r="G447">
        <v>-324134000000</v>
      </c>
      <c r="H447">
        <v>-91254000000</v>
      </c>
      <c r="I447">
        <v>359827000000</v>
      </c>
      <c r="J447">
        <v>1030812000000</v>
      </c>
      <c r="K447">
        <v>693883000000</v>
      </c>
      <c r="L447">
        <v>628935000000</v>
      </c>
      <c r="M447">
        <v>-520907000000</v>
      </c>
      <c r="N447">
        <v>-403988000000</v>
      </c>
    </row>
    <row r="448" spans="1:14" x14ac:dyDescent="0.35">
      <c r="A448" t="s">
        <v>133</v>
      </c>
      <c r="B448" t="s">
        <v>183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133</v>
      </c>
      <c r="B449" t="s">
        <v>184</v>
      </c>
      <c r="C449">
        <v>-3600123000000</v>
      </c>
      <c r="D449">
        <v>-12484645000000</v>
      </c>
      <c r="E449">
        <v>1144531000000</v>
      </c>
      <c r="F449">
        <v>11806730000000</v>
      </c>
      <c r="G449">
        <v>17379794000000</v>
      </c>
      <c r="H449">
        <v>34229257000000</v>
      </c>
      <c r="I449">
        <v>-10851698000000</v>
      </c>
      <c r="J449">
        <v>-13050675000000</v>
      </c>
      <c r="K449">
        <v>-12793392000000</v>
      </c>
      <c r="L449">
        <v>-1705894000000</v>
      </c>
      <c r="M449">
        <v>-594057000000</v>
      </c>
      <c r="N449">
        <v>3110400000000</v>
      </c>
    </row>
    <row r="450" spans="1:14" x14ac:dyDescent="0.35">
      <c r="A450" t="s">
        <v>133</v>
      </c>
      <c r="B450" t="s">
        <v>185</v>
      </c>
      <c r="C450">
        <v>-287034000000</v>
      </c>
      <c r="D450">
        <v>-410688000000</v>
      </c>
      <c r="E450">
        <v>-84100000000</v>
      </c>
      <c r="F450">
        <v>-280439000000</v>
      </c>
      <c r="G450">
        <v>-325749000000</v>
      </c>
      <c r="H450">
        <v>-629215000000</v>
      </c>
      <c r="I450">
        <v>-76393000000</v>
      </c>
      <c r="J450">
        <v>-265880000000</v>
      </c>
      <c r="K450">
        <v>-343823000000</v>
      </c>
      <c r="L450">
        <v>-426031000000</v>
      </c>
      <c r="M450">
        <v>-109495000000</v>
      </c>
      <c r="N450">
        <v>-150495000000</v>
      </c>
    </row>
    <row r="451" spans="1:14" x14ac:dyDescent="0.35">
      <c r="A451" t="s">
        <v>133</v>
      </c>
      <c r="B451" t="s">
        <v>186</v>
      </c>
      <c r="C451">
        <v>1000000</v>
      </c>
      <c r="D451">
        <v>1000000</v>
      </c>
      <c r="E451">
        <v>0</v>
      </c>
      <c r="F451">
        <v>0</v>
      </c>
      <c r="G451">
        <v>0</v>
      </c>
      <c r="H451">
        <v>166000000</v>
      </c>
      <c r="I451">
        <v>0</v>
      </c>
      <c r="J451">
        <v>0</v>
      </c>
      <c r="K451">
        <v>20000000</v>
      </c>
      <c r="L451">
        <v>629000000</v>
      </c>
      <c r="M451">
        <v>0</v>
      </c>
      <c r="N451">
        <v>0</v>
      </c>
    </row>
    <row r="452" spans="1:14" x14ac:dyDescent="0.35">
      <c r="A452" t="s">
        <v>133</v>
      </c>
      <c r="B452" t="s">
        <v>187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-41000000</v>
      </c>
      <c r="L452">
        <v>-41000000</v>
      </c>
      <c r="M452">
        <v>0</v>
      </c>
      <c r="N452">
        <v>0</v>
      </c>
    </row>
    <row r="453" spans="1:14" x14ac:dyDescent="0.35">
      <c r="A453" t="s">
        <v>133</v>
      </c>
      <c r="B453" t="s">
        <v>188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133</v>
      </c>
      <c r="B454" t="s">
        <v>189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t="s">
        <v>133</v>
      </c>
      <c r="B455" t="s">
        <v>190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 t="s">
        <v>133</v>
      </c>
      <c r="B456" t="s">
        <v>191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 t="s">
        <v>133</v>
      </c>
      <c r="B457" t="s">
        <v>192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 t="s">
        <v>133</v>
      </c>
      <c r="B458" t="s">
        <v>193</v>
      </c>
      <c r="C458">
        <v>-287033000000</v>
      </c>
      <c r="D458">
        <v>-410687000000</v>
      </c>
      <c r="E458">
        <v>-84100000000</v>
      </c>
      <c r="F458">
        <v>-280439000000</v>
      </c>
      <c r="G458">
        <v>-325749000000</v>
      </c>
      <c r="H458">
        <v>-629049000000</v>
      </c>
      <c r="I458">
        <v>-76393000000</v>
      </c>
      <c r="J458">
        <v>-265880000000</v>
      </c>
      <c r="K458">
        <v>-343844000000</v>
      </c>
      <c r="L458">
        <v>-425443000000</v>
      </c>
      <c r="M458">
        <v>-109495000000</v>
      </c>
      <c r="N458">
        <v>-150495000000</v>
      </c>
    </row>
    <row r="459" spans="1:14" x14ac:dyDescent="0.35">
      <c r="A459" t="s">
        <v>133</v>
      </c>
      <c r="B459" t="s">
        <v>194</v>
      </c>
      <c r="C459">
        <v>0</v>
      </c>
      <c r="D459">
        <v>390694000000</v>
      </c>
      <c r="E459">
        <v>0</v>
      </c>
      <c r="F459">
        <v>0</v>
      </c>
      <c r="G459">
        <v>3283500000000</v>
      </c>
      <c r="H459">
        <v>3283500000000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133</v>
      </c>
      <c r="B460" t="s">
        <v>195</v>
      </c>
      <c r="C460">
        <v>1511900000000</v>
      </c>
      <c r="D460">
        <v>4328100000000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133</v>
      </c>
      <c r="B461" t="s">
        <v>196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133</v>
      </c>
      <c r="B462" t="s">
        <v>197</v>
      </c>
      <c r="C462">
        <v>0</v>
      </c>
      <c r="D462">
        <v>0</v>
      </c>
      <c r="E462">
        <v>0</v>
      </c>
      <c r="F462">
        <v>1134993000000</v>
      </c>
      <c r="G462">
        <v>1134993000000</v>
      </c>
      <c r="H462">
        <v>1134993000000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133</v>
      </c>
      <c r="B463" t="s">
        <v>198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133</v>
      </c>
      <c r="B464" t="s">
        <v>199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133</v>
      </c>
      <c r="B465" t="s">
        <v>200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133</v>
      </c>
      <c r="B466" t="s">
        <v>201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">
        <v>134</v>
      </c>
      <c r="B467" t="s">
        <v>171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">
        <v>134</v>
      </c>
      <c r="B468" t="s">
        <v>172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">
        <v>134</v>
      </c>
      <c r="B469" t="s">
        <v>173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">
        <v>134</v>
      </c>
      <c r="B470" t="s">
        <v>174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134</v>
      </c>
      <c r="B471" t="s">
        <v>175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134</v>
      </c>
      <c r="B472" t="s">
        <v>176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134</v>
      </c>
      <c r="B473" t="s">
        <v>177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134</v>
      </c>
      <c r="B474" t="s">
        <v>178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134</v>
      </c>
      <c r="B475" t="s">
        <v>179</v>
      </c>
      <c r="C475">
        <v>-4029000000</v>
      </c>
      <c r="D475">
        <v>-5752000000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134</v>
      </c>
      <c r="B476" t="s">
        <v>180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134</v>
      </c>
      <c r="B477" t="s">
        <v>181</v>
      </c>
      <c r="C477">
        <v>33796000000</v>
      </c>
      <c r="D477">
        <v>52031000000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134</v>
      </c>
      <c r="B478" t="s">
        <v>182</v>
      </c>
      <c r="C478">
        <v>9344222000000</v>
      </c>
      <c r="D478">
        <v>8191206000000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134</v>
      </c>
      <c r="B479" t="s">
        <v>183</v>
      </c>
      <c r="C479">
        <v>-1455624000000</v>
      </c>
      <c r="D479">
        <v>-1869520000000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 t="s">
        <v>134</v>
      </c>
      <c r="B480" t="s">
        <v>184</v>
      </c>
      <c r="C480">
        <v>-81196887000000</v>
      </c>
      <c r="D480">
        <v>27026997000000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">
        <v>134</v>
      </c>
      <c r="B481" t="s">
        <v>185</v>
      </c>
      <c r="C481">
        <v>-1021093000000</v>
      </c>
      <c r="D481">
        <v>-3001902000000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">
        <v>134</v>
      </c>
      <c r="B482" t="s">
        <v>186</v>
      </c>
      <c r="C482">
        <v>4169000000</v>
      </c>
      <c r="D482">
        <v>10232000000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 t="s">
        <v>134</v>
      </c>
      <c r="B483" t="s">
        <v>187</v>
      </c>
      <c r="C483">
        <v>-563000000</v>
      </c>
      <c r="D483">
        <v>-3053000000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">
        <v>134</v>
      </c>
      <c r="B484" t="s">
        <v>188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134</v>
      </c>
      <c r="B485" t="s">
        <v>189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134</v>
      </c>
      <c r="B486" t="s">
        <v>190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134</v>
      </c>
      <c r="B487" t="s">
        <v>191</v>
      </c>
      <c r="C487">
        <v>515578000000</v>
      </c>
      <c r="D487">
        <v>605274000000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134</v>
      </c>
      <c r="B488" t="s">
        <v>192</v>
      </c>
      <c r="C488">
        <v>15393000000</v>
      </c>
      <c r="D488">
        <v>32383000000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134</v>
      </c>
      <c r="B489" t="s">
        <v>193</v>
      </c>
      <c r="C489">
        <v>-486516000000</v>
      </c>
      <c r="D489">
        <v>-2357066000000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134</v>
      </c>
      <c r="B490" t="s">
        <v>194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134</v>
      </c>
      <c r="B491" t="s">
        <v>195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134</v>
      </c>
      <c r="B492" t="s">
        <v>196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 t="s">
        <v>134</v>
      </c>
      <c r="B493" t="s">
        <v>197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134</v>
      </c>
      <c r="B494" t="s">
        <v>198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134</v>
      </c>
      <c r="B495" t="s">
        <v>199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">
        <v>134</v>
      </c>
      <c r="B496" t="s">
        <v>200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134</v>
      </c>
      <c r="B497" t="s">
        <v>201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135</v>
      </c>
      <c r="B498" t="s">
        <v>171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135</v>
      </c>
      <c r="B499" t="s">
        <v>172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135</v>
      </c>
      <c r="B500" t="s">
        <v>173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135</v>
      </c>
      <c r="B501" t="s">
        <v>174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135</v>
      </c>
      <c r="B502" t="s">
        <v>175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135</v>
      </c>
      <c r="B503" t="s">
        <v>176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135</v>
      </c>
      <c r="B504" t="s">
        <v>177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135</v>
      </c>
      <c r="B505" t="s">
        <v>178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135</v>
      </c>
      <c r="B506" t="s">
        <v>179</v>
      </c>
      <c r="C506">
        <v>-463000000</v>
      </c>
      <c r="D506">
        <v>-614000000</v>
      </c>
      <c r="E506">
        <v>-152000000</v>
      </c>
      <c r="F506">
        <v>-641000000</v>
      </c>
      <c r="G506">
        <v>-1019000000</v>
      </c>
      <c r="H506">
        <v>-1440000000</v>
      </c>
      <c r="I506">
        <v>-137000000</v>
      </c>
      <c r="J506">
        <v>-276000000</v>
      </c>
      <c r="K506">
        <v>-417000000</v>
      </c>
      <c r="L506">
        <v>-556000000</v>
      </c>
      <c r="M506">
        <v>-437000000</v>
      </c>
      <c r="N506">
        <v>-897000000</v>
      </c>
    </row>
    <row r="507" spans="1:14" x14ac:dyDescent="0.35">
      <c r="A507" t="s">
        <v>135</v>
      </c>
      <c r="B507" t="s">
        <v>180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 t="s">
        <v>135</v>
      </c>
      <c r="B508" t="s">
        <v>181</v>
      </c>
      <c r="C508">
        <v>-2426000000</v>
      </c>
      <c r="D508">
        <v>-2426000000</v>
      </c>
      <c r="E508">
        <v>11981000000</v>
      </c>
      <c r="F508">
        <v>77044000000</v>
      </c>
      <c r="G508">
        <v>304384000000</v>
      </c>
      <c r="H508">
        <v>63933000000</v>
      </c>
      <c r="I508">
        <v>-63933000000</v>
      </c>
      <c r="J508">
        <v>-63933000000</v>
      </c>
      <c r="K508">
        <v>-63933000000</v>
      </c>
      <c r="L508">
        <v>-63933000000</v>
      </c>
      <c r="M508">
        <v>0</v>
      </c>
      <c r="N508">
        <v>0</v>
      </c>
    </row>
    <row r="509" spans="1:14" x14ac:dyDescent="0.35">
      <c r="A509" t="s">
        <v>135</v>
      </c>
      <c r="B509" t="s">
        <v>182</v>
      </c>
      <c r="C509">
        <v>122509000000</v>
      </c>
      <c r="D509">
        <v>154148000000</v>
      </c>
      <c r="E509">
        <v>312143000000</v>
      </c>
      <c r="F509">
        <v>216503000000</v>
      </c>
      <c r="G509">
        <v>44736000000</v>
      </c>
      <c r="H509">
        <v>-295592000000</v>
      </c>
      <c r="I509">
        <v>929883000000</v>
      </c>
      <c r="J509">
        <v>900932000000</v>
      </c>
      <c r="K509">
        <v>1334685000000</v>
      </c>
      <c r="L509">
        <v>240313000000</v>
      </c>
      <c r="M509">
        <v>173261000000</v>
      </c>
      <c r="N509">
        <v>997622000000</v>
      </c>
    </row>
    <row r="510" spans="1:14" x14ac:dyDescent="0.35">
      <c r="A510" t="s">
        <v>135</v>
      </c>
      <c r="B510" t="s">
        <v>183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135</v>
      </c>
      <c r="B511" t="s">
        <v>184</v>
      </c>
      <c r="C511">
        <v>4408096000000</v>
      </c>
      <c r="D511">
        <v>5903715000000</v>
      </c>
      <c r="E511">
        <v>2817915000000</v>
      </c>
      <c r="F511">
        <v>4903867000000</v>
      </c>
      <c r="G511">
        <v>4469386000000</v>
      </c>
      <c r="H511">
        <v>9634418000000</v>
      </c>
      <c r="I511">
        <v>3112709000000</v>
      </c>
      <c r="J511">
        <v>12799723000000</v>
      </c>
      <c r="K511">
        <v>-5068923000000</v>
      </c>
      <c r="L511">
        <v>1917735000000</v>
      </c>
      <c r="M511">
        <v>6422532000000</v>
      </c>
      <c r="N511">
        <v>27859496000000</v>
      </c>
    </row>
    <row r="512" spans="1:14" x14ac:dyDescent="0.35">
      <c r="A512" t="s">
        <v>135</v>
      </c>
      <c r="B512" t="s">
        <v>185</v>
      </c>
      <c r="C512">
        <v>-45655000000</v>
      </c>
      <c r="D512">
        <v>-132197000000</v>
      </c>
      <c r="E512">
        <v>-60254000000</v>
      </c>
      <c r="F512">
        <v>-170079000000</v>
      </c>
      <c r="G512">
        <v>-189916000000</v>
      </c>
      <c r="H512">
        <v>-326118000000</v>
      </c>
      <c r="I512">
        <v>-24890000000</v>
      </c>
      <c r="J512">
        <v>-80846000000</v>
      </c>
      <c r="K512">
        <v>-167064000000</v>
      </c>
      <c r="L512">
        <v>-240720000000</v>
      </c>
      <c r="M512">
        <v>-14243000000</v>
      </c>
      <c r="N512">
        <v>-74267000000</v>
      </c>
    </row>
    <row r="513" spans="1:14" x14ac:dyDescent="0.35">
      <c r="A513" t="s">
        <v>135</v>
      </c>
      <c r="B513" t="s">
        <v>186</v>
      </c>
      <c r="C513">
        <v>0</v>
      </c>
      <c r="D513">
        <v>58000000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2042000000</v>
      </c>
      <c r="K513">
        <v>2042000000</v>
      </c>
      <c r="L513">
        <v>2042000000</v>
      </c>
      <c r="M513">
        <v>315000000</v>
      </c>
      <c r="N513">
        <v>1226000000</v>
      </c>
    </row>
    <row r="514" spans="1:14" x14ac:dyDescent="0.35">
      <c r="A514" t="s">
        <v>135</v>
      </c>
      <c r="B514" t="s">
        <v>187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135</v>
      </c>
      <c r="B515" t="s">
        <v>188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">
        <v>135</v>
      </c>
      <c r="B516" t="s">
        <v>189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135</v>
      </c>
      <c r="B517" t="s">
        <v>190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135</v>
      </c>
      <c r="B518" t="s">
        <v>191</v>
      </c>
      <c r="C518">
        <v>0</v>
      </c>
      <c r="D518">
        <v>0</v>
      </c>
      <c r="E518">
        <v>0</v>
      </c>
      <c r="F518">
        <v>0</v>
      </c>
      <c r="G518">
        <v>2890000000</v>
      </c>
      <c r="H518">
        <v>2890000000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t="s">
        <v>135</v>
      </c>
      <c r="B519" t="s">
        <v>192</v>
      </c>
      <c r="C519">
        <v>1941000000</v>
      </c>
      <c r="D519">
        <v>1941000000</v>
      </c>
      <c r="E519">
        <v>0</v>
      </c>
      <c r="F519">
        <v>175000000</v>
      </c>
      <c r="G519">
        <v>1766000000</v>
      </c>
      <c r="H519">
        <v>1766000000</v>
      </c>
      <c r="I519">
        <v>0</v>
      </c>
      <c r="J519">
        <v>350000000</v>
      </c>
      <c r="K519">
        <v>2895000000</v>
      </c>
      <c r="L519">
        <v>2895000000</v>
      </c>
      <c r="M519">
        <v>0</v>
      </c>
      <c r="N519">
        <v>0</v>
      </c>
    </row>
    <row r="520" spans="1:14" x14ac:dyDescent="0.35">
      <c r="A520" t="s">
        <v>135</v>
      </c>
      <c r="B520" t="s">
        <v>193</v>
      </c>
      <c r="C520">
        <v>-43714000000</v>
      </c>
      <c r="D520">
        <v>-130198000000</v>
      </c>
      <c r="E520">
        <v>-60254000000</v>
      </c>
      <c r="F520">
        <v>-169904000000</v>
      </c>
      <c r="G520">
        <v>-185260000000</v>
      </c>
      <c r="H520">
        <v>-321462000000</v>
      </c>
      <c r="I520">
        <v>-24890000000</v>
      </c>
      <c r="J520">
        <v>-78454000000</v>
      </c>
      <c r="K520">
        <v>-162127000000</v>
      </c>
      <c r="L520">
        <v>-235783000000</v>
      </c>
      <c r="M520">
        <v>-13928000000</v>
      </c>
      <c r="N520">
        <v>-73041000000</v>
      </c>
    </row>
    <row r="521" spans="1:14" x14ac:dyDescent="0.35">
      <c r="A521" t="s">
        <v>135</v>
      </c>
      <c r="B521" t="s">
        <v>194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 t="s">
        <v>135</v>
      </c>
      <c r="B522" t="s">
        <v>195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135</v>
      </c>
      <c r="B523" t="s">
        <v>196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135</v>
      </c>
      <c r="B524" t="s">
        <v>197</v>
      </c>
      <c r="C524">
        <v>0</v>
      </c>
      <c r="D524">
        <v>0</v>
      </c>
      <c r="E524">
        <v>0</v>
      </c>
      <c r="F524">
        <v>130000000</v>
      </c>
      <c r="G524">
        <v>130000000</v>
      </c>
      <c r="H524">
        <v>130000000</v>
      </c>
      <c r="I524">
        <v>0</v>
      </c>
      <c r="J524">
        <v>60000000</v>
      </c>
      <c r="K524">
        <v>60000000</v>
      </c>
      <c r="L524">
        <v>0</v>
      </c>
      <c r="M524">
        <v>0</v>
      </c>
      <c r="N524">
        <v>0</v>
      </c>
    </row>
    <row r="525" spans="1:14" x14ac:dyDescent="0.35">
      <c r="A525" t="s">
        <v>135</v>
      </c>
      <c r="B525" t="s">
        <v>198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135</v>
      </c>
      <c r="B526" t="s">
        <v>199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135</v>
      </c>
      <c r="B527" t="s">
        <v>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 t="s">
        <v>135</v>
      </c>
      <c r="B528" t="s">
        <v>201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8" x14ac:dyDescent="0.35">
      <c r="A529" t="s">
        <v>136</v>
      </c>
      <c r="B529" t="s">
        <v>171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8" x14ac:dyDescent="0.35">
      <c r="A530" t="s">
        <v>136</v>
      </c>
      <c r="B530" t="s">
        <v>172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8" x14ac:dyDescent="0.35">
      <c r="A531" t="s">
        <v>136</v>
      </c>
      <c r="B531" t="s">
        <v>173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8" x14ac:dyDescent="0.35">
      <c r="A532" t="s">
        <v>136</v>
      </c>
      <c r="B532" t="s">
        <v>174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8" x14ac:dyDescent="0.35">
      <c r="A533" t="s">
        <v>136</v>
      </c>
      <c r="B533" t="s">
        <v>175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8" x14ac:dyDescent="0.35">
      <c r="A534" t="s">
        <v>136</v>
      </c>
      <c r="B534" t="s">
        <v>176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8" x14ac:dyDescent="0.35">
      <c r="A535" t="s">
        <v>136</v>
      </c>
      <c r="B535" t="s">
        <v>177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8" x14ac:dyDescent="0.35">
      <c r="A536" t="s">
        <v>136</v>
      </c>
      <c r="B536" t="s">
        <v>178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8" x14ac:dyDescent="0.35">
      <c r="A537" t="s">
        <v>136</v>
      </c>
      <c r="B537" t="s">
        <v>179</v>
      </c>
      <c r="C537">
        <v>-71532000000</v>
      </c>
      <c r="D537">
        <v>-104667000000</v>
      </c>
      <c r="E537">
        <v>-22741000000</v>
      </c>
      <c r="F537">
        <v>-44468000000</v>
      </c>
      <c r="G537">
        <v>-64140000000</v>
      </c>
      <c r="H537">
        <v>-83226000000</v>
      </c>
      <c r="I537">
        <v>-17066000000</v>
      </c>
      <c r="J537">
        <v>-32191000000</v>
      </c>
      <c r="K537">
        <v>-45947000000</v>
      </c>
      <c r="L537">
        <v>-56880000000</v>
      </c>
      <c r="M537">
        <v>-8050000000</v>
      </c>
      <c r="N537">
        <v>-14617000000</v>
      </c>
      <c r="O537">
        <v>1299353000000</v>
      </c>
      <c r="Q537">
        <v>-3654883441</v>
      </c>
      <c r="R537">
        <v>-6515839638</v>
      </c>
    </row>
    <row r="538" spans="1:18" x14ac:dyDescent="0.35">
      <c r="A538" t="s">
        <v>136</v>
      </c>
      <c r="B538" t="s">
        <v>180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8" x14ac:dyDescent="0.35">
      <c r="A539" t="s">
        <v>136</v>
      </c>
      <c r="B539" t="s">
        <v>181</v>
      </c>
      <c r="C539">
        <v>77965000000</v>
      </c>
      <c r="D539">
        <v>94155000000</v>
      </c>
      <c r="E539">
        <v>-75491000000</v>
      </c>
      <c r="F539">
        <v>-139825000000</v>
      </c>
      <c r="G539">
        <v>-63509000000</v>
      </c>
      <c r="H539">
        <v>-139825000000</v>
      </c>
      <c r="I539">
        <v>0</v>
      </c>
      <c r="J539">
        <v>0</v>
      </c>
      <c r="K539">
        <v>0</v>
      </c>
      <c r="L539">
        <v>15369000000</v>
      </c>
      <c r="M539">
        <v>809723000000</v>
      </c>
      <c r="N539">
        <v>823682000000</v>
      </c>
      <c r="O539">
        <v>-15369000000</v>
      </c>
      <c r="Q539">
        <v>-392070651</v>
      </c>
      <c r="R539">
        <v>1022889708902</v>
      </c>
    </row>
    <row r="540" spans="1:18" x14ac:dyDescent="0.35">
      <c r="A540" t="s">
        <v>136</v>
      </c>
      <c r="B540" t="s">
        <v>182</v>
      </c>
      <c r="C540">
        <v>1109276000000</v>
      </c>
      <c r="D540">
        <v>1451642000000</v>
      </c>
      <c r="E540">
        <v>-591262000000</v>
      </c>
      <c r="F540">
        <v>-1071978000000</v>
      </c>
      <c r="G540">
        <v>-1230694000000</v>
      </c>
      <c r="H540">
        <v>-455475000000</v>
      </c>
      <c r="I540">
        <v>447722000000</v>
      </c>
      <c r="J540">
        <v>1362198000000</v>
      </c>
      <c r="K540">
        <v>607624000000</v>
      </c>
      <c r="L540">
        <v>2137754000000</v>
      </c>
      <c r="M540">
        <v>-1584874000000</v>
      </c>
      <c r="N540">
        <v>-1374352000000</v>
      </c>
      <c r="O540">
        <v>2281427000000</v>
      </c>
      <c r="Q540">
        <v>-1534085706592</v>
      </c>
      <c r="R540">
        <v>-1839390807081</v>
      </c>
    </row>
    <row r="541" spans="1:18" x14ac:dyDescent="0.35">
      <c r="A541" t="s">
        <v>136</v>
      </c>
      <c r="B541" t="s">
        <v>183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8" x14ac:dyDescent="0.35">
      <c r="A542" t="s">
        <v>136</v>
      </c>
      <c r="B542" t="s">
        <v>184</v>
      </c>
      <c r="C542">
        <v>5734343000000</v>
      </c>
      <c r="D542">
        <v>1319554000000</v>
      </c>
      <c r="E542">
        <v>-2756982000000</v>
      </c>
      <c r="F542">
        <v>9738697000000</v>
      </c>
      <c r="G542">
        <v>23909592000000</v>
      </c>
      <c r="H542">
        <v>5115790000000</v>
      </c>
      <c r="I542">
        <v>-7229528000000</v>
      </c>
      <c r="J542">
        <v>-1338863000000</v>
      </c>
      <c r="K542">
        <v>-15008631000000</v>
      </c>
      <c r="L542">
        <v>692537000000</v>
      </c>
      <c r="M542">
        <v>21134682000000</v>
      </c>
      <c r="N542">
        <v>54602646000000</v>
      </c>
      <c r="O542">
        <v>42224121000000</v>
      </c>
      <c r="Q542">
        <v>-5358642748474</v>
      </c>
      <c r="R542">
        <v>16535602244676</v>
      </c>
    </row>
    <row r="543" spans="1:18" x14ac:dyDescent="0.35">
      <c r="A543" t="s">
        <v>136</v>
      </c>
      <c r="B543" t="s">
        <v>185</v>
      </c>
      <c r="C543">
        <v>-16875000000</v>
      </c>
      <c r="D543">
        <v>-25535000000</v>
      </c>
      <c r="E543">
        <v>-25111000000</v>
      </c>
      <c r="F543">
        <v>-33743000000</v>
      </c>
      <c r="G543">
        <v>-40122000000</v>
      </c>
      <c r="H543">
        <v>-39377000000</v>
      </c>
      <c r="I543">
        <v>-2154000000</v>
      </c>
      <c r="J543">
        <v>-32769000000</v>
      </c>
      <c r="K543">
        <v>-69896000000</v>
      </c>
      <c r="L543">
        <v>-105899000000</v>
      </c>
      <c r="M543">
        <v>-4838000000</v>
      </c>
      <c r="N543">
        <v>-23309000000</v>
      </c>
      <c r="O543">
        <v>-55161000000</v>
      </c>
      <c r="Q543">
        <v>-995329009</v>
      </c>
      <c r="R543">
        <v>-1490706089</v>
      </c>
    </row>
    <row r="544" spans="1:18" x14ac:dyDescent="0.35">
      <c r="A544" t="s">
        <v>136</v>
      </c>
      <c r="B544" t="s">
        <v>186</v>
      </c>
      <c r="C544">
        <v>18208000000</v>
      </c>
      <c r="D544">
        <v>25714000000</v>
      </c>
      <c r="E544">
        <v>0</v>
      </c>
      <c r="F544">
        <v>1718000000</v>
      </c>
      <c r="G544">
        <v>1718000000</v>
      </c>
      <c r="H544">
        <v>3103000000</v>
      </c>
      <c r="I544">
        <v>248000000</v>
      </c>
      <c r="J544">
        <v>2755000000</v>
      </c>
      <c r="K544">
        <v>2843000000</v>
      </c>
      <c r="L544">
        <v>3242000000</v>
      </c>
      <c r="M544">
        <v>450000000</v>
      </c>
      <c r="N544">
        <v>450000000</v>
      </c>
      <c r="O544">
        <v>706000000</v>
      </c>
      <c r="Q544">
        <v>925454542</v>
      </c>
      <c r="R544">
        <v>926363633</v>
      </c>
    </row>
    <row r="545" spans="1:18" x14ac:dyDescent="0.35">
      <c r="A545" t="s">
        <v>136</v>
      </c>
      <c r="B545" t="s">
        <v>187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8" x14ac:dyDescent="0.35">
      <c r="A546" t="s">
        <v>136</v>
      </c>
      <c r="B546" t="s">
        <v>188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8" x14ac:dyDescent="0.35">
      <c r="A547" t="s">
        <v>136</v>
      </c>
      <c r="B547" t="s">
        <v>189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8" x14ac:dyDescent="0.35">
      <c r="A548" t="s">
        <v>136</v>
      </c>
      <c r="B548" t="s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-16500000000</v>
      </c>
      <c r="I548">
        <v>-117827000000</v>
      </c>
      <c r="J548">
        <v>-117826000000</v>
      </c>
      <c r="K548">
        <v>-117826000000</v>
      </c>
      <c r="L548">
        <v>-635438000000</v>
      </c>
      <c r="M548">
        <v>0</v>
      </c>
      <c r="N548">
        <v>-714885000000</v>
      </c>
    </row>
    <row r="549" spans="1:18" x14ac:dyDescent="0.35">
      <c r="A549" t="s">
        <v>136</v>
      </c>
      <c r="B549" t="s">
        <v>191</v>
      </c>
      <c r="C549">
        <v>0</v>
      </c>
      <c r="D549">
        <v>0</v>
      </c>
      <c r="E549">
        <v>0</v>
      </c>
      <c r="F549">
        <v>0</v>
      </c>
      <c r="G549">
        <v>5509000000</v>
      </c>
      <c r="H549">
        <v>25933714000000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8" x14ac:dyDescent="0.35">
      <c r="A550" t="s">
        <v>136</v>
      </c>
      <c r="B550" t="s">
        <v>192</v>
      </c>
      <c r="C550">
        <v>2536000000</v>
      </c>
      <c r="D550">
        <v>5013000000</v>
      </c>
      <c r="E550">
        <v>0</v>
      </c>
      <c r="F550">
        <v>0</v>
      </c>
      <c r="G550">
        <v>1967000000</v>
      </c>
      <c r="H550">
        <v>1967000000</v>
      </c>
      <c r="I550">
        <v>0</v>
      </c>
      <c r="J550">
        <v>0</v>
      </c>
      <c r="K550">
        <v>12801000000</v>
      </c>
      <c r="L550">
        <v>12801000000</v>
      </c>
      <c r="M550">
        <v>0</v>
      </c>
      <c r="N550">
        <v>0</v>
      </c>
    </row>
    <row r="551" spans="1:18" x14ac:dyDescent="0.35">
      <c r="A551" t="s">
        <v>136</v>
      </c>
      <c r="B551" t="s">
        <v>193</v>
      </c>
      <c r="C551">
        <v>3869000000</v>
      </c>
      <c r="D551">
        <v>5192000000</v>
      </c>
      <c r="E551">
        <v>-25111000000</v>
      </c>
      <c r="F551">
        <v>-32025000000</v>
      </c>
      <c r="G551">
        <v>-30928000000</v>
      </c>
      <c r="H551">
        <v>25882907000000</v>
      </c>
      <c r="I551">
        <v>-119733000000</v>
      </c>
      <c r="J551">
        <v>-147840000000</v>
      </c>
      <c r="K551">
        <v>-172078000000</v>
      </c>
      <c r="L551">
        <v>-725294000000</v>
      </c>
      <c r="M551">
        <v>-4388000000</v>
      </c>
      <c r="N551">
        <v>-737744000000</v>
      </c>
      <c r="O551">
        <v>-51308000000</v>
      </c>
      <c r="Q551">
        <v>-69874467</v>
      </c>
      <c r="R551">
        <v>-564342456</v>
      </c>
    </row>
    <row r="552" spans="1:18" x14ac:dyDescent="0.35">
      <c r="A552" t="s">
        <v>136</v>
      </c>
      <c r="B552" t="s">
        <v>194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8" x14ac:dyDescent="0.35">
      <c r="A553" t="s">
        <v>136</v>
      </c>
      <c r="B553" t="s">
        <v>195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8" x14ac:dyDescent="0.35">
      <c r="A554" t="s">
        <v>136</v>
      </c>
      <c r="B554" t="s">
        <v>196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8" x14ac:dyDescent="0.35">
      <c r="A555" t="s">
        <v>136</v>
      </c>
      <c r="B555" t="s">
        <v>197</v>
      </c>
      <c r="C555">
        <v>0</v>
      </c>
      <c r="D555">
        <v>170000000000</v>
      </c>
      <c r="E555">
        <v>0</v>
      </c>
      <c r="F555">
        <v>0</v>
      </c>
      <c r="G555">
        <v>150000000000</v>
      </c>
      <c r="H555">
        <v>150000000000</v>
      </c>
      <c r="I555">
        <v>0</v>
      </c>
      <c r="J555">
        <v>0</v>
      </c>
      <c r="K555">
        <v>300000000000</v>
      </c>
      <c r="L555">
        <v>300000000000</v>
      </c>
      <c r="M555">
        <v>0</v>
      </c>
      <c r="N555">
        <v>0</v>
      </c>
    </row>
    <row r="556" spans="1:18" x14ac:dyDescent="0.35">
      <c r="A556" t="s">
        <v>136</v>
      </c>
      <c r="B556" t="s">
        <v>198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8" x14ac:dyDescent="0.35">
      <c r="A557" t="s">
        <v>136</v>
      </c>
      <c r="B557" t="s">
        <v>199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8" x14ac:dyDescent="0.35">
      <c r="A558" t="s">
        <v>136</v>
      </c>
      <c r="B558" t="s">
        <v>200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8" x14ac:dyDescent="0.35">
      <c r="A559" t="s">
        <v>136</v>
      </c>
      <c r="B559" t="s">
        <v>201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66D-0B3E-4072-92FC-EF55C8F40B70}">
  <dimension ref="A2:N135"/>
  <sheetViews>
    <sheetView topLeftCell="A73" workbookViewId="0">
      <selection activeCell="D13" sqref="D13"/>
    </sheetView>
  </sheetViews>
  <sheetFormatPr defaultRowHeight="14.5" x14ac:dyDescent="0.35"/>
  <cols>
    <col min="1" max="1" width="22.1796875" customWidth="1"/>
    <col min="2" max="2" width="11" customWidth="1"/>
    <col min="3" max="3" width="45.26953125" bestFit="1" customWidth="1"/>
    <col min="4" max="7" width="26.7265625" style="4" customWidth="1"/>
    <col min="9" max="9" width="15.90625" customWidth="1"/>
    <col min="10" max="10" width="16.6328125" customWidth="1"/>
    <col min="11" max="14" width="18.36328125" bestFit="1" customWidth="1"/>
  </cols>
  <sheetData>
    <row r="2" spans="1:14" ht="15.5" x14ac:dyDescent="0.35">
      <c r="A2" s="13" t="s">
        <v>155</v>
      </c>
      <c r="B2" s="13" t="s">
        <v>151</v>
      </c>
      <c r="C2" s="7"/>
      <c r="D2" s="8"/>
      <c r="E2" s="8"/>
      <c r="F2" s="8"/>
      <c r="G2" s="8"/>
    </row>
    <row r="3" spans="1:14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14" ht="15.5" x14ac:dyDescent="0.35">
      <c r="B4" s="2"/>
      <c r="C4" s="12" t="str">
        <f t="array" ref="C4">IFERROR(INDEX(balance_sheet_annual[#All], SMALL(IF(LOWER(balance_sheet_annual[Company Name]) = LOWER(balance_sheet_annual_filter!$B$2), ROW(balance_sheet_annual[Company Name]) - ROW(INDEX(balance_sheet_annual[Company Name], 1, 1)) + 1), ROW(2:2)), COLUMN(B:B)), "")</f>
        <v>TÀI SẢN</v>
      </c>
      <c r="D4" s="11" t="str">
        <f>IFERROR(INDEX(balance_sheet_annual[#All], SMALL(IF(LOWER(balance_sheet_annual[Company Name]) = LOWER(balance_sheet_annual_filter!$B$2), ROW(balance_sheet_annual[Company Name]) - ROW(INDEX(balance_sheet_annual[Company Name], 1, 1)) + 1), ROW(2:2)), COLUMN(C:C)), "")</f>
        <v/>
      </c>
      <c r="E4" s="11">
        <f t="array" ref="E4">IFERROR(INDEX(balance_sheet_annual[#All], SMALL(IF(LOWER(balance_sheet_annual[Company Name]) = LOWER(balance_sheet_annual_filter!$B$2), ROW(balance_sheet_annual[Company Name]) - ROW(INDEX(balance_sheet_annual[Company Name], 1, 1)) + 1), ROW(2:2)), COLUMN(D:D)), "")</f>
        <v>0</v>
      </c>
      <c r="F4" s="11">
        <f t="array" ref="F4">IFERROR(INDEX(balance_sheet_annual[#All], SMALL(IF(LOWER(balance_sheet_annual[Company Name]) = LOWER(balance_sheet_annual_filter!$B$2), ROW(balance_sheet_annual[Company Name]) - ROW(INDEX(balance_sheet_annual[Company Name], 1, 1)) + 1), ROW(2:2)), COLUMN(E:E)), "")</f>
        <v>0</v>
      </c>
      <c r="G4" s="11">
        <f t="array" ref="G4">IFERROR(INDEX(balance_sheet_annual[#All], SMALL(IF(LOWER(balance_sheet_annual[Company Name]) = LOWER(balance_sheet_annual_filter!$B$2), ROW(balance_sheet_annual[Company Name]) - ROW(INDEX(balance_sheet_annual[Company Name], 1, 1)) + 1), ROW(2:2)), COLUMN(F:F)), "")</f>
        <v>0</v>
      </c>
      <c r="K4" s="4"/>
      <c r="L4" s="4"/>
      <c r="M4" s="4"/>
      <c r="N4" s="4"/>
    </row>
    <row r="5" spans="1:14" ht="15.5" x14ac:dyDescent="0.35">
      <c r="B5" s="2"/>
      <c r="C5" s="12" t="str">
        <f t="array" ref="C5">IFERROR(INDEX(balance_sheet_annual[#All], SMALL(IF(LOWER(balance_sheet_annual[Company Name]) = LOWER(balance_sheet_annual_filter!$B$2), ROW(balance_sheet_annual[Company Name]) - ROW(INDEX(balance_sheet_annual[Company Name], 1, 1)) + 1), ROW(3:3)), COLUMN(B:B)), "")</f>
        <v>A- TÀI SẢN NGẮN HẠN</v>
      </c>
      <c r="D5" s="11">
        <f t="array" ref="D5">IFERROR(INDEX(balance_sheet_annual[#All], SMALL(IF(LOWER(balance_sheet_annual[Company Name]) = LOWER(balance_sheet_annual_filter!$B$2), ROW(balance_sheet_annual[Company Name]) - ROW(INDEX(balance_sheet_annual[Company Name], 1, 1)) + 1), ROW(3:3)), COLUMN(C:C)), "")</f>
        <v>0</v>
      </c>
      <c r="E5" s="11">
        <f t="array" ref="E5">IFERROR(INDEX(balance_sheet_annual[#All], SMALL(IF(LOWER(balance_sheet_annual[Company Name]) = LOWER(balance_sheet_annual_filter!$B$2), ROW(balance_sheet_annual[Company Name]) - ROW(INDEX(balance_sheet_annual[Company Name], 1, 1)) + 1), ROW(3:3)), COLUMN(D:D)), "")</f>
        <v>0</v>
      </c>
      <c r="F5" s="11">
        <f t="array" ref="F5">IFERROR(INDEX(balance_sheet_annual[#All], SMALL(IF(LOWER(balance_sheet_annual[Company Name]) = LOWER(balance_sheet_annual_filter!$B$2), ROW(balance_sheet_annual[Company Name]) - ROW(INDEX(balance_sheet_annual[Company Name], 1, 1)) + 1), ROW(3:3)), COLUMN(E:E)), "")</f>
        <v>0</v>
      </c>
      <c r="G5" s="11">
        <f t="array" ref="G5">IFERROR(INDEX(balance_sheet_annual[#All], SMALL(IF(LOWER(balance_sheet_annual[Company Name]) = LOWER(balance_sheet_annual_filter!$B$2), ROW(balance_sheet_annual[Company Name]) - ROW(INDEX(balance_sheet_annual[Company Name], 1, 1)) + 1), ROW(3:3)), COLUMN(F:F)), "")</f>
        <v>0</v>
      </c>
    </row>
    <row r="6" spans="1:14" ht="15.5" x14ac:dyDescent="0.35">
      <c r="B6" s="2"/>
      <c r="C6" s="12" t="str">
        <f t="array" ref="C6">IFERROR(INDEX(balance_sheet_annual[#All], SMALL(IF(LOWER(balance_sheet_annual[Company Name]) = LOWER(balance_sheet_annual_filter!$B$2), ROW(balance_sheet_annual[Company Name]) - ROW(INDEX(balance_sheet_annual[Company Name], 1, 1)) + 1), ROW(4:4)), COLUMN(B:B)), "")</f>
        <v>I. Tiền và các khoản tương đương tiền</v>
      </c>
      <c r="D6" s="11">
        <f t="array" ref="D6">IFERROR(INDEX(balance_sheet_annual[#All], SMALL(IF(LOWER(balance_sheet_annual[Company Name]) = LOWER(balance_sheet_annual_filter!$B$2), ROW(balance_sheet_annual[Company Name]) - ROW(INDEX(balance_sheet_annual[Company Name], 1, 1)) + 1), ROW(4:4)), COLUMN(C:C)), "")</f>
        <v>2214265000000</v>
      </c>
      <c r="E6" s="11">
        <f t="array" ref="E6">IFERROR(INDEX(balance_sheet_annual[#All], SMALL(IF(LOWER(balance_sheet_annual[Company Name]) = LOWER(balance_sheet_annual_filter!$B$2), ROW(balance_sheet_annual[Company Name]) - ROW(INDEX(balance_sheet_annual[Company Name], 1, 1)) + 1), ROW(4:4)), COLUMN(D:D)), "")</f>
        <v>2553309000000</v>
      </c>
      <c r="F6" s="11">
        <f t="array" ref="F6">IFERROR(INDEX(balance_sheet_annual[#All], SMALL(IF(LOWER(balance_sheet_annual[Company Name]) = LOWER(balance_sheet_annual_filter!$B$2), ROW(balance_sheet_annual[Company Name]) - ROW(INDEX(balance_sheet_annual[Company Name], 1, 1)) + 1), ROW(4:4)), COLUMN(E:E)), "")</f>
        <v>2426932000000</v>
      </c>
      <c r="G6" s="11">
        <f t="array" ref="G6">IFERROR(INDEX(balance_sheet_annual[#All], SMALL(IF(LOWER(balance_sheet_annual[Company Name]) = LOWER(balance_sheet_annual_filter!$B$2), ROW(balance_sheet_annual[Company Name]) - ROW(INDEX(balance_sheet_annual[Company Name], 1, 1)) + 1), ROW(4:4)), COLUMN(F:F)), "")</f>
        <v>2338561000000</v>
      </c>
    </row>
    <row r="7" spans="1:14" ht="15.5" x14ac:dyDescent="0.35">
      <c r="B7" s="2"/>
      <c r="C7" s="12" t="str">
        <f t="array" ref="C7">IFERROR(INDEX(balance_sheet_annual[#All], SMALL(IF(LOWER(balance_sheet_annual[Company Name]) = LOWER(balance_sheet_annual_filter!$B$2), ROW(balance_sheet_annual[Company Name]) - ROW(INDEX(balance_sheet_annual[Company Name], 1, 1)) + 1), ROW(5:5)), COLUMN(B:B)), "")</f>
        <v>1. Tiền</v>
      </c>
      <c r="D7" s="11">
        <f t="array" ref="D7">IFERROR(INDEX(balance_sheet_annual[#All], SMALL(IF(LOWER(balance_sheet_annual[Company Name]) = LOWER(balance_sheet_annual_filter!$B$2), ROW(balance_sheet_annual[Company Name]) - ROW(INDEX(balance_sheet_annual[Company Name], 1, 1)) + 1), ROW(5:5)), COLUMN(C:C)), "")</f>
        <v>0</v>
      </c>
      <c r="E7" s="11">
        <f t="array" ref="E7">IFERROR(INDEX(balance_sheet_annual[#All], SMALL(IF(LOWER(balance_sheet_annual[Company Name]) = LOWER(balance_sheet_annual_filter!$B$2), ROW(balance_sheet_annual[Company Name]) - ROW(INDEX(balance_sheet_annual[Company Name], 1, 1)) + 1), ROW(5:5)), COLUMN(D:D)), "")</f>
        <v>0</v>
      </c>
      <c r="F7" s="11">
        <f t="array" ref="F7">IFERROR(INDEX(balance_sheet_annual[#All], SMALL(IF(LOWER(balance_sheet_annual[Company Name]) = LOWER(balance_sheet_annual_filter!$B$2), ROW(balance_sheet_annual[Company Name]) - ROW(INDEX(balance_sheet_annual[Company Name], 1, 1)) + 1), ROW(5:5)), COLUMN(E:E)), "")</f>
        <v>0</v>
      </c>
      <c r="G7" s="11">
        <f t="array" ref="G7">IFERROR(INDEX(balance_sheet_annual[#All], SMALL(IF(LOWER(balance_sheet_annual[Company Name]) = LOWER(balance_sheet_annual_filter!$B$2), ROW(balance_sheet_annual[Company Name]) - ROW(INDEX(balance_sheet_annual[Company Name], 1, 1)) + 1), ROW(5:5)), COLUMN(F:F)), "")</f>
        <v>0</v>
      </c>
    </row>
    <row r="8" spans="1:14" ht="15.5" x14ac:dyDescent="0.35">
      <c r="B8" s="2"/>
      <c r="C8" s="12" t="str">
        <f t="array" ref="C8">IFERROR(INDEX(balance_sheet_annual[#All], SMALL(IF(LOWER(balance_sheet_annual[Company Name]) = LOWER(balance_sheet_annual_filter!$B$2), ROW(balance_sheet_annual[Company Name]) - ROW(INDEX(balance_sheet_annual[Company Name], 1, 1)) + 1), ROW(6:6)), COLUMN(B:B)), "")</f>
        <v>2. Các khoản tương đương tiền</v>
      </c>
      <c r="D8" s="11">
        <f t="array" ref="D8">IFERROR(INDEX(balance_sheet_annual[#All], SMALL(IF(LOWER(balance_sheet_annual[Company Name]) = LOWER(balance_sheet_annual_filter!$B$2), ROW(balance_sheet_annual[Company Name]) - ROW(INDEX(balance_sheet_annual[Company Name], 1, 1)) + 1), ROW(6:6)), COLUMN(C:C)), "")</f>
        <v>0</v>
      </c>
      <c r="E8" s="11">
        <f t="array" ref="E8">IFERROR(INDEX(balance_sheet_annual[#All], SMALL(IF(LOWER(balance_sheet_annual[Company Name]) = LOWER(balance_sheet_annual_filter!$B$2), ROW(balance_sheet_annual[Company Name]) - ROW(INDEX(balance_sheet_annual[Company Name], 1, 1)) + 1), ROW(6:6)), COLUMN(D:D)), "")</f>
        <v>0</v>
      </c>
      <c r="F8" s="11">
        <f t="array" ref="F8">IFERROR(INDEX(balance_sheet_annual[#All], SMALL(IF(LOWER(balance_sheet_annual[Company Name]) = LOWER(balance_sheet_annual_filter!$B$2), ROW(balance_sheet_annual[Company Name]) - ROW(INDEX(balance_sheet_annual[Company Name], 1, 1)) + 1), ROW(6:6)), COLUMN(E:E)), "")</f>
        <v>0</v>
      </c>
      <c r="G8" s="11">
        <f t="array" ref="G8">IFERROR(INDEX(balance_sheet_annual[#All], SMALL(IF(LOWER(balance_sheet_annual[Company Name]) = LOWER(balance_sheet_annual_filter!$B$2), ROW(balance_sheet_annual[Company Name]) - ROW(INDEX(balance_sheet_annual[Company Name], 1, 1)) + 1), ROW(6:6)), COLUMN(F:F)), "")</f>
        <v>0</v>
      </c>
    </row>
    <row r="9" spans="1:14" ht="15.5" x14ac:dyDescent="0.35">
      <c r="B9" s="2"/>
      <c r="C9" s="12" t="str">
        <f t="array" ref="C9">IFERROR(INDEX(balance_sheet_annual[#All], SMALL(IF(LOWER(balance_sheet_annual[Company Name]) = LOWER(balance_sheet_annual_filter!$B$2), ROW(balance_sheet_annual[Company Name]) - ROW(INDEX(balance_sheet_annual[Company Name], 1, 1)) + 1), ROW(7:7)), COLUMN(B:B)), "")</f>
        <v>II. Các khoản đầu tư tài chính ngắn hạn</v>
      </c>
      <c r="D9" s="11">
        <f t="array" ref="D9">IFERROR(INDEX(balance_sheet_annual[#All], SMALL(IF(LOWER(balance_sheet_annual[Company Name]) = LOWER(balance_sheet_annual_filter!$B$2), ROW(balance_sheet_annual[Company Name]) - ROW(INDEX(balance_sheet_annual[Company Name], 1, 1)) + 1), ROW(7:7)), COLUMN(C:C)), "")</f>
        <v>9108762000000</v>
      </c>
      <c r="E9" s="11">
        <f t="array" ref="E9">IFERROR(INDEX(balance_sheet_annual[#All], SMALL(IF(LOWER(balance_sheet_annual[Company Name]) = LOWER(balance_sheet_annual_filter!$B$2), ROW(balance_sheet_annual[Company Name]) - ROW(INDEX(balance_sheet_annual[Company Name], 1, 1)) + 1), ROW(7:7)), COLUMN(D:D)), "")</f>
        <v>18039848000000</v>
      </c>
      <c r="F9" s="11">
        <f t="array" ref="F9">IFERROR(INDEX(balance_sheet_annual[#All], SMALL(IF(LOWER(balance_sheet_annual[Company Name]) = LOWER(balance_sheet_annual_filter!$B$2), ROW(balance_sheet_annual[Company Name]) - ROW(INDEX(balance_sheet_annual[Company Name], 1, 1)) + 1), ROW(7:7)), COLUMN(E:E)), "")</f>
        <v>11988501000000</v>
      </c>
      <c r="G9" s="11">
        <f t="array" ref="G9">IFERROR(INDEX(balance_sheet_annual[#All], SMALL(IF(LOWER(balance_sheet_annual[Company Name]) = LOWER(balance_sheet_annual_filter!$B$2), ROW(balance_sheet_annual[Company Name]) - ROW(INDEX(balance_sheet_annual[Company Name], 1, 1)) + 1), ROW(7:7)), COLUMN(F:F)), "")</f>
        <v>9213809000000</v>
      </c>
    </row>
    <row r="10" spans="1:14" ht="15.5" x14ac:dyDescent="0.35">
      <c r="B10" s="2"/>
      <c r="C10" s="12" t="str">
        <f t="array" ref="C10">IFERROR(INDEX(balance_sheet_annual[#All], SMALL(IF(LOWER(balance_sheet_annual[Company Name]) = LOWER(balance_sheet_annual_filter!$B$2), ROW(balance_sheet_annual[Company Name]) - ROW(INDEX(balance_sheet_annual[Company Name], 1, 1)) + 1), ROW(8:8)), COLUMN(B:B)), "")</f>
        <v>1. Chứng khoán kinh doanh</v>
      </c>
      <c r="D10" s="11">
        <f t="array" ref="D10">IFERROR(INDEX(balance_sheet_annual[#All], SMALL(IF(LOWER(balance_sheet_annual[Company Name]) = LOWER(balance_sheet_annual_filter!$B$2), ROW(balance_sheet_annual[Company Name]) - ROW(INDEX(balance_sheet_annual[Company Name], 1, 1)) + 1), ROW(8:8)), COLUMN(C:C)), "")</f>
        <v>0</v>
      </c>
      <c r="E10" s="11">
        <f t="array" ref="E10">IFERROR(INDEX(balance_sheet_annual[#All], SMALL(IF(LOWER(balance_sheet_annual[Company Name]) = LOWER(balance_sheet_annual_filter!$B$2), ROW(balance_sheet_annual[Company Name]) - ROW(INDEX(balance_sheet_annual[Company Name], 1, 1)) + 1), ROW(8:8)), COLUMN(D:D)), "")</f>
        <v>0</v>
      </c>
      <c r="F10" s="11">
        <f t="array" ref="F10">IFERROR(INDEX(balance_sheet_annual[#All], SMALL(IF(LOWER(balance_sheet_annual[Company Name]) = LOWER(balance_sheet_annual_filter!$B$2), ROW(balance_sheet_annual[Company Name]) - ROW(INDEX(balance_sheet_annual[Company Name], 1, 1)) + 1), ROW(8:8)), COLUMN(E:E)), "")</f>
        <v>0</v>
      </c>
      <c r="G10" s="11">
        <f t="array" ref="G10">IFERROR(INDEX(balance_sheet_annual[#All], SMALL(IF(LOWER(balance_sheet_annual[Company Name]) = LOWER(balance_sheet_annual_filter!$B$2), ROW(balance_sheet_annual[Company Name]) - ROW(INDEX(balance_sheet_annual[Company Name], 1, 1)) + 1), ROW(8:8)), COLUMN(F:F)), "")</f>
        <v>0</v>
      </c>
    </row>
    <row r="11" spans="1:14" ht="15.5" x14ac:dyDescent="0.35">
      <c r="B11" s="2"/>
      <c r="C11" s="12" t="str">
        <f t="array" ref="C11">IFERROR(INDEX(balance_sheet_annual[#All], SMALL(IF(LOWER(balance_sheet_annual[Company Name]) = LOWER(balance_sheet_annual_filter!$B$2), ROW(balance_sheet_annual[Company Name]) - ROW(INDEX(balance_sheet_annual[Company Name], 1, 1)) + 1), ROW(9:9)), COLUMN(B:B)), "")</f>
        <v>2. Dự phòng giảm giá chứng khoán kinh doanh</v>
      </c>
      <c r="D11" s="11">
        <f t="array" ref="D11">IFERROR(INDEX(balance_sheet_annual[#All], SMALL(IF(LOWER(balance_sheet_annual[Company Name]) = LOWER(balance_sheet_annual_filter!$B$2), ROW(balance_sheet_annual[Company Name]) - ROW(INDEX(balance_sheet_annual[Company Name], 1, 1)) + 1), ROW(9:9)), COLUMN(C:C)), "")</f>
        <v>0</v>
      </c>
      <c r="E11" s="11">
        <f t="array" ref="E11">IFERROR(INDEX(balance_sheet_annual[#All], SMALL(IF(LOWER(balance_sheet_annual[Company Name]) = LOWER(balance_sheet_annual_filter!$B$2), ROW(balance_sheet_annual[Company Name]) - ROW(INDEX(balance_sheet_annual[Company Name], 1, 1)) + 1), ROW(9:9)), COLUMN(D:D)), "")</f>
        <v>0</v>
      </c>
      <c r="F11" s="11">
        <f t="array" ref="F11">IFERROR(INDEX(balance_sheet_annual[#All], SMALL(IF(LOWER(balance_sheet_annual[Company Name]) = LOWER(balance_sheet_annual_filter!$B$2), ROW(balance_sheet_annual[Company Name]) - ROW(INDEX(balance_sheet_annual[Company Name], 1, 1)) + 1), ROW(9:9)), COLUMN(E:E)), "")</f>
        <v>0</v>
      </c>
      <c r="G11" s="11">
        <f t="array" ref="G11">IFERROR(INDEX(balance_sheet_annual[#All], SMALL(IF(LOWER(balance_sheet_annual[Company Name]) = LOWER(balance_sheet_annual_filter!$B$2), ROW(balance_sheet_annual[Company Name]) - ROW(INDEX(balance_sheet_annual[Company Name], 1, 1)) + 1), ROW(9:9)), COLUMN(F:F)), "")</f>
        <v>0</v>
      </c>
    </row>
    <row r="12" spans="1:14" ht="15.5" x14ac:dyDescent="0.35">
      <c r="B12" s="2"/>
      <c r="C12" s="12" t="str">
        <f t="array" ref="C12">IFERROR(INDEX(balance_sheet_annual[#All], SMALL(IF(LOWER(balance_sheet_annual[Company Name]) = LOWER(balance_sheet_annual_filter!$B$2), ROW(balance_sheet_annual[Company Name]) - ROW(INDEX(balance_sheet_annual[Company Name], 1, 1)) + 1), ROW(10:10)), COLUMN(B:B)), "")</f>
        <v>3. Đầu tư nắm giữ đến ngày đáo hạn</v>
      </c>
      <c r="D12" s="11">
        <f t="array" ref="D12">IFERROR(INDEX(balance_sheet_annual[#All], SMALL(IF(LOWER(balance_sheet_annual[Company Name]) = LOWER(balance_sheet_annual_filter!$B$2), ROW(balance_sheet_annual[Company Name]) - ROW(INDEX(balance_sheet_annual[Company Name], 1, 1)) + 1), ROW(10:10)), COLUMN(C:C)), "")</f>
        <v>0</v>
      </c>
      <c r="E12" s="11">
        <f t="array" ref="E12">IFERROR(INDEX(balance_sheet_annual[#All], SMALL(IF(LOWER(balance_sheet_annual[Company Name]) = LOWER(balance_sheet_annual_filter!$B$2), ROW(balance_sheet_annual[Company Name]) - ROW(INDEX(balance_sheet_annual[Company Name], 1, 1)) + 1), ROW(10:10)), COLUMN(D:D)), "")</f>
        <v>0</v>
      </c>
      <c r="F12" s="11">
        <f t="array" ref="F12">IFERROR(INDEX(balance_sheet_annual[#All], SMALL(IF(LOWER(balance_sheet_annual[Company Name]) = LOWER(balance_sheet_annual_filter!$B$2), ROW(balance_sheet_annual[Company Name]) - ROW(INDEX(balance_sheet_annual[Company Name], 1, 1)) + 1), ROW(10:10)), COLUMN(E:E)), "")</f>
        <v>0</v>
      </c>
      <c r="G12" s="11">
        <f t="array" ref="G12">IFERROR(INDEX(balance_sheet_annual[#All], SMALL(IF(LOWER(balance_sheet_annual[Company Name]) = LOWER(balance_sheet_annual_filter!$B$2), ROW(balance_sheet_annual[Company Name]) - ROW(INDEX(balance_sheet_annual[Company Name], 1, 1)) + 1), ROW(10:10)), COLUMN(F:F)), "")</f>
        <v>0</v>
      </c>
    </row>
    <row r="13" spans="1:14" ht="15.5" x14ac:dyDescent="0.35">
      <c r="B13" s="2"/>
      <c r="C13" s="12" t="str">
        <f t="array" ref="C13">IFERROR(INDEX(balance_sheet_annual[#All], SMALL(IF(LOWER(balance_sheet_annual[Company Name]) = LOWER(balance_sheet_annual_filter!$B$2), ROW(balance_sheet_annual[Company Name]) - ROW(INDEX(balance_sheet_annual[Company Name], 1, 1)) + 1), ROW(11:11)), COLUMN(B:B)), "")</f>
        <v>III. Các khoản phải thu ngắn hạn</v>
      </c>
      <c r="D13" s="11">
        <f t="array" ref="D13">IFERROR(INDEX(balance_sheet_annual[#All], SMALL(IF(LOWER(balance_sheet_annual[Company Name]) = LOWER(balance_sheet_annual_filter!$B$2), ROW(balance_sheet_annual[Company Name]) - ROW(INDEX(balance_sheet_annual[Company Name], 1, 1)) + 1), ROW(11:11)), COLUMN(C:C)), "")</f>
        <v>12698296000000</v>
      </c>
      <c r="E13" s="11">
        <f t="array" ref="E13">IFERROR(INDEX(balance_sheet_annual[#All], SMALL(IF(LOWER(balance_sheet_annual[Company Name]) = LOWER(balance_sheet_annual_filter!$B$2), ROW(balance_sheet_annual[Company Name]) - ROW(INDEX(balance_sheet_annual[Company Name], 1, 1)) + 1), ROW(11:11)), COLUMN(D:D)), "")</f>
        <v>48752914000000</v>
      </c>
      <c r="F13" s="11">
        <f t="array" ref="F13">IFERROR(INDEX(balance_sheet_annual[#All], SMALL(IF(LOWER(balance_sheet_annual[Company Name]) = LOWER(balance_sheet_annual_filter!$B$2), ROW(balance_sheet_annual[Company Name]) - ROW(INDEX(balance_sheet_annual[Company Name], 1, 1)) + 1), ROW(11:11)), COLUMN(E:E)), "")</f>
        <v>53364944000000</v>
      </c>
      <c r="G13" s="11">
        <f t="array" ref="G13">IFERROR(INDEX(balance_sheet_annual[#All], SMALL(IF(LOWER(balance_sheet_annual[Company Name]) = LOWER(balance_sheet_annual_filter!$B$2), ROW(balance_sheet_annual[Company Name]) - ROW(INDEX(balance_sheet_annual[Company Name], 1, 1)) + 1), ROW(11:11)), COLUMN(F:F)), "")</f>
        <v>52353119000000</v>
      </c>
    </row>
    <row r="14" spans="1:14" ht="15.5" x14ac:dyDescent="0.35">
      <c r="B14" s="2"/>
      <c r="C14" s="12" t="str">
        <f t="array" ref="C14">IFERROR(INDEX(balance_sheet_annual[#All], SMALL(IF(LOWER(balance_sheet_annual[Company Name]) = LOWER(balance_sheet_annual_filter!$B$2), ROW(balance_sheet_annual[Company Name]) - ROW(INDEX(balance_sheet_annual[Company Name], 1, 1)) + 1), ROW(12:12)), COLUMN(B:B)), "")</f>
        <v>1. Phải thu ngắn hạn của khách hàng</v>
      </c>
      <c r="D14" s="11">
        <f t="array" ref="D14">IFERROR(INDEX(balance_sheet_annual[#All], SMALL(IF(LOWER(balance_sheet_annual[Company Name]) = LOWER(balance_sheet_annual_filter!$B$2), ROW(balance_sheet_annual[Company Name]) - ROW(INDEX(balance_sheet_annual[Company Name], 1, 1)) + 1), ROW(12:12)), COLUMN(C:C)), "")</f>
        <v>8685780000000</v>
      </c>
      <c r="E14" s="11">
        <f t="array" ref="E14">IFERROR(INDEX(balance_sheet_annual[#All], SMALL(IF(LOWER(balance_sheet_annual[Company Name]) = LOWER(balance_sheet_annual_filter!$B$2), ROW(balance_sheet_annual[Company Name]) - ROW(INDEX(balance_sheet_annual[Company Name], 1, 1)) + 1), ROW(12:12)), COLUMN(D:D)), "")</f>
        <v>35868051000000</v>
      </c>
      <c r="F14" s="11">
        <f t="array" ref="F14">IFERROR(INDEX(balance_sheet_annual[#All], SMALL(IF(LOWER(balance_sheet_annual[Company Name]) = LOWER(balance_sheet_annual_filter!$B$2), ROW(balance_sheet_annual[Company Name]) - ROW(INDEX(balance_sheet_annual[Company Name], 1, 1)) + 1), ROW(12:12)), COLUMN(E:E)), "")</f>
        <v>36886065000000</v>
      </c>
      <c r="G14" s="11">
        <f t="array" ref="G14">IFERROR(INDEX(balance_sheet_annual[#All], SMALL(IF(LOWER(balance_sheet_annual[Company Name]) = LOWER(balance_sheet_annual_filter!$B$2), ROW(balance_sheet_annual[Company Name]) - ROW(INDEX(balance_sheet_annual[Company Name], 1, 1)) + 1), ROW(12:12)), COLUMN(F:F)), "")</f>
        <v>33889232000000</v>
      </c>
    </row>
    <row r="15" spans="1:14" ht="15.5" x14ac:dyDescent="0.35">
      <c r="B15" s="2"/>
      <c r="C15" s="12" t="str">
        <f t="array" ref="C15">IFERROR(INDEX(balance_sheet_annual[#All], SMALL(IF(LOWER(balance_sheet_annual[Company Name]) = LOWER(balance_sheet_annual_filter!$B$2), ROW(balance_sheet_annual[Company Name]) - ROW(INDEX(balance_sheet_annual[Company Name], 1, 1)) + 1), ROW(13:13)), COLUMN(B:B)), "")</f>
        <v>2. Trả trước cho người bán ngắn hạn</v>
      </c>
      <c r="D15" s="11">
        <f t="array" ref="D15">IFERROR(INDEX(balance_sheet_annual[#All], SMALL(IF(LOWER(balance_sheet_annual[Company Name]) = LOWER(balance_sheet_annual_filter!$B$2), ROW(balance_sheet_annual[Company Name]) - ROW(INDEX(balance_sheet_annual[Company Name], 1, 1)) + 1), ROW(13:13)), COLUMN(C:C)), "")</f>
        <v>4012516000000</v>
      </c>
      <c r="E15" s="11">
        <f t="array" ref="E15">IFERROR(INDEX(balance_sheet_annual[#All], SMALL(IF(LOWER(balance_sheet_annual[Company Name]) = LOWER(balance_sheet_annual_filter!$B$2), ROW(balance_sheet_annual[Company Name]) - ROW(INDEX(balance_sheet_annual[Company Name], 1, 1)) + 1), ROW(13:13)), COLUMN(D:D)), "")</f>
        <v>12884863000000</v>
      </c>
      <c r="F15" s="11">
        <f t="array" ref="F15">IFERROR(INDEX(balance_sheet_annual[#All], SMALL(IF(LOWER(balance_sheet_annual[Company Name]) = LOWER(balance_sheet_annual_filter!$B$2), ROW(balance_sheet_annual[Company Name]) - ROW(INDEX(balance_sheet_annual[Company Name], 1, 1)) + 1), ROW(13:13)), COLUMN(E:E)), "")</f>
        <v>16478879000000</v>
      </c>
      <c r="G15" s="11">
        <f t="array" ref="G15">IFERROR(INDEX(balance_sheet_annual[#All], SMALL(IF(LOWER(balance_sheet_annual[Company Name]) = LOWER(balance_sheet_annual_filter!$B$2), ROW(balance_sheet_annual[Company Name]) - ROW(INDEX(balance_sheet_annual[Company Name], 1, 1)) + 1), ROW(13:13)), COLUMN(F:F)), "")</f>
        <v>18463887000000</v>
      </c>
    </row>
    <row r="16" spans="1:14" ht="15.5" x14ac:dyDescent="0.35">
      <c r="B16" s="2"/>
      <c r="C16" s="12" t="str">
        <f t="array" ref="C16">IFERROR(INDEX(balance_sheet_annual[#All], SMALL(IF(LOWER(balance_sheet_annual[Company Name]) = LOWER(balance_sheet_annual_filter!$B$2), ROW(balance_sheet_annual[Company Name]) - ROW(INDEX(balance_sheet_annual[Company Name], 1, 1)) + 1), ROW(14:14)), COLUMN(B:B)), "")</f>
        <v>3. Phải thu nội bộ ngắn hạn</v>
      </c>
      <c r="D16" s="11">
        <f t="array" ref="D16">IFERROR(INDEX(balance_sheet_annual[#All], SMALL(IF(LOWER(balance_sheet_annual[Company Name]) = LOWER(balance_sheet_annual_filter!$B$2), ROW(balance_sheet_annual[Company Name]) - ROW(INDEX(balance_sheet_annual[Company Name], 1, 1)) + 1), ROW(14:14)), COLUMN(C:C)), "")</f>
        <v>0</v>
      </c>
      <c r="E16" s="11">
        <f t="array" ref="E16">IFERROR(INDEX(balance_sheet_annual[#All], SMALL(IF(LOWER(balance_sheet_annual[Company Name]) = LOWER(balance_sheet_annual_filter!$B$2), ROW(balance_sheet_annual[Company Name]) - ROW(INDEX(balance_sheet_annual[Company Name], 1, 1)) + 1), ROW(14:14)), COLUMN(D:D)), "")</f>
        <v>0</v>
      </c>
      <c r="F16" s="11">
        <f t="array" ref="F16">IFERROR(INDEX(balance_sheet_annual[#All], SMALL(IF(LOWER(balance_sheet_annual[Company Name]) = LOWER(balance_sheet_annual_filter!$B$2), ROW(balance_sheet_annual[Company Name]) - ROW(INDEX(balance_sheet_annual[Company Name], 1, 1)) + 1), ROW(14:14)), COLUMN(E:E)), "")</f>
        <v>0</v>
      </c>
      <c r="G16" s="11">
        <f t="array" ref="G16">IFERROR(INDEX(balance_sheet_annual[#All], SMALL(IF(LOWER(balance_sheet_annual[Company Name]) = LOWER(balance_sheet_annual_filter!$B$2), ROW(balance_sheet_annual[Company Name]) - ROW(INDEX(balance_sheet_annual[Company Name], 1, 1)) + 1), ROW(14:14)), COLUMN(F:F)), "")</f>
        <v>0</v>
      </c>
    </row>
    <row r="17" spans="2:7" ht="15.5" x14ac:dyDescent="0.35">
      <c r="B17" s="2"/>
      <c r="C17" s="12" t="str">
        <f t="array" ref="C17">IFERROR(INDEX(balance_sheet_annual[#All], SMALL(IF(LOWER(balance_sheet_annual[Company Name]) = LOWER(balance_sheet_annual_filter!$B$2), ROW(balance_sheet_annual[Company Name]) - ROW(INDEX(balance_sheet_annual[Company Name], 1, 1)) + 1), ROW(15:15)), COLUMN(B:B)), "")</f>
        <v>4. Phải thu theo tiến độ kế hoạch hợp đồng xây dựng</v>
      </c>
      <c r="D17" s="11">
        <f t="array" ref="D17">IFERROR(INDEX(balance_sheet_annual[#All], SMALL(IF(LOWER(balance_sheet_annual[Company Name]) = LOWER(balance_sheet_annual_filter!$B$2), ROW(balance_sheet_annual[Company Name]) - ROW(INDEX(balance_sheet_annual[Company Name], 1, 1)) + 1), ROW(15:15)), COLUMN(C:C)), "")</f>
        <v>0</v>
      </c>
      <c r="E17" s="11">
        <f t="array" ref="E17">IFERROR(INDEX(balance_sheet_annual[#All], SMALL(IF(LOWER(balance_sheet_annual[Company Name]) = LOWER(balance_sheet_annual_filter!$B$2), ROW(balance_sheet_annual[Company Name]) - ROW(INDEX(balance_sheet_annual[Company Name], 1, 1)) + 1), ROW(15:15)), COLUMN(D:D)), "")</f>
        <v>0</v>
      </c>
      <c r="F17" s="11">
        <f t="array" ref="F17">IFERROR(INDEX(balance_sheet_annual[#All], SMALL(IF(LOWER(balance_sheet_annual[Company Name]) = LOWER(balance_sheet_annual_filter!$B$2), ROW(balance_sheet_annual[Company Name]) - ROW(INDEX(balance_sheet_annual[Company Name], 1, 1)) + 1), ROW(15:15)), COLUMN(E:E)), "")</f>
        <v>0</v>
      </c>
      <c r="G17" s="11">
        <f t="array" ref="G17">IFERROR(INDEX(balance_sheet_annual[#All], SMALL(IF(LOWER(balance_sheet_annual[Company Name]) = LOWER(balance_sheet_annual_filter!$B$2), ROW(balance_sheet_annual[Company Name]) - ROW(INDEX(balance_sheet_annual[Company Name], 1, 1)) + 1), ROW(15:15)), COLUMN(F:F)), "")</f>
        <v>0</v>
      </c>
    </row>
    <row r="18" spans="2:7" ht="15.5" x14ac:dyDescent="0.35">
      <c r="B18" s="2"/>
      <c r="C18" s="12" t="str">
        <f t="array" ref="C18">IFERROR(INDEX(balance_sheet_annual[#All], SMALL(IF(LOWER(balance_sheet_annual[Company Name]) = LOWER(balance_sheet_annual_filter!$B$2), ROW(balance_sheet_annual[Company Name]) - ROW(INDEX(balance_sheet_annual[Company Name], 1, 1)) + 1), ROW(16:16)), COLUMN(B:B)), "")</f>
        <v>5. Phải thu về cho vay ngắn hạn</v>
      </c>
      <c r="D18" s="11">
        <f t="array" ref="D18">IFERROR(INDEX(balance_sheet_annual[#All], SMALL(IF(LOWER(balance_sheet_annual[Company Name]) = LOWER(balance_sheet_annual_filter!$B$2), ROW(balance_sheet_annual[Company Name]) - ROW(INDEX(balance_sheet_annual[Company Name], 1, 1)) + 1), ROW(16:16)), COLUMN(C:C)), "")</f>
        <v>0</v>
      </c>
      <c r="E18" s="11">
        <f t="array" ref="E18">IFERROR(INDEX(balance_sheet_annual[#All], SMALL(IF(LOWER(balance_sheet_annual[Company Name]) = LOWER(balance_sheet_annual_filter!$B$2), ROW(balance_sheet_annual[Company Name]) - ROW(INDEX(balance_sheet_annual[Company Name], 1, 1)) + 1), ROW(16:16)), COLUMN(D:D)), "")</f>
        <v>0</v>
      </c>
      <c r="F18" s="11">
        <f t="array" ref="F18">IFERROR(INDEX(balance_sheet_annual[#All], SMALL(IF(LOWER(balance_sheet_annual[Company Name]) = LOWER(balance_sheet_annual_filter!$B$2), ROW(balance_sheet_annual[Company Name]) - ROW(INDEX(balance_sheet_annual[Company Name], 1, 1)) + 1), ROW(16:16)), COLUMN(E:E)), "")</f>
        <v>0</v>
      </c>
      <c r="G18" s="11">
        <f t="array" ref="G18">IFERROR(INDEX(balance_sheet_annual[#All], SMALL(IF(LOWER(balance_sheet_annual[Company Name]) = LOWER(balance_sheet_annual_filter!$B$2), ROW(balance_sheet_annual[Company Name]) - ROW(INDEX(balance_sheet_annual[Company Name], 1, 1)) + 1), ROW(16:16)), COLUMN(F:F)), "")</f>
        <v>0</v>
      </c>
    </row>
    <row r="19" spans="2:7" ht="15.5" x14ac:dyDescent="0.35">
      <c r="B19" s="2"/>
      <c r="C19" s="12" t="str">
        <f t="array" ref="C19">IFERROR(INDEX(balance_sheet_annual[#All], SMALL(IF(LOWER(balance_sheet_annual[Company Name]) = LOWER(balance_sheet_annual_filter!$B$2), ROW(balance_sheet_annual[Company Name]) - ROW(INDEX(balance_sheet_annual[Company Name], 1, 1)) + 1), ROW(17:17)), COLUMN(B:B)), "")</f>
        <v>6. Phải thu ngắn hạn khác</v>
      </c>
      <c r="D19" s="11">
        <f t="array" ref="D19">IFERROR(INDEX(balance_sheet_annual[#All], SMALL(IF(LOWER(balance_sheet_annual[Company Name]) = LOWER(balance_sheet_annual_filter!$B$2), ROW(balance_sheet_annual[Company Name]) - ROW(INDEX(balance_sheet_annual[Company Name], 1, 1)) + 1), ROW(17:17)), COLUMN(C:C)), "")</f>
        <v>0</v>
      </c>
      <c r="E19" s="11">
        <f t="array" ref="E19">IFERROR(INDEX(balance_sheet_annual[#All], SMALL(IF(LOWER(balance_sheet_annual[Company Name]) = LOWER(balance_sheet_annual_filter!$B$2), ROW(balance_sheet_annual[Company Name]) - ROW(INDEX(balance_sheet_annual[Company Name], 1, 1)) + 1), ROW(17:17)), COLUMN(D:D)), "")</f>
        <v>0</v>
      </c>
      <c r="F19" s="11">
        <f t="array" ref="F19">IFERROR(INDEX(balance_sheet_annual[#All], SMALL(IF(LOWER(balance_sheet_annual[Company Name]) = LOWER(balance_sheet_annual_filter!$B$2), ROW(balance_sheet_annual[Company Name]) - ROW(INDEX(balance_sheet_annual[Company Name], 1, 1)) + 1), ROW(17:17)), COLUMN(E:E)), "")</f>
        <v>0</v>
      </c>
      <c r="G19" s="11">
        <f t="array" ref="G19">IFERROR(INDEX(balance_sheet_annual[#All], SMALL(IF(LOWER(balance_sheet_annual[Company Name]) = LOWER(balance_sheet_annual_filter!$B$2), ROW(balance_sheet_annual[Company Name]) - ROW(INDEX(balance_sheet_annual[Company Name], 1, 1)) + 1), ROW(17:17)), COLUMN(F:F)), "")</f>
        <v>0</v>
      </c>
    </row>
    <row r="20" spans="2:7" ht="15.5" x14ac:dyDescent="0.35">
      <c r="B20" s="2"/>
      <c r="C20" s="12" t="str">
        <f t="array" ref="C20">IFERROR(INDEX(balance_sheet_annual[#All], SMALL(IF(LOWER(balance_sheet_annual[Company Name]) = LOWER(balance_sheet_annual_filter!$B$2), ROW(balance_sheet_annual[Company Name]) - ROW(INDEX(balance_sheet_annual[Company Name], 1, 1)) + 1), ROW(18:18)), COLUMN(B:B)), "")</f>
        <v>7. Dự phòng phải thu ngắn hạn khó đòi</v>
      </c>
      <c r="D20" s="11">
        <f t="array" ref="D20">IFERROR(INDEX(balance_sheet_annual[#All], SMALL(IF(LOWER(balance_sheet_annual[Company Name]) = LOWER(balance_sheet_annual_filter!$B$2), ROW(balance_sheet_annual[Company Name]) - ROW(INDEX(balance_sheet_annual[Company Name], 1, 1)) + 1), ROW(18:18)), COLUMN(C:C)), "")</f>
        <v>0</v>
      </c>
      <c r="E20" s="11">
        <f t="array" ref="E20">IFERROR(INDEX(balance_sheet_annual[#All], SMALL(IF(LOWER(balance_sheet_annual[Company Name]) = LOWER(balance_sheet_annual_filter!$B$2), ROW(balance_sheet_annual[Company Name]) - ROW(INDEX(balance_sheet_annual[Company Name], 1, 1)) + 1), ROW(18:18)), COLUMN(D:D)), "")</f>
        <v>0</v>
      </c>
      <c r="F20" s="11">
        <f t="array" ref="F20">IFERROR(INDEX(balance_sheet_annual[#All], SMALL(IF(LOWER(balance_sheet_annual[Company Name]) = LOWER(balance_sheet_annual_filter!$B$2), ROW(balance_sheet_annual[Company Name]) - ROW(INDEX(balance_sheet_annual[Company Name], 1, 1)) + 1), ROW(18:18)), COLUMN(E:E)), "")</f>
        <v>0</v>
      </c>
      <c r="G20" s="11">
        <f t="array" ref="G20">IFERROR(INDEX(balance_sheet_annual[#All], SMALL(IF(LOWER(balance_sheet_annual[Company Name]) = LOWER(balance_sheet_annual_filter!$B$2), ROW(balance_sheet_annual[Company Name]) - ROW(INDEX(balance_sheet_annual[Company Name], 1, 1)) + 1), ROW(18:18)), COLUMN(F:F)), "")</f>
        <v>0</v>
      </c>
    </row>
    <row r="21" spans="2:7" ht="15.5" x14ac:dyDescent="0.35">
      <c r="B21" s="2"/>
      <c r="C21" s="12" t="str">
        <f t="array" ref="C21">IFERROR(INDEX(balance_sheet_annual[#All], SMALL(IF(LOWER(balance_sheet_annual[Company Name]) = LOWER(balance_sheet_annual_filter!$B$2), ROW(balance_sheet_annual[Company Name]) - ROW(INDEX(balance_sheet_annual[Company Name], 1, 1)) + 1), ROW(19:19)), COLUMN(B:B)), "")</f>
        <v>8. Tài sản Thiếu chờ xử lý</v>
      </c>
      <c r="D21" s="11">
        <f t="array" ref="D21">IFERROR(INDEX(balance_sheet_annual[#All], SMALL(IF(LOWER(balance_sheet_annual[Company Name]) = LOWER(balance_sheet_annual_filter!$B$2), ROW(balance_sheet_annual[Company Name]) - ROW(INDEX(balance_sheet_annual[Company Name], 1, 1)) + 1), ROW(19:19)), COLUMN(C:C)), "")</f>
        <v>0</v>
      </c>
      <c r="E21" s="11">
        <f t="array" ref="E21">IFERROR(INDEX(balance_sheet_annual[#All], SMALL(IF(LOWER(balance_sheet_annual[Company Name]) = LOWER(balance_sheet_annual_filter!$B$2), ROW(balance_sheet_annual[Company Name]) - ROW(INDEX(balance_sheet_annual[Company Name], 1, 1)) + 1), ROW(19:19)), COLUMN(D:D)), "")</f>
        <v>0</v>
      </c>
      <c r="F21" s="11">
        <f t="array" ref="F21">IFERROR(INDEX(balance_sheet_annual[#All], SMALL(IF(LOWER(balance_sheet_annual[Company Name]) = LOWER(balance_sheet_annual_filter!$B$2), ROW(balance_sheet_annual[Company Name]) - ROW(INDEX(balance_sheet_annual[Company Name], 1, 1)) + 1), ROW(19:19)), COLUMN(E:E)), "")</f>
        <v>0</v>
      </c>
      <c r="G21" s="11">
        <f t="array" ref="G21">IFERROR(INDEX(balance_sheet_annual[#All], SMALL(IF(LOWER(balance_sheet_annual[Company Name]) = LOWER(balance_sheet_annual_filter!$B$2), ROW(balance_sheet_annual[Company Name]) - ROW(INDEX(balance_sheet_annual[Company Name], 1, 1)) + 1), ROW(19:19)), COLUMN(F:F)), "")</f>
        <v>0</v>
      </c>
    </row>
    <row r="22" spans="2:7" ht="15.5" x14ac:dyDescent="0.35">
      <c r="B22" s="2"/>
      <c r="C22" s="12" t="str">
        <f t="array" ref="C22">IFERROR(INDEX(balance_sheet_annual[#All], SMALL(IF(LOWER(balance_sheet_annual[Company Name]) = LOWER(balance_sheet_annual_filter!$B$2), ROW(balance_sheet_annual[Company Name]) - ROW(INDEX(balance_sheet_annual[Company Name], 1, 1)) + 1), ROW(20:20)), COLUMN(B:B)), "")</f>
        <v>IV. Hàng tồn kho</v>
      </c>
      <c r="D22" s="11">
        <f t="array" ref="D22">IFERROR(INDEX(balance_sheet_annual[#All], SMALL(IF(LOWER(balance_sheet_annual[Company Name]) = LOWER(balance_sheet_annual_filter!$B$2), ROW(balance_sheet_annual[Company Name]) - ROW(INDEX(balance_sheet_annual[Company Name], 1, 1)) + 1), ROW(20:20)), COLUMN(C:C)), "")</f>
        <v>0</v>
      </c>
      <c r="E22" s="11">
        <f t="array" ref="E22">IFERROR(INDEX(balance_sheet_annual[#All], SMALL(IF(LOWER(balance_sheet_annual[Company Name]) = LOWER(balance_sheet_annual_filter!$B$2), ROW(balance_sheet_annual[Company Name]) - ROW(INDEX(balance_sheet_annual[Company Name], 1, 1)) + 1), ROW(20:20)), COLUMN(D:D)), "")</f>
        <v>0</v>
      </c>
      <c r="F22" s="11">
        <f t="array" ref="F22">IFERROR(INDEX(balance_sheet_annual[#All], SMALL(IF(LOWER(balance_sheet_annual[Company Name]) = LOWER(balance_sheet_annual_filter!$B$2), ROW(balance_sheet_annual[Company Name]) - ROW(INDEX(balance_sheet_annual[Company Name], 1, 1)) + 1), ROW(20:20)), COLUMN(E:E)), "")</f>
        <v>0</v>
      </c>
      <c r="G22" s="11">
        <f t="array" ref="G22">IFERROR(INDEX(balance_sheet_annual[#All], SMALL(IF(LOWER(balance_sheet_annual[Company Name]) = LOWER(balance_sheet_annual_filter!$B$2), ROW(balance_sheet_annual[Company Name]) - ROW(INDEX(balance_sheet_annual[Company Name], 1, 1)) + 1), ROW(20:20)), COLUMN(F:F)), "")</f>
        <v>0</v>
      </c>
    </row>
    <row r="23" spans="2:7" ht="15.5" x14ac:dyDescent="0.35">
      <c r="B23" s="2"/>
      <c r="C23" s="12" t="str">
        <f t="array" ref="C23">IFERROR(INDEX(balance_sheet_annual[#All], SMALL(IF(LOWER(balance_sheet_annual[Company Name]) = LOWER(balance_sheet_annual_filter!$B$2), ROW(balance_sheet_annual[Company Name]) - ROW(INDEX(balance_sheet_annual[Company Name], 1, 1)) + 1), ROW(21:21)), COLUMN(B:B)), "")</f>
        <v>1. Hàng tồn kho</v>
      </c>
      <c r="D23" s="11">
        <f t="array" ref="D23">IFERROR(INDEX(balance_sheet_annual[#All], SMALL(IF(LOWER(balance_sheet_annual[Company Name]) = LOWER(balance_sheet_annual_filter!$B$2), ROW(balance_sheet_annual[Company Name]) - ROW(INDEX(balance_sheet_annual[Company Name], 1, 1)) + 1), ROW(21:21)), COLUMN(C:C)), "")</f>
        <v>0</v>
      </c>
      <c r="E23" s="11">
        <f t="array" ref="E23">IFERROR(INDEX(balance_sheet_annual[#All], SMALL(IF(LOWER(balance_sheet_annual[Company Name]) = LOWER(balance_sheet_annual_filter!$B$2), ROW(balance_sheet_annual[Company Name]) - ROW(INDEX(balance_sheet_annual[Company Name], 1, 1)) + 1), ROW(21:21)), COLUMN(D:D)), "")</f>
        <v>0</v>
      </c>
      <c r="F23" s="11">
        <f t="array" ref="F23">IFERROR(INDEX(balance_sheet_annual[#All], SMALL(IF(LOWER(balance_sheet_annual[Company Name]) = LOWER(balance_sheet_annual_filter!$B$2), ROW(balance_sheet_annual[Company Name]) - ROW(INDEX(balance_sheet_annual[Company Name], 1, 1)) + 1), ROW(21:21)), COLUMN(E:E)), "")</f>
        <v>0</v>
      </c>
      <c r="G23" s="11">
        <f t="array" ref="G23">IFERROR(INDEX(balance_sheet_annual[#All], SMALL(IF(LOWER(balance_sheet_annual[Company Name]) = LOWER(balance_sheet_annual_filter!$B$2), ROW(balance_sheet_annual[Company Name]) - ROW(INDEX(balance_sheet_annual[Company Name], 1, 1)) + 1), ROW(21:21)), COLUMN(F:F)), "")</f>
        <v>0</v>
      </c>
    </row>
    <row r="24" spans="2:7" ht="15.5" x14ac:dyDescent="0.35">
      <c r="B24" s="2"/>
      <c r="C24" s="12" t="str">
        <f t="array" ref="C24">IFERROR(INDEX(balance_sheet_annual[#All], SMALL(IF(LOWER(balance_sheet_annual[Company Name]) = LOWER(balance_sheet_annual_filter!$B$2), ROW(balance_sheet_annual[Company Name]) - ROW(INDEX(balance_sheet_annual[Company Name], 1, 1)) + 1), ROW(22:22)), COLUMN(B:B)), "")</f>
        <v>2. Dự phòng giảm giá hàng tồn kho</v>
      </c>
      <c r="D24" s="11">
        <f t="array" ref="D24">IFERROR(INDEX(balance_sheet_annual[#All], SMALL(IF(LOWER(balance_sheet_annual[Company Name]) = LOWER(balance_sheet_annual_filter!$B$2), ROW(balance_sheet_annual[Company Name]) - ROW(INDEX(balance_sheet_annual[Company Name], 1, 1)) + 1), ROW(22:22)), COLUMN(C:C)), "")</f>
        <v>0</v>
      </c>
      <c r="E24" s="11">
        <f t="array" ref="E24">IFERROR(INDEX(balance_sheet_annual[#All], SMALL(IF(LOWER(balance_sheet_annual[Company Name]) = LOWER(balance_sheet_annual_filter!$B$2), ROW(balance_sheet_annual[Company Name]) - ROW(INDEX(balance_sheet_annual[Company Name], 1, 1)) + 1), ROW(22:22)), COLUMN(D:D)), "")</f>
        <v>0</v>
      </c>
      <c r="F24" s="11">
        <f t="array" ref="F24">IFERROR(INDEX(balance_sheet_annual[#All], SMALL(IF(LOWER(balance_sheet_annual[Company Name]) = LOWER(balance_sheet_annual_filter!$B$2), ROW(balance_sheet_annual[Company Name]) - ROW(INDEX(balance_sheet_annual[Company Name], 1, 1)) + 1), ROW(22:22)), COLUMN(E:E)), "")</f>
        <v>0</v>
      </c>
      <c r="G24" s="11">
        <f t="array" ref="G24">IFERROR(INDEX(balance_sheet_annual[#All], SMALL(IF(LOWER(balance_sheet_annual[Company Name]) = LOWER(balance_sheet_annual_filter!$B$2), ROW(balance_sheet_annual[Company Name]) - ROW(INDEX(balance_sheet_annual[Company Name], 1, 1)) + 1), ROW(22:22)), COLUMN(F:F)), "")</f>
        <v>0</v>
      </c>
    </row>
    <row r="25" spans="2:7" ht="15.5" x14ac:dyDescent="0.35">
      <c r="B25" s="2"/>
      <c r="C25" s="12" t="str">
        <f t="array" ref="C25">IFERROR(INDEX(balance_sheet_annual[#All], SMALL(IF(LOWER(balance_sheet_annual[Company Name]) = LOWER(balance_sheet_annual_filter!$B$2), ROW(balance_sheet_annual[Company Name]) - ROW(INDEX(balance_sheet_annual[Company Name], 1, 1)) + 1), ROW(23:23)), COLUMN(B:B)), "")</f>
        <v>V.Tài sản ngắn hạn khác</v>
      </c>
      <c r="D25" s="11">
        <f t="array" ref="D25">IFERROR(INDEX(balance_sheet_annual[#All], SMALL(IF(LOWER(balance_sheet_annual[Company Name]) = LOWER(balance_sheet_annual_filter!$B$2), ROW(balance_sheet_annual[Company Name]) - ROW(INDEX(balance_sheet_annual[Company Name], 1, 1)) + 1), ROW(23:23)), COLUMN(C:C)), "")</f>
        <v>77344000000</v>
      </c>
      <c r="E25" s="11">
        <f t="array" ref="E25">IFERROR(INDEX(balance_sheet_annual[#All], SMALL(IF(LOWER(balance_sheet_annual[Company Name]) = LOWER(balance_sheet_annual_filter!$B$2), ROW(balance_sheet_annual[Company Name]) - ROW(INDEX(balance_sheet_annual[Company Name], 1, 1)) + 1), ROW(23:23)), COLUMN(D:D)), "")</f>
        <v>0</v>
      </c>
      <c r="F25" s="11">
        <f t="array" ref="F25">IFERROR(INDEX(balance_sheet_annual[#All], SMALL(IF(LOWER(balance_sheet_annual[Company Name]) = LOWER(balance_sheet_annual_filter!$B$2), ROW(balance_sheet_annual[Company Name]) - ROW(INDEX(balance_sheet_annual[Company Name], 1, 1)) + 1), ROW(23:23)), COLUMN(E:E)), "")</f>
        <v>203247000000</v>
      </c>
      <c r="G25" s="11">
        <f t="array" ref="G25">IFERROR(INDEX(balance_sheet_annual[#All], SMALL(IF(LOWER(balance_sheet_annual[Company Name]) = LOWER(balance_sheet_annual_filter!$B$2), ROW(balance_sheet_annual[Company Name]) - ROW(INDEX(balance_sheet_annual[Company Name], 1, 1)) + 1), ROW(23:23)), COLUMN(F:F)), "")</f>
        <v>0</v>
      </c>
    </row>
    <row r="26" spans="2:7" ht="15.5" x14ac:dyDescent="0.35">
      <c r="B26" s="2"/>
      <c r="C26" s="12" t="str">
        <f t="array" ref="C26">IFERROR(INDEX(balance_sheet_annual[#All], SMALL(IF(LOWER(balance_sheet_annual[Company Name]) = LOWER(balance_sheet_annual_filter!$B$2), ROW(balance_sheet_annual[Company Name]) - ROW(INDEX(balance_sheet_annual[Company Name], 1, 1)) + 1), ROW(24:24)), COLUMN(B:B)), "")</f>
        <v>1. Chi phí trả trước ngắn hạn</v>
      </c>
      <c r="D26" s="11">
        <f t="array" ref="D26">IFERROR(INDEX(balance_sheet_annual[#All], SMALL(IF(LOWER(balance_sheet_annual[Company Name]) = LOWER(balance_sheet_annual_filter!$B$2), ROW(balance_sheet_annual[Company Name]) - ROW(INDEX(balance_sheet_annual[Company Name], 1, 1)) + 1), ROW(24:24)), COLUMN(C:C)), "")</f>
        <v>0</v>
      </c>
      <c r="E26" s="11">
        <f t="array" ref="E26">IFERROR(INDEX(balance_sheet_annual[#All], SMALL(IF(LOWER(balance_sheet_annual[Company Name]) = LOWER(balance_sheet_annual_filter!$B$2), ROW(balance_sheet_annual[Company Name]) - ROW(INDEX(balance_sheet_annual[Company Name], 1, 1)) + 1), ROW(24:24)), COLUMN(D:D)), "")</f>
        <v>0</v>
      </c>
      <c r="F26" s="11">
        <f t="array" ref="F26">IFERROR(INDEX(balance_sheet_annual[#All], SMALL(IF(LOWER(balance_sheet_annual[Company Name]) = LOWER(balance_sheet_annual_filter!$B$2), ROW(balance_sheet_annual[Company Name]) - ROW(INDEX(balance_sheet_annual[Company Name], 1, 1)) + 1), ROW(24:24)), COLUMN(E:E)), "")</f>
        <v>0</v>
      </c>
      <c r="G26" s="11">
        <f t="array" ref="G26">IFERROR(INDEX(balance_sheet_annual[#All], SMALL(IF(LOWER(balance_sheet_annual[Company Name]) = LOWER(balance_sheet_annual_filter!$B$2), ROW(balance_sheet_annual[Company Name]) - ROW(INDEX(balance_sheet_annual[Company Name], 1, 1)) + 1), ROW(24:24)), COLUMN(F:F)), "")</f>
        <v>0</v>
      </c>
    </row>
    <row r="27" spans="2:7" ht="15.5" x14ac:dyDescent="0.35">
      <c r="B27" s="2"/>
      <c r="C27" s="12" t="str">
        <f t="array" ref="C27">IFERROR(INDEX(balance_sheet_annual[#All], SMALL(IF(LOWER(balance_sheet_annual[Company Name]) = LOWER(balance_sheet_annual_filter!$B$2), ROW(balance_sheet_annual[Company Name]) - ROW(INDEX(balance_sheet_annual[Company Name], 1, 1)) + 1), ROW(25:25)), COLUMN(B:B)), "")</f>
        <v>2. Thuế GTGT được khấu trừ</v>
      </c>
      <c r="D27" s="11">
        <f t="array" ref="D27">IFERROR(INDEX(balance_sheet_annual[#All], SMALL(IF(LOWER(balance_sheet_annual[Company Name]) = LOWER(balance_sheet_annual_filter!$B$2), ROW(balance_sheet_annual[Company Name]) - ROW(INDEX(balance_sheet_annual[Company Name], 1, 1)) + 1), ROW(25:25)), COLUMN(C:C)), "")</f>
        <v>0</v>
      </c>
      <c r="E27" s="11">
        <f t="array" ref="E27">IFERROR(INDEX(balance_sheet_annual[#All], SMALL(IF(LOWER(balance_sheet_annual[Company Name]) = LOWER(balance_sheet_annual_filter!$B$2), ROW(balance_sheet_annual[Company Name]) - ROW(INDEX(balance_sheet_annual[Company Name], 1, 1)) + 1), ROW(25:25)), COLUMN(D:D)), "")</f>
        <v>0</v>
      </c>
      <c r="F27" s="11">
        <f t="array" ref="F27">IFERROR(INDEX(balance_sheet_annual[#All], SMALL(IF(LOWER(balance_sheet_annual[Company Name]) = LOWER(balance_sheet_annual_filter!$B$2), ROW(balance_sheet_annual[Company Name]) - ROW(INDEX(balance_sheet_annual[Company Name], 1, 1)) + 1), ROW(25:25)), COLUMN(E:E)), "")</f>
        <v>0</v>
      </c>
      <c r="G27" s="11">
        <f t="array" ref="G27">IFERROR(INDEX(balance_sheet_annual[#All], SMALL(IF(LOWER(balance_sheet_annual[Company Name]) = LOWER(balance_sheet_annual_filter!$B$2), ROW(balance_sheet_annual[Company Name]) - ROW(INDEX(balance_sheet_annual[Company Name], 1, 1)) + 1), ROW(25:25)), COLUMN(F:F)), "")</f>
        <v>0</v>
      </c>
    </row>
    <row r="28" spans="2:7" ht="15.5" x14ac:dyDescent="0.35">
      <c r="B28" s="2"/>
      <c r="C28" s="12" t="str">
        <f t="array" ref="C28">IFERROR(INDEX(balance_sheet_annual[#All], SMALL(IF(LOWER(balance_sheet_annual[Company Name]) = LOWER(balance_sheet_annual_filter!$B$2), ROW(balance_sheet_annual[Company Name]) - ROW(INDEX(balance_sheet_annual[Company Name], 1, 1)) + 1), ROW(26:26)), COLUMN(B:B)), "")</f>
        <v>3. Thuế và các khoản khác phải thu Nhà nước</v>
      </c>
      <c r="D28" s="11">
        <f t="array" ref="D28">IFERROR(INDEX(balance_sheet_annual[#All], SMALL(IF(LOWER(balance_sheet_annual[Company Name]) = LOWER(balance_sheet_annual_filter!$B$2), ROW(balance_sheet_annual[Company Name]) - ROW(INDEX(balance_sheet_annual[Company Name], 1, 1)) + 1), ROW(26:26)), COLUMN(C:C)), "")</f>
        <v>0</v>
      </c>
      <c r="E28" s="11">
        <f t="array" ref="E28">IFERROR(INDEX(balance_sheet_annual[#All], SMALL(IF(LOWER(balance_sheet_annual[Company Name]) = LOWER(balance_sheet_annual_filter!$B$2), ROW(balance_sheet_annual[Company Name]) - ROW(INDEX(balance_sheet_annual[Company Name], 1, 1)) + 1), ROW(26:26)), COLUMN(D:D)), "")</f>
        <v>0</v>
      </c>
      <c r="F28" s="11">
        <f t="array" ref="F28">IFERROR(INDEX(balance_sheet_annual[#All], SMALL(IF(LOWER(balance_sheet_annual[Company Name]) = LOWER(balance_sheet_annual_filter!$B$2), ROW(balance_sheet_annual[Company Name]) - ROW(INDEX(balance_sheet_annual[Company Name], 1, 1)) + 1), ROW(26:26)), COLUMN(E:E)), "")</f>
        <v>0</v>
      </c>
      <c r="G28" s="11">
        <f t="array" ref="G28">IFERROR(INDEX(balance_sheet_annual[#All], SMALL(IF(LOWER(balance_sheet_annual[Company Name]) = LOWER(balance_sheet_annual_filter!$B$2), ROW(balance_sheet_annual[Company Name]) - ROW(INDEX(balance_sheet_annual[Company Name], 1, 1)) + 1), ROW(26:26)), COLUMN(F:F)), "")</f>
        <v>0</v>
      </c>
    </row>
    <row r="29" spans="2:7" ht="15.5" x14ac:dyDescent="0.35">
      <c r="B29" s="2"/>
      <c r="C29" s="12" t="str">
        <f t="array" ref="C29">IFERROR(INDEX(balance_sheet_annual[#All], SMALL(IF(LOWER(balance_sheet_annual[Company Name]) = LOWER(balance_sheet_annual_filter!$B$2), ROW(balance_sheet_annual[Company Name]) - ROW(INDEX(balance_sheet_annual[Company Name], 1, 1)) + 1), ROW(27:27)), COLUMN(B:B)), "")</f>
        <v>4. Giao dịch mua bán lại trái phiếu Chính phủ</v>
      </c>
      <c r="D29" s="11">
        <f t="array" ref="D29">IFERROR(INDEX(balance_sheet_annual[#All], SMALL(IF(LOWER(balance_sheet_annual[Company Name]) = LOWER(balance_sheet_annual_filter!$B$2), ROW(balance_sheet_annual[Company Name]) - ROW(INDEX(balance_sheet_annual[Company Name], 1, 1)) + 1), ROW(27:27)), COLUMN(C:C)), "")</f>
        <v>0</v>
      </c>
      <c r="E29" s="11">
        <f t="array" ref="E29">IFERROR(INDEX(balance_sheet_annual[#All], SMALL(IF(LOWER(balance_sheet_annual[Company Name]) = LOWER(balance_sheet_annual_filter!$B$2), ROW(balance_sheet_annual[Company Name]) - ROW(INDEX(balance_sheet_annual[Company Name], 1, 1)) + 1), ROW(27:27)), COLUMN(D:D)), "")</f>
        <v>0</v>
      </c>
      <c r="F29" s="11">
        <f t="array" ref="F29">IFERROR(INDEX(balance_sheet_annual[#All], SMALL(IF(LOWER(balance_sheet_annual[Company Name]) = LOWER(balance_sheet_annual_filter!$B$2), ROW(balance_sheet_annual[Company Name]) - ROW(INDEX(balance_sheet_annual[Company Name], 1, 1)) + 1), ROW(27:27)), COLUMN(E:E)), "")</f>
        <v>0</v>
      </c>
      <c r="G29" s="11">
        <f t="array" ref="G29">IFERROR(INDEX(balance_sheet_annual[#All], SMALL(IF(LOWER(balance_sheet_annual[Company Name]) = LOWER(balance_sheet_annual_filter!$B$2), ROW(balance_sheet_annual[Company Name]) - ROW(INDEX(balance_sheet_annual[Company Name], 1, 1)) + 1), ROW(27:27)), COLUMN(F:F)), "")</f>
        <v>0</v>
      </c>
    </row>
    <row r="30" spans="2:7" ht="15.5" x14ac:dyDescent="0.35">
      <c r="B30" s="2"/>
      <c r="C30" s="12" t="str">
        <f t="array" ref="C30">IFERROR(INDEX(balance_sheet_annual[#All], SMALL(IF(LOWER(balance_sheet_annual[Company Name]) = LOWER(balance_sheet_annual_filter!$B$2), ROW(balance_sheet_annual[Company Name]) - ROW(INDEX(balance_sheet_annual[Company Name], 1, 1)) + 1), ROW(28:28)), COLUMN(B:B)), "")</f>
        <v>5. Tài sản ngắn hạn khác</v>
      </c>
      <c r="D30" s="11">
        <f t="array" ref="D30">IFERROR(INDEX(balance_sheet_annual[#All], SMALL(IF(LOWER(balance_sheet_annual[Company Name]) = LOWER(balance_sheet_annual_filter!$B$2), ROW(balance_sheet_annual[Company Name]) - ROW(INDEX(balance_sheet_annual[Company Name], 1, 1)) + 1), ROW(28:28)), COLUMN(C:C)), "")</f>
        <v>0</v>
      </c>
      <c r="E30" s="11">
        <f t="array" ref="E30">IFERROR(INDEX(balance_sheet_annual[#All], SMALL(IF(LOWER(balance_sheet_annual[Company Name]) = LOWER(balance_sheet_annual_filter!$B$2), ROW(balance_sheet_annual[Company Name]) - ROW(INDEX(balance_sheet_annual[Company Name], 1, 1)) + 1), ROW(28:28)), COLUMN(D:D)), "")</f>
        <v>0</v>
      </c>
      <c r="F30" s="11">
        <f t="array" ref="F30">IFERROR(INDEX(balance_sheet_annual[#All], SMALL(IF(LOWER(balance_sheet_annual[Company Name]) = LOWER(balance_sheet_annual_filter!$B$2), ROW(balance_sheet_annual[Company Name]) - ROW(INDEX(balance_sheet_annual[Company Name], 1, 1)) + 1), ROW(28:28)), COLUMN(E:E)), "")</f>
        <v>0</v>
      </c>
      <c r="G30" s="11">
        <f t="array" ref="G30">IFERROR(INDEX(balance_sheet_annual[#All], SMALL(IF(LOWER(balance_sheet_annual[Company Name]) = LOWER(balance_sheet_annual_filter!$B$2), ROW(balance_sheet_annual[Company Name]) - ROW(INDEX(balance_sheet_annual[Company Name], 1, 1)) + 1), ROW(28:28)), COLUMN(F:F)), "")</f>
        <v>0</v>
      </c>
    </row>
    <row r="31" spans="2:7" ht="15.5" x14ac:dyDescent="0.35">
      <c r="B31" s="2"/>
      <c r="C31" s="12" t="str">
        <f t="array" ref="C31">IFERROR(INDEX(balance_sheet_annual[#All], SMALL(IF(LOWER(balance_sheet_annual[Company Name]) = LOWER(balance_sheet_annual_filter!$B$2), ROW(balance_sheet_annual[Company Name]) - ROW(INDEX(balance_sheet_annual[Company Name], 1, 1)) + 1), ROW(29:29)), COLUMN(B:B)), "")</f>
        <v>B. TÀI SẢN DÀI HẠN</v>
      </c>
      <c r="D31" s="11">
        <f t="array" ref="D31">IFERROR(INDEX(balance_sheet_annual[#All], SMALL(IF(LOWER(balance_sheet_annual[Company Name]) = LOWER(balance_sheet_annual_filter!$B$2), ROW(balance_sheet_annual[Company Name]) - ROW(INDEX(balance_sheet_annual[Company Name], 1, 1)) + 1), ROW(29:29)), COLUMN(C:C)), "")</f>
        <v>0</v>
      </c>
      <c r="E31" s="11">
        <f t="array" ref="E31">IFERROR(INDEX(balance_sheet_annual[#All], SMALL(IF(LOWER(balance_sheet_annual[Company Name]) = LOWER(balance_sheet_annual_filter!$B$2), ROW(balance_sheet_annual[Company Name]) - ROW(INDEX(balance_sheet_annual[Company Name], 1, 1)) + 1), ROW(29:29)), COLUMN(D:D)), "")</f>
        <v>0</v>
      </c>
      <c r="F31" s="11">
        <f t="array" ref="F31">IFERROR(INDEX(balance_sheet_annual[#All], SMALL(IF(LOWER(balance_sheet_annual[Company Name]) = LOWER(balance_sheet_annual_filter!$B$2), ROW(balance_sheet_annual[Company Name]) - ROW(INDEX(balance_sheet_annual[Company Name], 1, 1)) + 1), ROW(29:29)), COLUMN(E:E)), "")</f>
        <v>0</v>
      </c>
      <c r="G31" s="11">
        <f t="array" ref="G31">IFERROR(INDEX(balance_sheet_annual[#All], SMALL(IF(LOWER(balance_sheet_annual[Company Name]) = LOWER(balance_sheet_annual_filter!$B$2), ROW(balance_sheet_annual[Company Name]) - ROW(INDEX(balance_sheet_annual[Company Name], 1, 1)) + 1), ROW(29:29)), COLUMN(F:F)), "")</f>
        <v>0</v>
      </c>
    </row>
    <row r="32" spans="2:7" ht="15.5" x14ac:dyDescent="0.35">
      <c r="B32" s="2"/>
      <c r="C32" s="12" t="str">
        <f t="array" ref="C32">IFERROR(INDEX(balance_sheet_annual[#All], SMALL(IF(LOWER(balance_sheet_annual[Company Name]) = LOWER(balance_sheet_annual_filter!$B$2), ROW(balance_sheet_annual[Company Name]) - ROW(INDEX(balance_sheet_annual[Company Name], 1, 1)) + 1), ROW(30:30)), COLUMN(B:B)), "")</f>
        <v>I. Các khoản phải thu dài hạn</v>
      </c>
      <c r="D32" s="11">
        <f t="array" ref="D32">IFERROR(INDEX(balance_sheet_annual[#All], SMALL(IF(LOWER(balance_sheet_annual[Company Name]) = LOWER(balance_sheet_annual_filter!$B$2), ROW(balance_sheet_annual[Company Name]) - ROW(INDEX(balance_sheet_annual[Company Name], 1, 1)) + 1), ROW(30:30)), COLUMN(C:C)), "")</f>
        <v>0</v>
      </c>
      <c r="E32" s="11">
        <f t="array" ref="E32">IFERROR(INDEX(balance_sheet_annual[#All], SMALL(IF(LOWER(balance_sheet_annual[Company Name]) = LOWER(balance_sheet_annual_filter!$B$2), ROW(balance_sheet_annual[Company Name]) - ROW(INDEX(balance_sheet_annual[Company Name], 1, 1)) + 1), ROW(30:30)), COLUMN(D:D)), "")</f>
        <v>0</v>
      </c>
      <c r="F32" s="11">
        <f t="array" ref="F32">IFERROR(INDEX(balance_sheet_annual[#All], SMALL(IF(LOWER(balance_sheet_annual[Company Name]) = LOWER(balance_sheet_annual_filter!$B$2), ROW(balance_sheet_annual[Company Name]) - ROW(INDEX(balance_sheet_annual[Company Name], 1, 1)) + 1), ROW(30:30)), COLUMN(E:E)), "")</f>
        <v>0</v>
      </c>
      <c r="G32" s="11">
        <f t="array" ref="G32">IFERROR(INDEX(balance_sheet_annual[#All], SMALL(IF(LOWER(balance_sheet_annual[Company Name]) = LOWER(balance_sheet_annual_filter!$B$2), ROW(balance_sheet_annual[Company Name]) - ROW(INDEX(balance_sheet_annual[Company Name], 1, 1)) + 1), ROW(30:30)), COLUMN(F:F)), "")</f>
        <v>0</v>
      </c>
    </row>
    <row r="33" spans="2:7" ht="15.5" x14ac:dyDescent="0.35">
      <c r="B33" s="2"/>
      <c r="C33" s="12" t="str">
        <f t="array" ref="C33">IFERROR(INDEX(balance_sheet_annual[#All], SMALL(IF(LOWER(balance_sheet_annual[Company Name]) = LOWER(balance_sheet_annual_filter!$B$2), ROW(balance_sheet_annual[Company Name]) - ROW(INDEX(balance_sheet_annual[Company Name], 1, 1)) + 1), ROW(31:31)), COLUMN(B:B)), "")</f>
        <v>1. Phải thu dài hạn của khách hàng</v>
      </c>
      <c r="D33" s="11">
        <f t="array" ref="D33">IFERROR(INDEX(balance_sheet_annual[#All], SMALL(IF(LOWER(balance_sheet_annual[Company Name]) = LOWER(balance_sheet_annual_filter!$B$2), ROW(balance_sheet_annual[Company Name]) - ROW(INDEX(balance_sheet_annual[Company Name], 1, 1)) + 1), ROW(31:31)), COLUMN(C:C)), "")</f>
        <v>0</v>
      </c>
      <c r="E33" s="11">
        <f t="array" ref="E33">IFERROR(INDEX(balance_sheet_annual[#All], SMALL(IF(LOWER(balance_sheet_annual[Company Name]) = LOWER(balance_sheet_annual_filter!$B$2), ROW(balance_sheet_annual[Company Name]) - ROW(INDEX(balance_sheet_annual[Company Name], 1, 1)) + 1), ROW(31:31)), COLUMN(D:D)), "")</f>
        <v>0</v>
      </c>
      <c r="F33" s="11">
        <f t="array" ref="F33">IFERROR(INDEX(balance_sheet_annual[#All], SMALL(IF(LOWER(balance_sheet_annual[Company Name]) = LOWER(balance_sheet_annual_filter!$B$2), ROW(balance_sheet_annual[Company Name]) - ROW(INDEX(balance_sheet_annual[Company Name], 1, 1)) + 1), ROW(31:31)), COLUMN(E:E)), "")</f>
        <v>0</v>
      </c>
      <c r="G33" s="11">
        <f t="array" ref="G33">IFERROR(INDEX(balance_sheet_annual[#All], SMALL(IF(LOWER(balance_sheet_annual[Company Name]) = LOWER(balance_sheet_annual_filter!$B$2), ROW(balance_sheet_annual[Company Name]) - ROW(INDEX(balance_sheet_annual[Company Name], 1, 1)) + 1), ROW(31:31)), COLUMN(F:F)), "")</f>
        <v>0</v>
      </c>
    </row>
    <row r="34" spans="2:7" ht="15.5" x14ac:dyDescent="0.35">
      <c r="B34" s="2"/>
      <c r="C34" s="12" t="str">
        <f t="array" ref="C34">IFERROR(INDEX(balance_sheet_annual[#All], SMALL(IF(LOWER(balance_sheet_annual[Company Name]) = LOWER(balance_sheet_annual_filter!$B$2), ROW(balance_sheet_annual[Company Name]) - ROW(INDEX(balance_sheet_annual[Company Name], 1, 1)) + 1), ROW(32:32)), COLUMN(B:B)), "")</f>
        <v>2. Trả trước cho người bán dài hạn</v>
      </c>
      <c r="D34" s="11">
        <f t="array" ref="D34">IFERROR(INDEX(balance_sheet_annual[#All], SMALL(IF(LOWER(balance_sheet_annual[Company Name]) = LOWER(balance_sheet_annual_filter!$B$2), ROW(balance_sheet_annual[Company Name]) - ROW(INDEX(balance_sheet_annual[Company Name], 1, 1)) + 1), ROW(32:32)), COLUMN(C:C)), "")</f>
        <v>0</v>
      </c>
      <c r="E34" s="11">
        <f t="array" ref="E34">IFERROR(INDEX(balance_sheet_annual[#All], SMALL(IF(LOWER(balance_sheet_annual[Company Name]) = LOWER(balance_sheet_annual_filter!$B$2), ROW(balance_sheet_annual[Company Name]) - ROW(INDEX(balance_sheet_annual[Company Name], 1, 1)) + 1), ROW(32:32)), COLUMN(D:D)), "")</f>
        <v>0</v>
      </c>
      <c r="F34" s="11">
        <f t="array" ref="F34">IFERROR(INDEX(balance_sheet_annual[#All], SMALL(IF(LOWER(balance_sheet_annual[Company Name]) = LOWER(balance_sheet_annual_filter!$B$2), ROW(balance_sheet_annual[Company Name]) - ROW(INDEX(balance_sheet_annual[Company Name], 1, 1)) + 1), ROW(32:32)), COLUMN(E:E)), "")</f>
        <v>0</v>
      </c>
      <c r="G34" s="11">
        <f t="array" ref="G34">IFERROR(INDEX(balance_sheet_annual[#All], SMALL(IF(LOWER(balance_sheet_annual[Company Name]) = LOWER(balance_sheet_annual_filter!$B$2), ROW(balance_sheet_annual[Company Name]) - ROW(INDEX(balance_sheet_annual[Company Name], 1, 1)) + 1), ROW(32:32)), COLUMN(F:F)), "")</f>
        <v>0</v>
      </c>
    </row>
    <row r="35" spans="2:7" ht="15.5" x14ac:dyDescent="0.35">
      <c r="B35" s="2"/>
      <c r="C35" s="12" t="str">
        <f t="array" ref="C35">IFERROR(INDEX(balance_sheet_annual[#All], SMALL(IF(LOWER(balance_sheet_annual[Company Name]) = LOWER(balance_sheet_annual_filter!$B$2), ROW(balance_sheet_annual[Company Name]) - ROW(INDEX(balance_sheet_annual[Company Name], 1, 1)) + 1), ROW(33:33)), COLUMN(B:B)), "")</f>
        <v>3. Vốn kinh doanh ở đơn vị trực thuộc</v>
      </c>
      <c r="D35" s="11">
        <f t="array" ref="D35">IFERROR(INDEX(balance_sheet_annual[#All], SMALL(IF(LOWER(balance_sheet_annual[Company Name]) = LOWER(balance_sheet_annual_filter!$B$2), ROW(balance_sheet_annual[Company Name]) - ROW(INDEX(balance_sheet_annual[Company Name], 1, 1)) + 1), ROW(33:33)), COLUMN(C:C)), "")</f>
        <v>0</v>
      </c>
      <c r="E35" s="11">
        <f t="array" ref="E35">IFERROR(INDEX(balance_sheet_annual[#All], SMALL(IF(LOWER(balance_sheet_annual[Company Name]) = LOWER(balance_sheet_annual_filter!$B$2), ROW(balance_sheet_annual[Company Name]) - ROW(INDEX(balance_sheet_annual[Company Name], 1, 1)) + 1), ROW(33:33)), COLUMN(D:D)), "")</f>
        <v>0</v>
      </c>
      <c r="F35" s="11">
        <f t="array" ref="F35">IFERROR(INDEX(balance_sheet_annual[#All], SMALL(IF(LOWER(balance_sheet_annual[Company Name]) = LOWER(balance_sheet_annual_filter!$B$2), ROW(balance_sheet_annual[Company Name]) - ROW(INDEX(balance_sheet_annual[Company Name], 1, 1)) + 1), ROW(33:33)), COLUMN(E:E)), "")</f>
        <v>0</v>
      </c>
      <c r="G35" s="11">
        <f t="array" ref="G35">IFERROR(INDEX(balance_sheet_annual[#All], SMALL(IF(LOWER(balance_sheet_annual[Company Name]) = LOWER(balance_sheet_annual_filter!$B$2), ROW(balance_sheet_annual[Company Name]) - ROW(INDEX(balance_sheet_annual[Company Name], 1, 1)) + 1), ROW(33:33)), COLUMN(F:F)), "")</f>
        <v>0</v>
      </c>
    </row>
    <row r="36" spans="2:7" ht="15.5" x14ac:dyDescent="0.35">
      <c r="B36" s="2"/>
      <c r="C36" s="12" t="str">
        <f t="array" ref="C36">IFERROR(INDEX(balance_sheet_annual[#All], SMALL(IF(LOWER(balance_sheet_annual[Company Name]) = LOWER(balance_sheet_annual_filter!$B$2), ROW(balance_sheet_annual[Company Name]) - ROW(INDEX(balance_sheet_annual[Company Name], 1, 1)) + 1), ROW(34:34)), COLUMN(B:B)), "")</f>
        <v>4. Phải thu nội bộ dài hạn</v>
      </c>
      <c r="D36" s="11">
        <f t="array" ref="D36">IFERROR(INDEX(balance_sheet_annual[#All], SMALL(IF(LOWER(balance_sheet_annual[Company Name]) = LOWER(balance_sheet_annual_filter!$B$2), ROW(balance_sheet_annual[Company Name]) - ROW(INDEX(balance_sheet_annual[Company Name], 1, 1)) + 1), ROW(34:34)), COLUMN(C:C)), "")</f>
        <v>0</v>
      </c>
      <c r="E36" s="11">
        <f t="array" ref="E36">IFERROR(INDEX(balance_sheet_annual[#All], SMALL(IF(LOWER(balance_sheet_annual[Company Name]) = LOWER(balance_sheet_annual_filter!$B$2), ROW(balance_sheet_annual[Company Name]) - ROW(INDEX(balance_sheet_annual[Company Name], 1, 1)) + 1), ROW(34:34)), COLUMN(D:D)), "")</f>
        <v>0</v>
      </c>
      <c r="F36" s="11">
        <f t="array" ref="F36">IFERROR(INDEX(balance_sheet_annual[#All], SMALL(IF(LOWER(balance_sheet_annual[Company Name]) = LOWER(balance_sheet_annual_filter!$B$2), ROW(balance_sheet_annual[Company Name]) - ROW(INDEX(balance_sheet_annual[Company Name], 1, 1)) + 1), ROW(34:34)), COLUMN(E:E)), "")</f>
        <v>0</v>
      </c>
      <c r="G36" s="11">
        <f t="array" ref="G36">IFERROR(INDEX(balance_sheet_annual[#All], SMALL(IF(LOWER(balance_sheet_annual[Company Name]) = LOWER(balance_sheet_annual_filter!$B$2), ROW(balance_sheet_annual[Company Name]) - ROW(INDEX(balance_sheet_annual[Company Name], 1, 1)) + 1), ROW(34:34)), COLUMN(F:F)), "")</f>
        <v>0</v>
      </c>
    </row>
    <row r="37" spans="2:7" ht="15.5" x14ac:dyDescent="0.35">
      <c r="B37" s="2"/>
      <c r="C37" s="12" t="str">
        <f t="array" ref="C37">IFERROR(INDEX(balance_sheet_annual[#All], SMALL(IF(LOWER(balance_sheet_annual[Company Name]) = LOWER(balance_sheet_annual_filter!$B$2), ROW(balance_sheet_annual[Company Name]) - ROW(INDEX(balance_sheet_annual[Company Name], 1, 1)) + 1), ROW(35:35)), COLUMN(B:B)), "")</f>
        <v>5. Phải thu về cho vay dài hạn</v>
      </c>
      <c r="D37" s="11">
        <f t="array" ref="D37">IFERROR(INDEX(balance_sheet_annual[#All], SMALL(IF(LOWER(balance_sheet_annual[Company Name]) = LOWER(balance_sheet_annual_filter!$B$2), ROW(balance_sheet_annual[Company Name]) - ROW(INDEX(balance_sheet_annual[Company Name], 1, 1)) + 1), ROW(35:35)), COLUMN(C:C)), "")</f>
        <v>0</v>
      </c>
      <c r="E37" s="11">
        <f t="array" ref="E37">IFERROR(INDEX(balance_sheet_annual[#All], SMALL(IF(LOWER(balance_sheet_annual[Company Name]) = LOWER(balance_sheet_annual_filter!$B$2), ROW(balance_sheet_annual[Company Name]) - ROW(INDEX(balance_sheet_annual[Company Name], 1, 1)) + 1), ROW(35:35)), COLUMN(D:D)), "")</f>
        <v>0</v>
      </c>
      <c r="F37" s="11">
        <f t="array" ref="F37">IFERROR(INDEX(balance_sheet_annual[#All], SMALL(IF(LOWER(balance_sheet_annual[Company Name]) = LOWER(balance_sheet_annual_filter!$B$2), ROW(balance_sheet_annual[Company Name]) - ROW(INDEX(balance_sheet_annual[Company Name], 1, 1)) + 1), ROW(35:35)), COLUMN(E:E)), "")</f>
        <v>0</v>
      </c>
      <c r="G37" s="11">
        <f t="array" ref="G37">IFERROR(INDEX(balance_sheet_annual[#All], SMALL(IF(LOWER(balance_sheet_annual[Company Name]) = LOWER(balance_sheet_annual_filter!$B$2), ROW(balance_sheet_annual[Company Name]) - ROW(INDEX(balance_sheet_annual[Company Name], 1, 1)) + 1), ROW(35:35)), COLUMN(F:F)), "")</f>
        <v>0</v>
      </c>
    </row>
    <row r="38" spans="2:7" ht="15.5" x14ac:dyDescent="0.35">
      <c r="B38" s="2"/>
      <c r="C38" s="12" t="str">
        <f t="array" ref="C38">IFERROR(INDEX(balance_sheet_annual[#All], SMALL(IF(LOWER(balance_sheet_annual[Company Name]) = LOWER(balance_sheet_annual_filter!$B$2), ROW(balance_sheet_annual[Company Name]) - ROW(INDEX(balance_sheet_annual[Company Name], 1, 1)) + 1), ROW(36:36)), COLUMN(B:B)), "")</f>
        <v>6. Phải thu dài hạn khác</v>
      </c>
      <c r="D38" s="11">
        <f t="array" ref="D38">IFERROR(INDEX(balance_sheet_annual[#All], SMALL(IF(LOWER(balance_sheet_annual[Company Name]) = LOWER(balance_sheet_annual_filter!$B$2), ROW(balance_sheet_annual[Company Name]) - ROW(INDEX(balance_sheet_annual[Company Name], 1, 1)) + 1), ROW(36:36)), COLUMN(C:C)), "")</f>
        <v>0</v>
      </c>
      <c r="E38" s="11">
        <f t="array" ref="E38">IFERROR(INDEX(balance_sheet_annual[#All], SMALL(IF(LOWER(balance_sheet_annual[Company Name]) = LOWER(balance_sheet_annual_filter!$B$2), ROW(balance_sheet_annual[Company Name]) - ROW(INDEX(balance_sheet_annual[Company Name], 1, 1)) + 1), ROW(36:36)), COLUMN(D:D)), "")</f>
        <v>0</v>
      </c>
      <c r="F38" s="11">
        <f t="array" ref="F38">IFERROR(INDEX(balance_sheet_annual[#All], SMALL(IF(LOWER(balance_sheet_annual[Company Name]) = LOWER(balance_sheet_annual_filter!$B$2), ROW(balance_sheet_annual[Company Name]) - ROW(INDEX(balance_sheet_annual[Company Name], 1, 1)) + 1), ROW(36:36)), COLUMN(E:E)), "")</f>
        <v>0</v>
      </c>
      <c r="G38" s="11">
        <f t="array" ref="G38">IFERROR(INDEX(balance_sheet_annual[#All], SMALL(IF(LOWER(balance_sheet_annual[Company Name]) = LOWER(balance_sheet_annual_filter!$B$2), ROW(balance_sheet_annual[Company Name]) - ROW(INDEX(balance_sheet_annual[Company Name], 1, 1)) + 1), ROW(36:36)), COLUMN(F:F)), "")</f>
        <v>0</v>
      </c>
    </row>
    <row r="39" spans="2:7" ht="15.5" x14ac:dyDescent="0.35">
      <c r="B39" s="2"/>
      <c r="C39" s="12" t="str">
        <f t="array" ref="C39">IFERROR(INDEX(balance_sheet_annual[#All], SMALL(IF(LOWER(balance_sheet_annual[Company Name]) = LOWER(balance_sheet_annual_filter!$B$2), ROW(balance_sheet_annual[Company Name]) - ROW(INDEX(balance_sheet_annual[Company Name], 1, 1)) + 1), ROW(37:37)), COLUMN(B:B)), "")</f>
        <v>7. Dự phòng phải thu dài hạn khó đòi</v>
      </c>
      <c r="D39" s="11">
        <f t="array" ref="D39">IFERROR(INDEX(balance_sheet_annual[#All], SMALL(IF(LOWER(balance_sheet_annual[Company Name]) = LOWER(balance_sheet_annual_filter!$B$2), ROW(balance_sheet_annual[Company Name]) - ROW(INDEX(balance_sheet_annual[Company Name], 1, 1)) + 1), ROW(37:37)), COLUMN(C:C)), "")</f>
        <v>0</v>
      </c>
      <c r="E39" s="11">
        <f t="array" ref="E39">IFERROR(INDEX(balance_sheet_annual[#All], SMALL(IF(LOWER(balance_sheet_annual[Company Name]) = LOWER(balance_sheet_annual_filter!$B$2), ROW(balance_sheet_annual[Company Name]) - ROW(INDEX(balance_sheet_annual[Company Name], 1, 1)) + 1), ROW(37:37)), COLUMN(D:D)), "")</f>
        <v>0</v>
      </c>
      <c r="F39" s="11">
        <f t="array" ref="F39">IFERROR(INDEX(balance_sheet_annual[#All], SMALL(IF(LOWER(balance_sheet_annual[Company Name]) = LOWER(balance_sheet_annual_filter!$B$2), ROW(balance_sheet_annual[Company Name]) - ROW(INDEX(balance_sheet_annual[Company Name], 1, 1)) + 1), ROW(37:37)), COLUMN(E:E)), "")</f>
        <v>0</v>
      </c>
      <c r="G39" s="11">
        <f t="array" ref="G39">IFERROR(INDEX(balance_sheet_annual[#All], SMALL(IF(LOWER(balance_sheet_annual[Company Name]) = LOWER(balance_sheet_annual_filter!$B$2), ROW(balance_sheet_annual[Company Name]) - ROW(INDEX(balance_sheet_annual[Company Name], 1, 1)) + 1), ROW(37:37)), COLUMN(F:F)), "")</f>
        <v>0</v>
      </c>
    </row>
    <row r="40" spans="2:7" ht="15.5" x14ac:dyDescent="0.35">
      <c r="B40" s="2"/>
      <c r="C40" s="12" t="str">
        <f t="array" ref="C40">IFERROR(INDEX(balance_sheet_annual[#All], SMALL(IF(LOWER(balance_sheet_annual[Company Name]) = LOWER(balance_sheet_annual_filter!$B$2), ROW(balance_sheet_annual[Company Name]) - ROW(INDEX(balance_sheet_annual[Company Name], 1, 1)) + 1), ROW(38:38)), COLUMN(B:B)), "")</f>
        <v>II.Tài sản cố định</v>
      </c>
      <c r="D40" s="11">
        <f t="array" ref="D40">IFERROR(INDEX(balance_sheet_annual[#All], SMALL(IF(LOWER(balance_sheet_annual[Company Name]) = LOWER(balance_sheet_annual_filter!$B$2), ROW(balance_sheet_annual[Company Name]) - ROW(INDEX(balance_sheet_annual[Company Name], 1, 1)) + 1), ROW(38:38)), COLUMN(C:C)), "")</f>
        <v>708842000000</v>
      </c>
      <c r="E40" s="11">
        <f t="array" ref="E40">IFERROR(INDEX(balance_sheet_annual[#All], SMALL(IF(LOWER(balance_sheet_annual[Company Name]) = LOWER(balance_sheet_annual_filter!$B$2), ROW(balance_sheet_annual[Company Name]) - ROW(INDEX(balance_sheet_annual[Company Name], 1, 1)) + 1), ROW(38:38)), COLUMN(D:D)), "")</f>
        <v>788613000000</v>
      </c>
      <c r="F40" s="11">
        <f t="array" ref="F40">IFERROR(INDEX(balance_sheet_annual[#All], SMALL(IF(LOWER(balance_sheet_annual[Company Name]) = LOWER(balance_sheet_annual_filter!$B$2), ROW(balance_sheet_annual[Company Name]) - ROW(INDEX(balance_sheet_annual[Company Name], 1, 1)) + 1), ROW(38:38)), COLUMN(E:E)), "")</f>
        <v>1205386000000</v>
      </c>
      <c r="G40" s="11">
        <f t="array" ref="G40">IFERROR(INDEX(balance_sheet_annual[#All], SMALL(IF(LOWER(balance_sheet_annual[Company Name]) = LOWER(balance_sheet_annual_filter!$B$2), ROW(balance_sheet_annual[Company Name]) - ROW(INDEX(balance_sheet_annual[Company Name], 1, 1)) + 1), ROW(38:38)), COLUMN(F:F)), "")</f>
        <v>1058905000000</v>
      </c>
    </row>
    <row r="41" spans="2:7" ht="15.5" x14ac:dyDescent="0.35">
      <c r="B41" s="2"/>
      <c r="C41" s="12" t="str">
        <f t="array" ref="C41">IFERROR(INDEX(balance_sheet_annual[#All], SMALL(IF(LOWER(balance_sheet_annual[Company Name]) = LOWER(balance_sheet_annual_filter!$B$2), ROW(balance_sheet_annual[Company Name]) - ROW(INDEX(balance_sheet_annual[Company Name], 1, 1)) + 1), ROW(39:39)), COLUMN(B:B)), "")</f>
        <v>1. Tài sản cố định hữu hình</v>
      </c>
      <c r="D41" s="11">
        <f t="array" ref="D41">IFERROR(INDEX(balance_sheet_annual[#All], SMALL(IF(LOWER(balance_sheet_annual[Company Name]) = LOWER(balance_sheet_annual_filter!$B$2), ROW(balance_sheet_annual[Company Name]) - ROW(INDEX(balance_sheet_annual[Company Name], 1, 1)) + 1), ROW(39:39)), COLUMN(C:C)), "")</f>
        <v>475619000000</v>
      </c>
      <c r="E41" s="11">
        <f t="array" ref="E41">IFERROR(INDEX(balance_sheet_annual[#All], SMALL(IF(LOWER(balance_sheet_annual[Company Name]) = LOWER(balance_sheet_annual_filter!$B$2), ROW(balance_sheet_annual[Company Name]) - ROW(INDEX(balance_sheet_annual[Company Name], 1, 1)) + 1), ROW(39:39)), COLUMN(D:D)), "")</f>
        <v>512870000000</v>
      </c>
      <c r="F41" s="11">
        <f t="array" ref="F41">IFERROR(INDEX(balance_sheet_annual[#All], SMALL(IF(LOWER(balance_sheet_annual[Company Name]) = LOWER(balance_sheet_annual_filter!$B$2), ROW(balance_sheet_annual[Company Name]) - ROW(INDEX(balance_sheet_annual[Company Name], 1, 1)) + 1), ROW(39:39)), COLUMN(E:E)), "")</f>
        <v>903413000000</v>
      </c>
      <c r="G41" s="11">
        <f t="array" ref="G41">IFERROR(INDEX(balance_sheet_annual[#All], SMALL(IF(LOWER(balance_sheet_annual[Company Name]) = LOWER(balance_sheet_annual_filter!$B$2), ROW(balance_sheet_annual[Company Name]) - ROW(INDEX(balance_sheet_annual[Company Name], 1, 1)) + 1), ROW(39:39)), COLUMN(F:F)), "")</f>
        <v>729429000000</v>
      </c>
    </row>
    <row r="42" spans="2:7" ht="15.5" x14ac:dyDescent="0.35">
      <c r="B42" s="2"/>
      <c r="C42" s="12" t="str">
        <f t="array" ref="C42">IFERROR(INDEX(balance_sheet_annual[#All], SMALL(IF(LOWER(balance_sheet_annual[Company Name]) = LOWER(balance_sheet_annual_filter!$B$2), ROW(balance_sheet_annual[Company Name]) - ROW(INDEX(balance_sheet_annual[Company Name], 1, 1)) + 1), ROW(40:40)), COLUMN(B:B)), "")</f>
        <v>- Nguyên giá</v>
      </c>
      <c r="D42" s="11">
        <f t="array" ref="D42">IFERROR(INDEX(balance_sheet_annual[#All], SMALL(IF(LOWER(balance_sheet_annual[Company Name]) = LOWER(balance_sheet_annual_filter!$B$2), ROW(balance_sheet_annual[Company Name]) - ROW(INDEX(balance_sheet_annual[Company Name], 1, 1)) + 1), ROW(40:40)), COLUMN(C:C)), "")</f>
        <v>934334000000</v>
      </c>
      <c r="E42" s="11">
        <f t="array" ref="E42">IFERROR(INDEX(balance_sheet_annual[#All], SMALL(IF(LOWER(balance_sheet_annual[Company Name]) = LOWER(balance_sheet_annual_filter!$B$2), ROW(balance_sheet_annual[Company Name]) - ROW(INDEX(balance_sheet_annual[Company Name], 1, 1)) + 1), ROW(40:40)), COLUMN(D:D)), "")</f>
        <v>1133034000000</v>
      </c>
      <c r="F42" s="11">
        <f t="array" ref="F42">IFERROR(INDEX(balance_sheet_annual[#All], SMALL(IF(LOWER(balance_sheet_annual[Company Name]) = LOWER(balance_sheet_annual_filter!$B$2), ROW(balance_sheet_annual[Company Name]) - ROW(INDEX(balance_sheet_annual[Company Name], 1, 1)) + 1), ROW(40:40)), COLUMN(E:E)), "")</f>
        <v>1725795000000</v>
      </c>
      <c r="G42" s="11">
        <f t="array" ref="G42">IFERROR(INDEX(balance_sheet_annual[#All], SMALL(IF(LOWER(balance_sheet_annual[Company Name]) = LOWER(balance_sheet_annual_filter!$B$2), ROW(balance_sheet_annual[Company Name]) - ROW(INDEX(balance_sheet_annual[Company Name], 1, 1)) + 1), ROW(40:40)), COLUMN(F:F)), "")</f>
        <v>1785660000000</v>
      </c>
    </row>
    <row r="43" spans="2:7" ht="15.5" x14ac:dyDescent="0.35">
      <c r="B43" s="2"/>
      <c r="C43" s="12" t="str">
        <f t="array" ref="C43">IFERROR(INDEX(balance_sheet_annual[#All], SMALL(IF(LOWER(balance_sheet_annual[Company Name]) = LOWER(balance_sheet_annual_filter!$B$2), ROW(balance_sheet_annual[Company Name]) - ROW(INDEX(balance_sheet_annual[Company Name], 1, 1)) + 1), ROW(41:41)), COLUMN(B:B)), "")</f>
        <v>- Giá trị hao mòn lũy kế</v>
      </c>
      <c r="D43" s="11">
        <f t="array" ref="D43">IFERROR(INDEX(balance_sheet_annual[#All], SMALL(IF(LOWER(balance_sheet_annual[Company Name]) = LOWER(balance_sheet_annual_filter!$B$2), ROW(balance_sheet_annual[Company Name]) - ROW(INDEX(balance_sheet_annual[Company Name], 1, 1)) + 1), ROW(41:41)), COLUMN(C:C)), "")</f>
        <v>-458715000000</v>
      </c>
      <c r="E43" s="11">
        <f t="array" ref="E43">IFERROR(INDEX(balance_sheet_annual[#All], SMALL(IF(LOWER(balance_sheet_annual[Company Name]) = LOWER(balance_sheet_annual_filter!$B$2), ROW(balance_sheet_annual[Company Name]) - ROW(INDEX(balance_sheet_annual[Company Name], 1, 1)) + 1), ROW(41:41)), COLUMN(D:D)), "")</f>
        <v>-620164000000</v>
      </c>
      <c r="F43" s="11">
        <f t="array" ref="F43">IFERROR(INDEX(balance_sheet_annual[#All], SMALL(IF(LOWER(balance_sheet_annual[Company Name]) = LOWER(balance_sheet_annual_filter!$B$2), ROW(balance_sheet_annual[Company Name]) - ROW(INDEX(balance_sheet_annual[Company Name], 1, 1)) + 1), ROW(41:41)), COLUMN(E:E)), "")</f>
        <v>-822382000000</v>
      </c>
      <c r="G43" s="11">
        <f t="array" ref="G43">IFERROR(INDEX(balance_sheet_annual[#All], SMALL(IF(LOWER(balance_sheet_annual[Company Name]) = LOWER(balance_sheet_annual_filter!$B$2), ROW(balance_sheet_annual[Company Name]) - ROW(INDEX(balance_sheet_annual[Company Name], 1, 1)) + 1), ROW(41:41)), COLUMN(F:F)), "")</f>
        <v>-1056231000000</v>
      </c>
    </row>
    <row r="44" spans="2:7" ht="15.5" x14ac:dyDescent="0.35">
      <c r="B44" s="2"/>
      <c r="C44" s="12" t="str">
        <f t="array" ref="C44">IFERROR(INDEX(balance_sheet_annual[#All], SMALL(IF(LOWER(balance_sheet_annual[Company Name]) = LOWER(balance_sheet_annual_filter!$B$2), ROW(balance_sheet_annual[Company Name]) - ROW(INDEX(balance_sheet_annual[Company Name], 1, 1)) + 1), ROW(42:42)), COLUMN(B:B)), "")</f>
        <v>2. Tài sản cố định thuê tài chính</v>
      </c>
      <c r="D44" s="11">
        <f t="array" ref="D44">IFERROR(INDEX(balance_sheet_annual[#All], SMALL(IF(LOWER(balance_sheet_annual[Company Name]) = LOWER(balance_sheet_annual_filter!$B$2), ROW(balance_sheet_annual[Company Name]) - ROW(INDEX(balance_sheet_annual[Company Name], 1, 1)) + 1), ROW(42:42)), COLUMN(C:C)), "")</f>
        <v>0</v>
      </c>
      <c r="E44" s="11">
        <f t="array" ref="E44">IFERROR(INDEX(balance_sheet_annual[#All], SMALL(IF(LOWER(balance_sheet_annual[Company Name]) = LOWER(balance_sheet_annual_filter!$B$2), ROW(balance_sheet_annual[Company Name]) - ROW(INDEX(balance_sheet_annual[Company Name], 1, 1)) + 1), ROW(42:42)), COLUMN(D:D)), "")</f>
        <v>0</v>
      </c>
      <c r="F44" s="11">
        <f t="array" ref="F44">IFERROR(INDEX(balance_sheet_annual[#All], SMALL(IF(LOWER(balance_sheet_annual[Company Name]) = LOWER(balance_sheet_annual_filter!$B$2), ROW(balance_sheet_annual[Company Name]) - ROW(INDEX(balance_sheet_annual[Company Name], 1, 1)) + 1), ROW(42:42)), COLUMN(E:E)), "")</f>
        <v>0</v>
      </c>
      <c r="G44" s="11">
        <f t="array" ref="G44">IFERROR(INDEX(balance_sheet_annual[#All], SMALL(IF(LOWER(balance_sheet_annual[Company Name]) = LOWER(balance_sheet_annual_filter!$B$2), ROW(balance_sheet_annual[Company Name]) - ROW(INDEX(balance_sheet_annual[Company Name], 1, 1)) + 1), ROW(42:42)), COLUMN(F:F)), "")</f>
        <v>0</v>
      </c>
    </row>
    <row r="45" spans="2:7" ht="15.5" x14ac:dyDescent="0.35">
      <c r="B45" s="2"/>
      <c r="C45" s="12" t="str">
        <f t="array" ref="C45">IFERROR(INDEX(balance_sheet_annual[#All], SMALL(IF(LOWER(balance_sheet_annual[Company Name]) = LOWER(balance_sheet_annual_filter!$B$2), ROW(balance_sheet_annual[Company Name]) - ROW(INDEX(balance_sheet_annual[Company Name], 1, 1)) + 1), ROW(43:43)), COLUMN(B:B)), "")</f>
        <v>- Nguyên giá</v>
      </c>
      <c r="D45" s="11">
        <f t="array" ref="D45">IFERROR(INDEX(balance_sheet_annual[#All], SMALL(IF(LOWER(balance_sheet_annual[Company Name]) = LOWER(balance_sheet_annual_filter!$B$2), ROW(balance_sheet_annual[Company Name]) - ROW(INDEX(balance_sheet_annual[Company Name], 1, 1)) + 1), ROW(43:43)), COLUMN(C:C)), "")</f>
        <v>0</v>
      </c>
      <c r="E45" s="11">
        <f t="array" ref="E45">IFERROR(INDEX(balance_sheet_annual[#All], SMALL(IF(LOWER(balance_sheet_annual[Company Name]) = LOWER(balance_sheet_annual_filter!$B$2), ROW(balance_sheet_annual[Company Name]) - ROW(INDEX(balance_sheet_annual[Company Name], 1, 1)) + 1), ROW(43:43)), COLUMN(D:D)), "")</f>
        <v>0</v>
      </c>
      <c r="F45" s="11">
        <f t="array" ref="F45">IFERROR(INDEX(balance_sheet_annual[#All], SMALL(IF(LOWER(balance_sheet_annual[Company Name]) = LOWER(balance_sheet_annual_filter!$B$2), ROW(balance_sheet_annual[Company Name]) - ROW(INDEX(balance_sheet_annual[Company Name], 1, 1)) + 1), ROW(43:43)), COLUMN(E:E)), "")</f>
        <v>0</v>
      </c>
      <c r="G45" s="11">
        <f t="array" ref="G45">IFERROR(INDEX(balance_sheet_annual[#All], SMALL(IF(LOWER(balance_sheet_annual[Company Name]) = LOWER(balance_sheet_annual_filter!$B$2), ROW(balance_sheet_annual[Company Name]) - ROW(INDEX(balance_sheet_annual[Company Name], 1, 1)) + 1), ROW(43:43)), COLUMN(F:F)), "")</f>
        <v>0</v>
      </c>
    </row>
    <row r="46" spans="2:7" ht="15.5" x14ac:dyDescent="0.35">
      <c r="B46" s="2"/>
      <c r="C46" s="12" t="str">
        <f t="array" ref="C46">IFERROR(INDEX(balance_sheet_annual[#All], SMALL(IF(LOWER(balance_sheet_annual[Company Name]) = LOWER(balance_sheet_annual_filter!$B$2), ROW(balance_sheet_annual[Company Name]) - ROW(INDEX(balance_sheet_annual[Company Name], 1, 1)) + 1), ROW(44:44)), COLUMN(B:B)), "")</f>
        <v>- Giá trị hao mòn lũy kế</v>
      </c>
      <c r="D46" s="11">
        <f t="array" ref="D46">IFERROR(INDEX(balance_sheet_annual[#All], SMALL(IF(LOWER(balance_sheet_annual[Company Name]) = LOWER(balance_sheet_annual_filter!$B$2), ROW(balance_sheet_annual[Company Name]) - ROW(INDEX(balance_sheet_annual[Company Name], 1, 1)) + 1), ROW(44:44)), COLUMN(C:C)), "")</f>
        <v>0</v>
      </c>
      <c r="E46" s="11">
        <f t="array" ref="E46">IFERROR(INDEX(balance_sheet_annual[#All], SMALL(IF(LOWER(balance_sheet_annual[Company Name]) = LOWER(balance_sheet_annual_filter!$B$2), ROW(balance_sheet_annual[Company Name]) - ROW(INDEX(balance_sheet_annual[Company Name], 1, 1)) + 1), ROW(44:44)), COLUMN(D:D)), "")</f>
        <v>0</v>
      </c>
      <c r="F46" s="11">
        <f t="array" ref="F46">IFERROR(INDEX(balance_sheet_annual[#All], SMALL(IF(LOWER(balance_sheet_annual[Company Name]) = LOWER(balance_sheet_annual_filter!$B$2), ROW(balance_sheet_annual[Company Name]) - ROW(INDEX(balance_sheet_annual[Company Name], 1, 1)) + 1), ROW(44:44)), COLUMN(E:E)), "")</f>
        <v>0</v>
      </c>
      <c r="G46" s="11">
        <f t="array" ref="G46">IFERROR(INDEX(balance_sheet_annual[#All], SMALL(IF(LOWER(balance_sheet_annual[Company Name]) = LOWER(balance_sheet_annual_filter!$B$2), ROW(balance_sheet_annual[Company Name]) - ROW(INDEX(balance_sheet_annual[Company Name], 1, 1)) + 1), ROW(44:44)), COLUMN(F:F)), "")</f>
        <v>0</v>
      </c>
    </row>
    <row r="47" spans="2:7" ht="15.5" x14ac:dyDescent="0.35">
      <c r="B47" s="2"/>
      <c r="C47" s="12" t="str">
        <f t="array" ref="C47">IFERROR(INDEX(balance_sheet_annual[#All], SMALL(IF(LOWER(balance_sheet_annual[Company Name]) = LOWER(balance_sheet_annual_filter!$B$2), ROW(balance_sheet_annual[Company Name]) - ROW(INDEX(balance_sheet_annual[Company Name], 1, 1)) + 1), ROW(45:45)), COLUMN(B:B)), "")</f>
        <v>3. Tài sản cố định vô hình</v>
      </c>
      <c r="D47" s="11">
        <f t="array" ref="D47">IFERROR(INDEX(balance_sheet_annual[#All], SMALL(IF(LOWER(balance_sheet_annual[Company Name]) = LOWER(balance_sheet_annual_filter!$B$2), ROW(balance_sheet_annual[Company Name]) - ROW(INDEX(balance_sheet_annual[Company Name], 1, 1)) + 1), ROW(45:45)), COLUMN(C:C)), "")</f>
        <v>233223000000</v>
      </c>
      <c r="E47" s="11">
        <f t="array" ref="E47">IFERROR(INDEX(balance_sheet_annual[#All], SMALL(IF(LOWER(balance_sheet_annual[Company Name]) = LOWER(balance_sheet_annual_filter!$B$2), ROW(balance_sheet_annual[Company Name]) - ROW(INDEX(balance_sheet_annual[Company Name], 1, 1)) + 1), ROW(45:45)), COLUMN(D:D)), "")</f>
        <v>275743000000</v>
      </c>
      <c r="F47" s="11">
        <f t="array" ref="F47">IFERROR(INDEX(balance_sheet_annual[#All], SMALL(IF(LOWER(balance_sheet_annual[Company Name]) = LOWER(balance_sheet_annual_filter!$B$2), ROW(balance_sheet_annual[Company Name]) - ROW(INDEX(balance_sheet_annual[Company Name], 1, 1)) + 1), ROW(45:45)), COLUMN(E:E)), "")</f>
        <v>301973000000</v>
      </c>
      <c r="G47" s="11">
        <f t="array" ref="G47">IFERROR(INDEX(balance_sheet_annual[#All], SMALL(IF(LOWER(balance_sheet_annual[Company Name]) = LOWER(balance_sheet_annual_filter!$B$2), ROW(balance_sheet_annual[Company Name]) - ROW(INDEX(balance_sheet_annual[Company Name], 1, 1)) + 1), ROW(45:45)), COLUMN(F:F)), "")</f>
        <v>329476000000</v>
      </c>
    </row>
    <row r="48" spans="2:7" ht="15.5" x14ac:dyDescent="0.35">
      <c r="B48" s="2"/>
      <c r="C48" s="12" t="str">
        <f t="array" ref="C48">IFERROR(INDEX(balance_sheet_annual[#All], SMALL(IF(LOWER(balance_sheet_annual[Company Name]) = LOWER(balance_sheet_annual_filter!$B$2), ROW(balance_sheet_annual[Company Name]) - ROW(INDEX(balance_sheet_annual[Company Name], 1, 1)) + 1), ROW(46:46)), COLUMN(B:B)), "")</f>
        <v>- Nguyên giá</v>
      </c>
      <c r="D48" s="11">
        <f t="array" ref="D48">IFERROR(INDEX(balance_sheet_annual[#All], SMALL(IF(LOWER(balance_sheet_annual[Company Name]) = LOWER(balance_sheet_annual_filter!$B$2), ROW(balance_sheet_annual[Company Name]) - ROW(INDEX(balance_sheet_annual[Company Name], 1, 1)) + 1), ROW(46:46)), COLUMN(C:C)), "")</f>
        <v>483915000000</v>
      </c>
      <c r="E48" s="11">
        <f t="array" ref="E48">IFERROR(INDEX(balance_sheet_annual[#All], SMALL(IF(LOWER(balance_sheet_annual[Company Name]) = LOWER(balance_sheet_annual_filter!$B$2), ROW(balance_sheet_annual[Company Name]) - ROW(INDEX(balance_sheet_annual[Company Name], 1, 1)) + 1), ROW(46:46)), COLUMN(D:D)), "")</f>
        <v>620296000000</v>
      </c>
      <c r="F48" s="11">
        <f t="array" ref="F48">IFERROR(INDEX(balance_sheet_annual[#All], SMALL(IF(LOWER(balance_sheet_annual[Company Name]) = LOWER(balance_sheet_annual_filter!$B$2), ROW(balance_sheet_annual[Company Name]) - ROW(INDEX(balance_sheet_annual[Company Name], 1, 1)) + 1), ROW(46:46)), COLUMN(E:E)), "")</f>
        <v>750811000000</v>
      </c>
      <c r="G48" s="11">
        <f t="array" ref="G48">IFERROR(INDEX(balance_sheet_annual[#All], SMALL(IF(LOWER(balance_sheet_annual[Company Name]) = LOWER(balance_sheet_annual_filter!$B$2), ROW(balance_sheet_annual[Company Name]) - ROW(INDEX(balance_sheet_annual[Company Name], 1, 1)) + 1), ROW(46:46)), COLUMN(F:F)), "")</f>
        <v>886455000000</v>
      </c>
    </row>
    <row r="49" spans="2:7" ht="15.5" x14ac:dyDescent="0.35">
      <c r="B49" s="2"/>
      <c r="C49" s="12" t="str">
        <f t="array" ref="C49">IFERROR(INDEX(balance_sheet_annual[#All], SMALL(IF(LOWER(balance_sheet_annual[Company Name]) = LOWER(balance_sheet_annual_filter!$B$2), ROW(balance_sheet_annual[Company Name]) - ROW(INDEX(balance_sheet_annual[Company Name], 1, 1)) + 1), ROW(47:47)), COLUMN(B:B)), "")</f>
        <v>- Giá trị hao mòn lũy kế</v>
      </c>
      <c r="D49" s="11">
        <f t="array" ref="D49">IFERROR(INDEX(balance_sheet_annual[#All], SMALL(IF(LOWER(balance_sheet_annual[Company Name]) = LOWER(balance_sheet_annual_filter!$B$2), ROW(balance_sheet_annual[Company Name]) - ROW(INDEX(balance_sheet_annual[Company Name], 1, 1)) + 1), ROW(47:47)), COLUMN(C:C)), "")</f>
        <v>-250692000000</v>
      </c>
      <c r="E49" s="11">
        <f t="array" ref="E49">IFERROR(INDEX(balance_sheet_annual[#All], SMALL(IF(LOWER(balance_sheet_annual[Company Name]) = LOWER(balance_sheet_annual_filter!$B$2), ROW(balance_sheet_annual[Company Name]) - ROW(INDEX(balance_sheet_annual[Company Name], 1, 1)) + 1), ROW(47:47)), COLUMN(D:D)), "")</f>
        <v>-344553000000</v>
      </c>
      <c r="F49" s="11">
        <f t="array" ref="F49">IFERROR(INDEX(balance_sheet_annual[#All], SMALL(IF(LOWER(balance_sheet_annual[Company Name]) = LOWER(balance_sheet_annual_filter!$B$2), ROW(balance_sheet_annual[Company Name]) - ROW(INDEX(balance_sheet_annual[Company Name], 1, 1)) + 1), ROW(47:47)), COLUMN(E:E)), "")</f>
        <v>-448838000000</v>
      </c>
      <c r="G49" s="11">
        <f t="array" ref="G49">IFERROR(INDEX(balance_sheet_annual[#All], SMALL(IF(LOWER(balance_sheet_annual[Company Name]) = LOWER(balance_sheet_annual_filter!$B$2), ROW(balance_sheet_annual[Company Name]) - ROW(INDEX(balance_sheet_annual[Company Name], 1, 1)) + 1), ROW(47:47)), COLUMN(F:F)), "")</f>
        <v>-556979000000</v>
      </c>
    </row>
    <row r="50" spans="2:7" ht="15.5" x14ac:dyDescent="0.35">
      <c r="B50" s="2"/>
      <c r="C50" s="12" t="str">
        <f t="array" ref="C50">IFERROR(INDEX(balance_sheet_annual[#All], SMALL(IF(LOWER(balance_sheet_annual[Company Name]) = LOWER(balance_sheet_annual_filter!$B$2), ROW(balance_sheet_annual[Company Name]) - ROW(INDEX(balance_sheet_annual[Company Name], 1, 1)) + 1), ROW(48:48)), COLUMN(B:B)), "")</f>
        <v>III. Bất động sản đầu tư</v>
      </c>
      <c r="D50" s="11">
        <f t="array" ref="D50">IFERROR(INDEX(balance_sheet_annual[#All], SMALL(IF(LOWER(balance_sheet_annual[Company Name]) = LOWER(balance_sheet_annual_filter!$B$2), ROW(balance_sheet_annual[Company Name]) - ROW(INDEX(balance_sheet_annual[Company Name], 1, 1)) + 1), ROW(48:48)), COLUMN(C:C)), "")</f>
        <v>0</v>
      </c>
      <c r="E50" s="11">
        <f t="array" ref="E50">IFERROR(INDEX(balance_sheet_annual[#All], SMALL(IF(LOWER(balance_sheet_annual[Company Name]) = LOWER(balance_sheet_annual_filter!$B$2), ROW(balance_sheet_annual[Company Name]) - ROW(INDEX(balance_sheet_annual[Company Name], 1, 1)) + 1), ROW(48:48)), COLUMN(D:D)), "")</f>
        <v>0</v>
      </c>
      <c r="F50" s="11">
        <f t="array" ref="F50">IFERROR(INDEX(balance_sheet_annual[#All], SMALL(IF(LOWER(balance_sheet_annual[Company Name]) = LOWER(balance_sheet_annual_filter!$B$2), ROW(balance_sheet_annual[Company Name]) - ROW(INDEX(balance_sheet_annual[Company Name], 1, 1)) + 1), ROW(48:48)), COLUMN(E:E)), "")</f>
        <v>0</v>
      </c>
      <c r="G50" s="11">
        <f t="array" ref="G50">IFERROR(INDEX(balance_sheet_annual[#All], SMALL(IF(LOWER(balance_sheet_annual[Company Name]) = LOWER(balance_sheet_annual_filter!$B$2), ROW(balance_sheet_annual[Company Name]) - ROW(INDEX(balance_sheet_annual[Company Name], 1, 1)) + 1), ROW(48:48)), COLUMN(F:F)), "")</f>
        <v>0</v>
      </c>
    </row>
    <row r="51" spans="2:7" ht="15.5" x14ac:dyDescent="0.35">
      <c r="B51" s="2"/>
      <c r="C51" s="12" t="str">
        <f t="array" ref="C51">IFERROR(INDEX(balance_sheet_annual[#All], SMALL(IF(LOWER(balance_sheet_annual[Company Name]) = LOWER(balance_sheet_annual_filter!$B$2), ROW(balance_sheet_annual[Company Name]) - ROW(INDEX(balance_sheet_annual[Company Name], 1, 1)) + 1), ROW(49:49)), COLUMN(B:B)), "")</f>
        <v>- Nguyên giá</v>
      </c>
      <c r="D51" s="11">
        <f t="array" ref="D51">IFERROR(INDEX(balance_sheet_annual[#All], SMALL(IF(LOWER(balance_sheet_annual[Company Name]) = LOWER(balance_sheet_annual_filter!$B$2), ROW(balance_sheet_annual[Company Name]) - ROW(INDEX(balance_sheet_annual[Company Name], 1, 1)) + 1), ROW(49:49)), COLUMN(C:C)), "")</f>
        <v>0</v>
      </c>
      <c r="E51" s="11">
        <f t="array" ref="E51">IFERROR(INDEX(balance_sheet_annual[#All], SMALL(IF(LOWER(balance_sheet_annual[Company Name]) = LOWER(balance_sheet_annual_filter!$B$2), ROW(balance_sheet_annual[Company Name]) - ROW(INDEX(balance_sheet_annual[Company Name], 1, 1)) + 1), ROW(49:49)), COLUMN(D:D)), "")</f>
        <v>0</v>
      </c>
      <c r="F51" s="11">
        <f t="array" ref="F51">IFERROR(INDEX(balance_sheet_annual[#All], SMALL(IF(LOWER(balance_sheet_annual[Company Name]) = LOWER(balance_sheet_annual_filter!$B$2), ROW(balance_sheet_annual[Company Name]) - ROW(INDEX(balance_sheet_annual[Company Name], 1, 1)) + 1), ROW(49:49)), COLUMN(E:E)), "")</f>
        <v>0</v>
      </c>
      <c r="G51" s="11">
        <f t="array" ref="G51">IFERROR(INDEX(balance_sheet_annual[#All], SMALL(IF(LOWER(balance_sheet_annual[Company Name]) = LOWER(balance_sheet_annual_filter!$B$2), ROW(balance_sheet_annual[Company Name]) - ROW(INDEX(balance_sheet_annual[Company Name], 1, 1)) + 1), ROW(49:49)), COLUMN(F:F)), "")</f>
        <v>0</v>
      </c>
    </row>
    <row r="52" spans="2:7" ht="15.5" x14ac:dyDescent="0.35">
      <c r="B52" s="2"/>
      <c r="C52" s="12" t="str">
        <f t="array" ref="C52">IFERROR(INDEX(balance_sheet_annual[#All], SMALL(IF(LOWER(balance_sheet_annual[Company Name]) = LOWER(balance_sheet_annual_filter!$B$2), ROW(balance_sheet_annual[Company Name]) - ROW(INDEX(balance_sheet_annual[Company Name], 1, 1)) + 1), ROW(50:50)), COLUMN(B:B)), "")</f>
        <v>- Giá trị hao mòn lũy kế</v>
      </c>
      <c r="D52" s="11">
        <f t="array" ref="D52">IFERROR(INDEX(balance_sheet_annual[#All], SMALL(IF(LOWER(balance_sheet_annual[Company Name]) = LOWER(balance_sheet_annual_filter!$B$2), ROW(balance_sheet_annual[Company Name]) - ROW(INDEX(balance_sheet_annual[Company Name], 1, 1)) + 1), ROW(50:50)), COLUMN(C:C)), "")</f>
        <v>0</v>
      </c>
      <c r="E52" s="11">
        <f t="array" ref="E52">IFERROR(INDEX(balance_sheet_annual[#All], SMALL(IF(LOWER(balance_sheet_annual[Company Name]) = LOWER(balance_sheet_annual_filter!$B$2), ROW(balance_sheet_annual[Company Name]) - ROW(INDEX(balance_sheet_annual[Company Name], 1, 1)) + 1), ROW(50:50)), COLUMN(D:D)), "")</f>
        <v>0</v>
      </c>
      <c r="F52" s="11">
        <f t="array" ref="F52">IFERROR(INDEX(balance_sheet_annual[#All], SMALL(IF(LOWER(balance_sheet_annual[Company Name]) = LOWER(balance_sheet_annual_filter!$B$2), ROW(balance_sheet_annual[Company Name]) - ROW(INDEX(balance_sheet_annual[Company Name], 1, 1)) + 1), ROW(50:50)), COLUMN(E:E)), "")</f>
        <v>0</v>
      </c>
      <c r="G52" s="11">
        <f t="array" ref="G52">IFERROR(INDEX(balance_sheet_annual[#All], SMALL(IF(LOWER(balance_sheet_annual[Company Name]) = LOWER(balance_sheet_annual_filter!$B$2), ROW(balance_sheet_annual[Company Name]) - ROW(INDEX(balance_sheet_annual[Company Name], 1, 1)) + 1), ROW(50:50)), COLUMN(F:F)), "")</f>
        <v>0</v>
      </c>
    </row>
    <row r="53" spans="2:7" ht="15.5" x14ac:dyDescent="0.35">
      <c r="B53" s="2"/>
      <c r="C53" s="12" t="str">
        <f t="array" ref="C53">IFERROR(INDEX(balance_sheet_annual[#All], SMALL(IF(LOWER(balance_sheet_annual[Company Name]) = LOWER(balance_sheet_annual_filter!$B$2), ROW(balance_sheet_annual[Company Name]) - ROW(INDEX(balance_sheet_annual[Company Name], 1, 1)) + 1), ROW(51:51)), COLUMN(B:B)), "")</f>
        <v>IV. Tài sản dở dang dài hạn</v>
      </c>
      <c r="D53" s="11">
        <f t="array" ref="D53">IFERROR(INDEX(balance_sheet_annual[#All], SMALL(IF(LOWER(balance_sheet_annual[Company Name]) = LOWER(balance_sheet_annual_filter!$B$2), ROW(balance_sheet_annual[Company Name]) - ROW(INDEX(balance_sheet_annual[Company Name], 1, 1)) + 1), ROW(51:51)), COLUMN(C:C)), "")</f>
        <v>0</v>
      </c>
      <c r="E53" s="11">
        <f t="array" ref="E53">IFERROR(INDEX(balance_sheet_annual[#All], SMALL(IF(LOWER(balance_sheet_annual[Company Name]) = LOWER(balance_sheet_annual_filter!$B$2), ROW(balance_sheet_annual[Company Name]) - ROW(INDEX(balance_sheet_annual[Company Name], 1, 1)) + 1), ROW(51:51)), COLUMN(D:D)), "")</f>
        <v>0</v>
      </c>
      <c r="F53" s="11">
        <f t="array" ref="F53">IFERROR(INDEX(balance_sheet_annual[#All], SMALL(IF(LOWER(balance_sheet_annual[Company Name]) = LOWER(balance_sheet_annual_filter!$B$2), ROW(balance_sheet_annual[Company Name]) - ROW(INDEX(balance_sheet_annual[Company Name], 1, 1)) + 1), ROW(51:51)), COLUMN(E:E)), "")</f>
        <v>0</v>
      </c>
      <c r="G53" s="11">
        <f t="array" ref="G53">IFERROR(INDEX(balance_sheet_annual[#All], SMALL(IF(LOWER(balance_sheet_annual[Company Name]) = LOWER(balance_sheet_annual_filter!$B$2), ROW(balance_sheet_annual[Company Name]) - ROW(INDEX(balance_sheet_annual[Company Name], 1, 1)) + 1), ROW(51:51)), COLUMN(F:F)), "")</f>
        <v>0</v>
      </c>
    </row>
    <row r="54" spans="2:7" ht="15.5" x14ac:dyDescent="0.35">
      <c r="B54" s="2"/>
      <c r="C54" s="12" t="str">
        <f t="array" ref="C54">IFERROR(INDEX(balance_sheet_annual[#All], SMALL(IF(LOWER(balance_sheet_annual[Company Name]) = LOWER(balance_sheet_annual_filter!$B$2), ROW(balance_sheet_annual[Company Name]) - ROW(INDEX(balance_sheet_annual[Company Name], 1, 1)) + 1), ROW(52:52)), COLUMN(B:B)), "")</f>
        <v>1. Chi phí sản xuất, kinh doanh dở dang dài hạn</v>
      </c>
      <c r="D54" s="11">
        <f t="array" ref="D54">IFERROR(INDEX(balance_sheet_annual[#All], SMALL(IF(LOWER(balance_sheet_annual[Company Name]) = LOWER(balance_sheet_annual_filter!$B$2), ROW(balance_sheet_annual[Company Name]) - ROW(INDEX(balance_sheet_annual[Company Name], 1, 1)) + 1), ROW(52:52)), COLUMN(C:C)), "")</f>
        <v>0</v>
      </c>
      <c r="E54" s="11">
        <f t="array" ref="E54">IFERROR(INDEX(balance_sheet_annual[#All], SMALL(IF(LOWER(balance_sheet_annual[Company Name]) = LOWER(balance_sheet_annual_filter!$B$2), ROW(balance_sheet_annual[Company Name]) - ROW(INDEX(balance_sheet_annual[Company Name], 1, 1)) + 1), ROW(52:52)), COLUMN(D:D)), "")</f>
        <v>0</v>
      </c>
      <c r="F54" s="11">
        <f t="array" ref="F54">IFERROR(INDEX(balance_sheet_annual[#All], SMALL(IF(LOWER(balance_sheet_annual[Company Name]) = LOWER(balance_sheet_annual_filter!$B$2), ROW(balance_sheet_annual[Company Name]) - ROW(INDEX(balance_sheet_annual[Company Name], 1, 1)) + 1), ROW(52:52)), COLUMN(E:E)), "")</f>
        <v>0</v>
      </c>
      <c r="G54" s="11">
        <f t="array" ref="G54">IFERROR(INDEX(balance_sheet_annual[#All], SMALL(IF(LOWER(balance_sheet_annual[Company Name]) = LOWER(balance_sheet_annual_filter!$B$2), ROW(balance_sheet_annual[Company Name]) - ROW(INDEX(balance_sheet_annual[Company Name], 1, 1)) + 1), ROW(52:52)), COLUMN(F:F)), "")</f>
        <v>0</v>
      </c>
    </row>
    <row r="55" spans="2:7" ht="15.5" x14ac:dyDescent="0.35">
      <c r="B55" s="2"/>
      <c r="C55" s="12" t="str">
        <f t="array" ref="C55">IFERROR(INDEX(balance_sheet_annual[#All], SMALL(IF(LOWER(balance_sheet_annual[Company Name]) = LOWER(balance_sheet_annual_filter!$B$2), ROW(balance_sheet_annual[Company Name]) - ROW(INDEX(balance_sheet_annual[Company Name], 1, 1)) + 1), ROW(53:53)), COLUMN(B:B)), "")</f>
        <v>2. Chi phí xây dựng cơ bản dở dang</v>
      </c>
      <c r="D55" s="11">
        <f t="array" ref="D55">IFERROR(INDEX(balance_sheet_annual[#All], SMALL(IF(LOWER(balance_sheet_annual[Company Name]) = LOWER(balance_sheet_annual_filter!$B$2), ROW(balance_sheet_annual[Company Name]) - ROW(INDEX(balance_sheet_annual[Company Name], 1, 1)) + 1), ROW(53:53)), COLUMN(C:C)), "")</f>
        <v>0</v>
      </c>
      <c r="E55" s="11">
        <f t="array" ref="E55">IFERROR(INDEX(balance_sheet_annual[#All], SMALL(IF(LOWER(balance_sheet_annual[Company Name]) = LOWER(balance_sheet_annual_filter!$B$2), ROW(balance_sheet_annual[Company Name]) - ROW(INDEX(balance_sheet_annual[Company Name], 1, 1)) + 1), ROW(53:53)), COLUMN(D:D)), "")</f>
        <v>0</v>
      </c>
      <c r="F55" s="11">
        <f t="array" ref="F55">IFERROR(INDEX(balance_sheet_annual[#All], SMALL(IF(LOWER(balance_sheet_annual[Company Name]) = LOWER(balance_sheet_annual_filter!$B$2), ROW(balance_sheet_annual[Company Name]) - ROW(INDEX(balance_sheet_annual[Company Name], 1, 1)) + 1), ROW(53:53)), COLUMN(E:E)), "")</f>
        <v>0</v>
      </c>
      <c r="G55" s="11">
        <f t="array" ref="G55">IFERROR(INDEX(balance_sheet_annual[#All], SMALL(IF(LOWER(balance_sheet_annual[Company Name]) = LOWER(balance_sheet_annual_filter!$B$2), ROW(balance_sheet_annual[Company Name]) - ROW(INDEX(balance_sheet_annual[Company Name], 1, 1)) + 1), ROW(53:53)), COLUMN(F:F)), "")</f>
        <v>0</v>
      </c>
    </row>
    <row r="56" spans="2:7" ht="15.5" x14ac:dyDescent="0.35">
      <c r="B56" s="2"/>
      <c r="C56" s="12" t="str">
        <f t="array" ref="C56">IFERROR(INDEX(balance_sheet_annual[#All], SMALL(IF(LOWER(balance_sheet_annual[Company Name]) = LOWER(balance_sheet_annual_filter!$B$2), ROW(balance_sheet_annual[Company Name]) - ROW(INDEX(balance_sheet_annual[Company Name], 1, 1)) + 1), ROW(54:54)), COLUMN(B:B)), "")</f>
        <v>V. Đầu tư tài chính dài hạn</v>
      </c>
      <c r="D56" s="11">
        <f t="array" ref="D56">IFERROR(INDEX(balance_sheet_annual[#All], SMALL(IF(LOWER(balance_sheet_annual[Company Name]) = LOWER(balance_sheet_annual_filter!$B$2), ROW(balance_sheet_annual[Company Name]) - ROW(INDEX(balance_sheet_annual[Company Name], 1, 1)) + 1), ROW(54:54)), COLUMN(C:C)), "")</f>
        <v>14284297000000</v>
      </c>
      <c r="E56" s="11">
        <f t="array" ref="E56">IFERROR(INDEX(balance_sheet_annual[#All], SMALL(IF(LOWER(balance_sheet_annual[Company Name]) = LOWER(balance_sheet_annual_filter!$B$2), ROW(balance_sheet_annual[Company Name]) - ROW(INDEX(balance_sheet_annual[Company Name], 1, 1)) + 1), ROW(54:54)), COLUMN(D:D)), "")</f>
        <v>19864752000000</v>
      </c>
      <c r="F56" s="11">
        <f t="array" ref="F56">IFERROR(INDEX(balance_sheet_annual[#All], SMALL(IF(LOWER(balance_sheet_annual[Company Name]) = LOWER(balance_sheet_annual_filter!$B$2), ROW(balance_sheet_annual[Company Name]) - ROW(INDEX(balance_sheet_annual[Company Name], 1, 1)) + 1), ROW(54:54)), COLUMN(E:E)), "")</f>
        <v>25727368000000</v>
      </c>
      <c r="G56" s="11">
        <f t="array" ref="G56">IFERROR(INDEX(balance_sheet_annual[#All], SMALL(IF(LOWER(balance_sheet_annual[Company Name]) = LOWER(balance_sheet_annual_filter!$B$2), ROW(balance_sheet_annual[Company Name]) - ROW(INDEX(balance_sheet_annual[Company Name], 1, 1)) + 1), ROW(54:54)), COLUMN(F:F)), "")</f>
        <v>23655609000000</v>
      </c>
    </row>
    <row r="57" spans="2:7" ht="15.5" x14ac:dyDescent="0.35">
      <c r="B57" s="2"/>
      <c r="C57" s="12" t="str">
        <f t="array" ref="C57">IFERROR(INDEX(balance_sheet_annual[#All], SMALL(IF(LOWER(balance_sheet_annual[Company Name]) = LOWER(balance_sheet_annual_filter!$B$2), ROW(balance_sheet_annual[Company Name]) - ROW(INDEX(balance_sheet_annual[Company Name], 1, 1)) + 1), ROW(55:55)), COLUMN(B:B)), "")</f>
        <v>1. Đầu tư vào công ty con</v>
      </c>
      <c r="D57" s="11">
        <f t="array" ref="D57">IFERROR(INDEX(balance_sheet_annual[#All], SMALL(IF(LOWER(balance_sheet_annual[Company Name]) = LOWER(balance_sheet_annual_filter!$B$2), ROW(balance_sheet_annual[Company Name]) - ROW(INDEX(balance_sheet_annual[Company Name], 1, 1)) + 1), ROW(55:55)), COLUMN(C:C)), "")</f>
        <v>11084592000000</v>
      </c>
      <c r="E57" s="11">
        <f t="array" ref="E57">IFERROR(INDEX(balance_sheet_annual[#All], SMALL(IF(LOWER(balance_sheet_annual[Company Name]) = LOWER(balance_sheet_annual_filter!$B$2), ROW(balance_sheet_annual[Company Name]) - ROW(INDEX(balance_sheet_annual[Company Name], 1, 1)) + 1), ROW(55:55)), COLUMN(D:D)), "")</f>
        <v>16282628000000</v>
      </c>
      <c r="F57" s="11">
        <f t="array" ref="F57">IFERROR(INDEX(balance_sheet_annual[#All], SMALL(IF(LOWER(balance_sheet_annual[Company Name]) = LOWER(balance_sheet_annual_filter!$B$2), ROW(balance_sheet_annual[Company Name]) - ROW(INDEX(balance_sheet_annual[Company Name], 1, 1)) + 1), ROW(55:55)), COLUMN(E:E)), "")</f>
        <v>17545725000000</v>
      </c>
      <c r="G57" s="11">
        <f t="array" ref="G57">IFERROR(INDEX(balance_sheet_annual[#All], SMALL(IF(LOWER(balance_sheet_annual[Company Name]) = LOWER(balance_sheet_annual_filter!$B$2), ROW(balance_sheet_annual[Company Name]) - ROW(INDEX(balance_sheet_annual[Company Name], 1, 1)) + 1), ROW(55:55)), COLUMN(F:F)), "")</f>
        <v>15196087000000</v>
      </c>
    </row>
    <row r="58" spans="2:7" ht="15.5" x14ac:dyDescent="0.35">
      <c r="B58" s="2"/>
      <c r="C58" s="12" t="str">
        <f t="array" ref="C58">IFERROR(INDEX(balance_sheet_annual[#All], SMALL(IF(LOWER(balance_sheet_annual[Company Name]) = LOWER(balance_sheet_annual_filter!$B$2), ROW(balance_sheet_annual[Company Name]) - ROW(INDEX(balance_sheet_annual[Company Name], 1, 1)) + 1), ROW(56:56)), COLUMN(B:B)), "")</f>
        <v>2. Đầu tư vào công ty liên kết, liên doanh</v>
      </c>
      <c r="D58" s="11">
        <f t="array" ref="D58">IFERROR(INDEX(balance_sheet_annual[#All], SMALL(IF(LOWER(balance_sheet_annual[Company Name]) = LOWER(balance_sheet_annual_filter!$B$2), ROW(balance_sheet_annual[Company Name]) - ROW(INDEX(balance_sheet_annual[Company Name], 1, 1)) + 1), ROW(56:56)), COLUMN(C:C)), "")</f>
        <v>1677236000000</v>
      </c>
      <c r="E58" s="11">
        <f t="array" ref="E58">IFERROR(INDEX(balance_sheet_annual[#All], SMALL(IF(LOWER(balance_sheet_annual[Company Name]) = LOWER(balance_sheet_annual_filter!$B$2), ROW(balance_sheet_annual[Company Name]) - ROW(INDEX(balance_sheet_annual[Company Name], 1, 1)) + 1), ROW(56:56)), COLUMN(D:D)), "")</f>
        <v>1935129000000</v>
      </c>
      <c r="F58" s="11">
        <f t="array" ref="F58">IFERROR(INDEX(balance_sheet_annual[#All], SMALL(IF(LOWER(balance_sheet_annual[Company Name]) = LOWER(balance_sheet_annual_filter!$B$2), ROW(balance_sheet_annual[Company Name]) - ROW(INDEX(balance_sheet_annual[Company Name], 1, 1)) + 1), ROW(56:56)), COLUMN(E:E)), "")</f>
        <v>3140637000000</v>
      </c>
      <c r="G58" s="11">
        <f t="array" ref="G58">IFERROR(INDEX(balance_sheet_annual[#All], SMALL(IF(LOWER(balance_sheet_annual[Company Name]) = LOWER(balance_sheet_annual_filter!$B$2), ROW(balance_sheet_annual[Company Name]) - ROW(INDEX(balance_sheet_annual[Company Name], 1, 1)) + 1), ROW(56:56)), COLUMN(F:F)), "")</f>
        <v>3867722000000</v>
      </c>
    </row>
    <row r="59" spans="2:7" ht="15.5" x14ac:dyDescent="0.35">
      <c r="B59" s="2"/>
      <c r="C59" s="12" t="str">
        <f t="array" ref="C59">IFERROR(INDEX(balance_sheet_annual[#All], SMALL(IF(LOWER(balance_sheet_annual[Company Name]) = LOWER(balance_sheet_annual_filter!$B$2), ROW(balance_sheet_annual[Company Name]) - ROW(INDEX(balance_sheet_annual[Company Name], 1, 1)) + 1), ROW(57:57)), COLUMN(B:B)), "")</f>
        <v>3. Đầu tư góp vốn vào đơn vị khác</v>
      </c>
      <c r="D59" s="11">
        <f t="array" ref="D59">IFERROR(INDEX(balance_sheet_annual[#All], SMALL(IF(LOWER(balance_sheet_annual[Company Name]) = LOWER(balance_sheet_annual_filter!$B$2), ROW(balance_sheet_annual[Company Name]) - ROW(INDEX(balance_sheet_annual[Company Name], 1, 1)) + 1), ROW(57:57)), COLUMN(C:C)), "")</f>
        <v>0</v>
      </c>
      <c r="E59" s="11">
        <f t="array" ref="E59">IFERROR(INDEX(balance_sheet_annual[#All], SMALL(IF(LOWER(balance_sheet_annual[Company Name]) = LOWER(balance_sheet_annual_filter!$B$2), ROW(balance_sheet_annual[Company Name]) - ROW(INDEX(balance_sheet_annual[Company Name], 1, 1)) + 1), ROW(57:57)), COLUMN(D:D)), "")</f>
        <v>0</v>
      </c>
      <c r="F59" s="11">
        <f t="array" ref="F59">IFERROR(INDEX(balance_sheet_annual[#All], SMALL(IF(LOWER(balance_sheet_annual[Company Name]) = LOWER(balance_sheet_annual_filter!$B$2), ROW(balance_sheet_annual[Company Name]) - ROW(INDEX(balance_sheet_annual[Company Name], 1, 1)) + 1), ROW(57:57)), COLUMN(E:E)), "")</f>
        <v>0</v>
      </c>
      <c r="G59" s="11">
        <f t="array" ref="G59">IFERROR(INDEX(balance_sheet_annual[#All], SMALL(IF(LOWER(balance_sheet_annual[Company Name]) = LOWER(balance_sheet_annual_filter!$B$2), ROW(balance_sheet_annual[Company Name]) - ROW(INDEX(balance_sheet_annual[Company Name], 1, 1)) + 1), ROW(57:57)), COLUMN(F:F)), "")</f>
        <v>0</v>
      </c>
    </row>
    <row r="60" spans="2:7" ht="15.5" x14ac:dyDescent="0.35">
      <c r="B60" s="2"/>
      <c r="C60" s="12" t="str">
        <f t="array" ref="C60">IFERROR(INDEX(balance_sheet_annual[#All], SMALL(IF(LOWER(balance_sheet_annual[Company Name]) = LOWER(balance_sheet_annual_filter!$B$2), ROW(balance_sheet_annual[Company Name]) - ROW(INDEX(balance_sheet_annual[Company Name], 1, 1)) + 1), ROW(58:58)), COLUMN(B:B)), "")</f>
        <v>4. Dự phòng đầu tư tài chính dài hạn</v>
      </c>
      <c r="D60" s="11">
        <f t="array" ref="D60">IFERROR(INDEX(balance_sheet_annual[#All], SMALL(IF(LOWER(balance_sheet_annual[Company Name]) = LOWER(balance_sheet_annual_filter!$B$2), ROW(balance_sheet_annual[Company Name]) - ROW(INDEX(balance_sheet_annual[Company Name], 1, 1)) + 1), ROW(58:58)), COLUMN(C:C)), "")</f>
        <v>1576170000000</v>
      </c>
      <c r="E60" s="11">
        <f t="array" ref="E60">IFERROR(INDEX(balance_sheet_annual[#All], SMALL(IF(LOWER(balance_sheet_annual[Company Name]) = LOWER(balance_sheet_annual_filter!$B$2), ROW(balance_sheet_annual[Company Name]) - ROW(INDEX(balance_sheet_annual[Company Name], 1, 1)) + 1), ROW(58:58)), COLUMN(D:D)), "")</f>
        <v>1650611000000</v>
      </c>
      <c r="F60" s="11">
        <f t="array" ref="F60">IFERROR(INDEX(balance_sheet_annual[#All], SMALL(IF(LOWER(balance_sheet_annual[Company Name]) = LOWER(balance_sheet_annual_filter!$B$2), ROW(balance_sheet_annual[Company Name]) - ROW(INDEX(balance_sheet_annual[Company Name], 1, 1)) + 1), ROW(58:58)), COLUMN(E:E)), "")</f>
        <v>5046097000000</v>
      </c>
      <c r="G60" s="11">
        <f t="array" ref="G60">IFERROR(INDEX(balance_sheet_annual[#All], SMALL(IF(LOWER(balance_sheet_annual[Company Name]) = LOWER(balance_sheet_annual_filter!$B$2), ROW(balance_sheet_annual[Company Name]) - ROW(INDEX(balance_sheet_annual[Company Name], 1, 1)) + 1), ROW(58:58)), COLUMN(F:F)), "")</f>
        <v>4681800000000</v>
      </c>
    </row>
    <row r="61" spans="2:7" ht="15.5" x14ac:dyDescent="0.35">
      <c r="B61" s="2"/>
      <c r="C61" s="12" t="str">
        <f t="array" ref="C61">IFERROR(INDEX(balance_sheet_annual[#All], SMALL(IF(LOWER(balance_sheet_annual[Company Name]) = LOWER(balance_sheet_annual_filter!$B$2), ROW(balance_sheet_annual[Company Name]) - ROW(INDEX(balance_sheet_annual[Company Name], 1, 1)) + 1), ROW(59:59)), COLUMN(B:B)), "")</f>
        <v>5. Đầu tư nắm giữ đến ngày đáo hạn</v>
      </c>
      <c r="D61" s="11">
        <f t="array" ref="D61">IFERROR(INDEX(balance_sheet_annual[#All], SMALL(IF(LOWER(balance_sheet_annual[Company Name]) = LOWER(balance_sheet_annual_filter!$B$2), ROW(balance_sheet_annual[Company Name]) - ROW(INDEX(balance_sheet_annual[Company Name], 1, 1)) + 1), ROW(59:59)), COLUMN(C:C)), "")</f>
        <v>0</v>
      </c>
      <c r="E61" s="11">
        <f t="array" ref="E61">IFERROR(INDEX(balance_sheet_annual[#All], SMALL(IF(LOWER(balance_sheet_annual[Company Name]) = LOWER(balance_sheet_annual_filter!$B$2), ROW(balance_sheet_annual[Company Name]) - ROW(INDEX(balance_sheet_annual[Company Name], 1, 1)) + 1), ROW(59:59)), COLUMN(D:D)), "")</f>
        <v>0</v>
      </c>
      <c r="F61" s="11">
        <f t="array" ref="F61">IFERROR(INDEX(balance_sheet_annual[#All], SMALL(IF(LOWER(balance_sheet_annual[Company Name]) = LOWER(balance_sheet_annual_filter!$B$2), ROW(balance_sheet_annual[Company Name]) - ROW(INDEX(balance_sheet_annual[Company Name], 1, 1)) + 1), ROW(59:59)), COLUMN(E:E)), "")</f>
        <v>0</v>
      </c>
      <c r="G61" s="11">
        <f t="array" ref="G61">IFERROR(INDEX(balance_sheet_annual[#All], SMALL(IF(LOWER(balance_sheet_annual[Company Name]) = LOWER(balance_sheet_annual_filter!$B$2), ROW(balance_sheet_annual[Company Name]) - ROW(INDEX(balance_sheet_annual[Company Name], 1, 1)) + 1), ROW(59:59)), COLUMN(F:F)), "")</f>
        <v>0</v>
      </c>
    </row>
    <row r="62" spans="2:7" ht="15.5" x14ac:dyDescent="0.35">
      <c r="B62" s="2"/>
      <c r="C62" s="12" t="str">
        <f t="array" ref="C62">IFERROR(INDEX(balance_sheet_annual[#All], SMALL(IF(LOWER(balance_sheet_annual[Company Name]) = LOWER(balance_sheet_annual_filter!$B$2), ROW(balance_sheet_annual[Company Name]) - ROW(INDEX(balance_sheet_annual[Company Name], 1, 1)) + 1), ROW(60:60)), COLUMN(B:B)), "")</f>
        <v>VI. Tài sản dài hạn khác</v>
      </c>
      <c r="D62" s="11">
        <f t="array" ref="D62">IFERROR(INDEX(balance_sheet_annual[#All], SMALL(IF(LOWER(balance_sheet_annual[Company Name]) = LOWER(balance_sheet_annual_filter!$B$2), ROW(balance_sheet_annual[Company Name]) - ROW(INDEX(balance_sheet_annual[Company Name], 1, 1)) + 1), ROW(60:60)), COLUMN(C:C)), "")</f>
        <v>0</v>
      </c>
      <c r="E62" s="11">
        <f t="array" ref="E62">IFERROR(INDEX(balance_sheet_annual[#All], SMALL(IF(LOWER(balance_sheet_annual[Company Name]) = LOWER(balance_sheet_annual_filter!$B$2), ROW(balance_sheet_annual[Company Name]) - ROW(INDEX(balance_sheet_annual[Company Name], 1, 1)) + 1), ROW(60:60)), COLUMN(D:D)), "")</f>
        <v>0</v>
      </c>
      <c r="F62" s="11">
        <f t="array" ref="F62">IFERROR(INDEX(balance_sheet_annual[#All], SMALL(IF(LOWER(balance_sheet_annual[Company Name]) = LOWER(balance_sheet_annual_filter!$B$2), ROW(balance_sheet_annual[Company Name]) - ROW(INDEX(balance_sheet_annual[Company Name], 1, 1)) + 1), ROW(60:60)), COLUMN(E:E)), "")</f>
        <v>0</v>
      </c>
      <c r="G62" s="11">
        <f t="array" ref="G62">IFERROR(INDEX(balance_sheet_annual[#All], SMALL(IF(LOWER(balance_sheet_annual[Company Name]) = LOWER(balance_sheet_annual_filter!$B$2), ROW(balance_sheet_annual[Company Name]) - ROW(INDEX(balance_sheet_annual[Company Name], 1, 1)) + 1), ROW(60:60)), COLUMN(F:F)), "")</f>
        <v>0</v>
      </c>
    </row>
    <row r="63" spans="2:7" ht="15.5" x14ac:dyDescent="0.35">
      <c r="B63" s="2"/>
      <c r="C63" s="12" t="str">
        <f t="array" ref="C63">IFERROR(INDEX(balance_sheet_annual[#All], SMALL(IF(LOWER(balance_sheet_annual[Company Name]) = LOWER(balance_sheet_annual_filter!$B$2), ROW(balance_sheet_annual[Company Name]) - ROW(INDEX(balance_sheet_annual[Company Name], 1, 1)) + 1), ROW(61:61)), COLUMN(B:B)), "")</f>
        <v>1. Chi phí trả trước dài hạn</v>
      </c>
      <c r="D63" s="11">
        <f t="array" ref="D63">IFERROR(INDEX(balance_sheet_annual[#All], SMALL(IF(LOWER(balance_sheet_annual[Company Name]) = LOWER(balance_sheet_annual_filter!$B$2), ROW(balance_sheet_annual[Company Name]) - ROW(INDEX(balance_sheet_annual[Company Name], 1, 1)) + 1), ROW(61:61)), COLUMN(C:C)), "")</f>
        <v>0</v>
      </c>
      <c r="E63" s="11">
        <f t="array" ref="E63">IFERROR(INDEX(balance_sheet_annual[#All], SMALL(IF(LOWER(balance_sheet_annual[Company Name]) = LOWER(balance_sheet_annual_filter!$B$2), ROW(balance_sheet_annual[Company Name]) - ROW(INDEX(balance_sheet_annual[Company Name], 1, 1)) + 1), ROW(61:61)), COLUMN(D:D)), "")</f>
        <v>0</v>
      </c>
      <c r="F63" s="11">
        <f t="array" ref="F63">IFERROR(INDEX(balance_sheet_annual[#All], SMALL(IF(LOWER(balance_sheet_annual[Company Name]) = LOWER(balance_sheet_annual_filter!$B$2), ROW(balance_sheet_annual[Company Name]) - ROW(INDEX(balance_sheet_annual[Company Name], 1, 1)) + 1), ROW(61:61)), COLUMN(E:E)), "")</f>
        <v>0</v>
      </c>
      <c r="G63" s="11">
        <f t="array" ref="G63">IFERROR(INDEX(balance_sheet_annual[#All], SMALL(IF(LOWER(balance_sheet_annual[Company Name]) = LOWER(balance_sheet_annual_filter!$B$2), ROW(balance_sheet_annual[Company Name]) - ROW(INDEX(balance_sheet_annual[Company Name], 1, 1)) + 1), ROW(61:61)), COLUMN(F:F)), "")</f>
        <v>0</v>
      </c>
    </row>
    <row r="64" spans="2:7" ht="15.5" x14ac:dyDescent="0.35">
      <c r="B64" s="2"/>
      <c r="C64" s="12" t="str">
        <f t="array" ref="C64">IFERROR(INDEX(balance_sheet_annual[#All], SMALL(IF(LOWER(balance_sheet_annual[Company Name]) = LOWER(balance_sheet_annual_filter!$B$2), ROW(balance_sheet_annual[Company Name]) - ROW(INDEX(balance_sheet_annual[Company Name], 1, 1)) + 1), ROW(62:62)), COLUMN(B:B)), "")</f>
        <v>2. Tài sản thuế thu nhập hoãn lại</v>
      </c>
      <c r="D64" s="11">
        <f t="array" ref="D64">IFERROR(INDEX(balance_sheet_annual[#All], SMALL(IF(LOWER(balance_sheet_annual[Company Name]) = LOWER(balance_sheet_annual_filter!$B$2), ROW(balance_sheet_annual[Company Name]) - ROW(INDEX(balance_sheet_annual[Company Name], 1, 1)) + 1), ROW(62:62)), COLUMN(C:C)), "")</f>
        <v>0</v>
      </c>
      <c r="E64" s="11">
        <f t="array" ref="E64">IFERROR(INDEX(balance_sheet_annual[#All], SMALL(IF(LOWER(balance_sheet_annual[Company Name]) = LOWER(balance_sheet_annual_filter!$B$2), ROW(balance_sheet_annual[Company Name]) - ROW(INDEX(balance_sheet_annual[Company Name], 1, 1)) + 1), ROW(62:62)), COLUMN(D:D)), "")</f>
        <v>0</v>
      </c>
      <c r="F64" s="11">
        <f t="array" ref="F64">IFERROR(INDEX(balance_sheet_annual[#All], SMALL(IF(LOWER(balance_sheet_annual[Company Name]) = LOWER(balance_sheet_annual_filter!$B$2), ROW(balance_sheet_annual[Company Name]) - ROW(INDEX(balance_sheet_annual[Company Name], 1, 1)) + 1), ROW(62:62)), COLUMN(E:E)), "")</f>
        <v>0</v>
      </c>
      <c r="G64" s="11">
        <f t="array" ref="G64">IFERROR(INDEX(balance_sheet_annual[#All], SMALL(IF(LOWER(balance_sheet_annual[Company Name]) = LOWER(balance_sheet_annual_filter!$B$2), ROW(balance_sheet_annual[Company Name]) - ROW(INDEX(balance_sheet_annual[Company Name], 1, 1)) + 1), ROW(62:62)), COLUMN(F:F)), "")</f>
        <v>0</v>
      </c>
    </row>
    <row r="65" spans="2:7" ht="15.5" x14ac:dyDescent="0.35">
      <c r="B65" s="2"/>
      <c r="C65" s="12" t="str">
        <f t="array" ref="C65">IFERROR(INDEX(balance_sheet_annual[#All], SMALL(IF(LOWER(balance_sheet_annual[Company Name]) = LOWER(balance_sheet_annual_filter!$B$2), ROW(balance_sheet_annual[Company Name]) - ROW(INDEX(balance_sheet_annual[Company Name], 1, 1)) + 1), ROW(63:63)), COLUMN(B:B)), "")</f>
        <v>3. Thiết bị, vật tư, phụ tùng thay thế dài hạn</v>
      </c>
      <c r="D65" s="11">
        <f t="array" ref="D65">IFERROR(INDEX(balance_sheet_annual[#All], SMALL(IF(LOWER(balance_sheet_annual[Company Name]) = LOWER(balance_sheet_annual_filter!$B$2), ROW(balance_sheet_annual[Company Name]) - ROW(INDEX(balance_sheet_annual[Company Name], 1, 1)) + 1), ROW(63:63)), COLUMN(C:C)), "")</f>
        <v>0</v>
      </c>
      <c r="E65" s="11">
        <f t="array" ref="E65">IFERROR(INDEX(balance_sheet_annual[#All], SMALL(IF(LOWER(balance_sheet_annual[Company Name]) = LOWER(balance_sheet_annual_filter!$B$2), ROW(balance_sheet_annual[Company Name]) - ROW(INDEX(balance_sheet_annual[Company Name], 1, 1)) + 1), ROW(63:63)), COLUMN(D:D)), "")</f>
        <v>0</v>
      </c>
      <c r="F65" s="11">
        <f t="array" ref="F65">IFERROR(INDEX(balance_sheet_annual[#All], SMALL(IF(LOWER(balance_sheet_annual[Company Name]) = LOWER(balance_sheet_annual_filter!$B$2), ROW(balance_sheet_annual[Company Name]) - ROW(INDEX(balance_sheet_annual[Company Name], 1, 1)) + 1), ROW(63:63)), COLUMN(E:E)), "")</f>
        <v>0</v>
      </c>
      <c r="G65" s="11">
        <f t="array" ref="G65">IFERROR(INDEX(balance_sheet_annual[#All], SMALL(IF(LOWER(balance_sheet_annual[Company Name]) = LOWER(balance_sheet_annual_filter!$B$2), ROW(balance_sheet_annual[Company Name]) - ROW(INDEX(balance_sheet_annual[Company Name], 1, 1)) + 1), ROW(63:63)), COLUMN(F:F)), "")</f>
        <v>0</v>
      </c>
    </row>
    <row r="66" spans="2:7" ht="15.5" x14ac:dyDescent="0.35">
      <c r="B66" s="2"/>
      <c r="C66" s="12" t="str">
        <f t="array" ref="C66">IFERROR(INDEX(balance_sheet_annual[#All], SMALL(IF(LOWER(balance_sheet_annual[Company Name]) = LOWER(balance_sheet_annual_filter!$B$2), ROW(balance_sheet_annual[Company Name]) - ROW(INDEX(balance_sheet_annual[Company Name], 1, 1)) + 1), ROW(64:64)), COLUMN(B:B)), "")</f>
        <v>4. Tài sản dài hạn khác</v>
      </c>
      <c r="D66" s="11">
        <f t="array" ref="D66">IFERROR(INDEX(balance_sheet_annual[#All], SMALL(IF(LOWER(balance_sheet_annual[Company Name]) = LOWER(balance_sheet_annual_filter!$B$2), ROW(balance_sheet_annual[Company Name]) - ROW(INDEX(balance_sheet_annual[Company Name], 1, 1)) + 1), ROW(64:64)), COLUMN(C:C)), "")</f>
        <v>0</v>
      </c>
      <c r="E66" s="11">
        <f t="array" ref="E66">IFERROR(INDEX(balance_sheet_annual[#All], SMALL(IF(LOWER(balance_sheet_annual[Company Name]) = LOWER(balance_sheet_annual_filter!$B$2), ROW(balance_sheet_annual[Company Name]) - ROW(INDEX(balance_sheet_annual[Company Name], 1, 1)) + 1), ROW(64:64)), COLUMN(D:D)), "")</f>
        <v>0</v>
      </c>
      <c r="F66" s="11">
        <f t="array" ref="F66">IFERROR(INDEX(balance_sheet_annual[#All], SMALL(IF(LOWER(balance_sheet_annual[Company Name]) = LOWER(balance_sheet_annual_filter!$B$2), ROW(balance_sheet_annual[Company Name]) - ROW(INDEX(balance_sheet_annual[Company Name], 1, 1)) + 1), ROW(64:64)), COLUMN(E:E)), "")</f>
        <v>0</v>
      </c>
      <c r="G66" s="11">
        <f t="array" ref="G66">IFERROR(INDEX(balance_sheet_annual[#All], SMALL(IF(LOWER(balance_sheet_annual[Company Name]) = LOWER(balance_sheet_annual_filter!$B$2), ROW(balance_sheet_annual[Company Name]) - ROW(INDEX(balance_sheet_annual[Company Name], 1, 1)) + 1), ROW(64:64)), COLUMN(F:F)), "")</f>
        <v>0</v>
      </c>
    </row>
    <row r="67" spans="2:7" ht="15.5" x14ac:dyDescent="0.35">
      <c r="B67" s="2"/>
      <c r="C67" s="12" t="str">
        <f t="array" ref="C67">IFERROR(INDEX(balance_sheet_annual[#All], SMALL(IF(LOWER(balance_sheet_annual[Company Name]) = LOWER(balance_sheet_annual_filter!$B$2), ROW(balance_sheet_annual[Company Name]) - ROW(INDEX(balance_sheet_annual[Company Name], 1, 1)) + 1), ROW(65:65)), COLUMN(B:B)), "")</f>
        <v>5. Lợi thế thương mại</v>
      </c>
      <c r="D67" s="11">
        <f t="array" ref="D67">IFERROR(INDEX(balance_sheet_annual[#All], SMALL(IF(LOWER(balance_sheet_annual[Company Name]) = LOWER(balance_sheet_annual_filter!$B$2), ROW(balance_sheet_annual[Company Name]) - ROW(INDEX(balance_sheet_annual[Company Name], 1, 1)) + 1), ROW(65:65)), COLUMN(C:C)), "")</f>
        <v>0</v>
      </c>
      <c r="E67" s="11">
        <f t="array" ref="E67">IFERROR(INDEX(balance_sheet_annual[#All], SMALL(IF(LOWER(balance_sheet_annual[Company Name]) = LOWER(balance_sheet_annual_filter!$B$2), ROW(balance_sheet_annual[Company Name]) - ROW(INDEX(balance_sheet_annual[Company Name], 1, 1)) + 1), ROW(65:65)), COLUMN(D:D)), "")</f>
        <v>0</v>
      </c>
      <c r="F67" s="11">
        <f t="array" ref="F67">IFERROR(INDEX(balance_sheet_annual[#All], SMALL(IF(LOWER(balance_sheet_annual[Company Name]) = LOWER(balance_sheet_annual_filter!$B$2), ROW(balance_sheet_annual[Company Name]) - ROW(INDEX(balance_sheet_annual[Company Name], 1, 1)) + 1), ROW(65:65)), COLUMN(E:E)), "")</f>
        <v>0</v>
      </c>
      <c r="G67" s="11">
        <f t="array" ref="G67">IFERROR(INDEX(balance_sheet_annual[#All], SMALL(IF(LOWER(balance_sheet_annual[Company Name]) = LOWER(balance_sheet_annual_filter!$B$2), ROW(balance_sheet_annual[Company Name]) - ROW(INDEX(balance_sheet_annual[Company Name], 1, 1)) + 1), ROW(65:65)), COLUMN(F:F)), "")</f>
        <v>0</v>
      </c>
    </row>
    <row r="68" spans="2:7" ht="15.5" x14ac:dyDescent="0.35">
      <c r="B68" s="2"/>
      <c r="C68" s="12" t="str">
        <f t="array" ref="C68">IFERROR(INDEX(balance_sheet_annual[#All], SMALL(IF(LOWER(balance_sheet_annual[Company Name]) = LOWER(balance_sheet_annual_filter!$B$2), ROW(balance_sheet_annual[Company Name]) - ROW(INDEX(balance_sheet_annual[Company Name], 1, 1)) + 1), ROW(66:66)), COLUMN(B:B)), "")</f>
        <v>TỔNG CỘNG TÀI SẢN</v>
      </c>
      <c r="D68" s="11">
        <f t="array" ref="D68">IFERROR(INDEX(balance_sheet_annual[#All], SMALL(IF(LOWER(balance_sheet_annual[Company Name]) = LOWER(balance_sheet_annual_filter!$B$2), ROW(balance_sheet_annual[Company Name]) - ROW(INDEX(balance_sheet_annual[Company Name], 1, 1)) + 1), ROW(66:66)), COLUMN(C:C)), "")</f>
        <v>0</v>
      </c>
      <c r="E68" s="11">
        <f t="array" ref="E68">IFERROR(INDEX(balance_sheet_annual[#All], SMALL(IF(LOWER(balance_sheet_annual[Company Name]) = LOWER(balance_sheet_annual_filter!$B$2), ROW(balance_sheet_annual[Company Name]) - ROW(INDEX(balance_sheet_annual[Company Name], 1, 1)) + 1), ROW(66:66)), COLUMN(D:D)), "")</f>
        <v>0</v>
      </c>
      <c r="F68" s="11">
        <f t="array" ref="F68">IFERROR(INDEX(balance_sheet_annual[#All], SMALL(IF(LOWER(balance_sheet_annual[Company Name]) = LOWER(balance_sheet_annual_filter!$B$2), ROW(balance_sheet_annual[Company Name]) - ROW(INDEX(balance_sheet_annual[Company Name], 1, 1)) + 1), ROW(66:66)), COLUMN(E:E)), "")</f>
        <v>0</v>
      </c>
      <c r="G68" s="11">
        <f t="array" ref="G68">IFERROR(INDEX(balance_sheet_annual[#All], SMALL(IF(LOWER(balance_sheet_annual[Company Name]) = LOWER(balance_sheet_annual_filter!$B$2), ROW(balance_sheet_annual[Company Name]) - ROW(INDEX(balance_sheet_annual[Company Name], 1, 1)) + 1), ROW(66:66)), COLUMN(F:F)), "")</f>
        <v>0</v>
      </c>
    </row>
    <row r="69" spans="2:7" ht="15.5" x14ac:dyDescent="0.35">
      <c r="B69" s="2"/>
      <c r="C69" s="12" t="str">
        <f t="array" ref="C69">IFERROR(INDEX(balance_sheet_annual[#All], SMALL(IF(LOWER(balance_sheet_annual[Company Name]) = LOWER(balance_sheet_annual_filter!$B$2), ROW(balance_sheet_annual[Company Name]) - ROW(INDEX(balance_sheet_annual[Company Name], 1, 1)) + 1), ROW(67:67)), COLUMN(B:B)), "")</f>
        <v>NGUỒN VỐN</v>
      </c>
      <c r="D69" s="11">
        <f t="array" ref="D69">IFERROR(INDEX(balance_sheet_annual[#All], SMALL(IF(LOWER(balance_sheet_annual[Company Name]) = LOWER(balance_sheet_annual_filter!$B$2), ROW(balance_sheet_annual[Company Name]) - ROW(INDEX(balance_sheet_annual[Company Name], 1, 1)) + 1), ROW(67:67)), COLUMN(C:C)), "")</f>
        <v>0</v>
      </c>
      <c r="E69" s="11">
        <f t="array" ref="E69">IFERROR(INDEX(balance_sheet_annual[#All], SMALL(IF(LOWER(balance_sheet_annual[Company Name]) = LOWER(balance_sheet_annual_filter!$B$2), ROW(balance_sheet_annual[Company Name]) - ROW(INDEX(balance_sheet_annual[Company Name], 1, 1)) + 1), ROW(67:67)), COLUMN(D:D)), "")</f>
        <v>0</v>
      </c>
      <c r="F69" s="11">
        <f t="array" ref="F69">IFERROR(INDEX(balance_sheet_annual[#All], SMALL(IF(LOWER(balance_sheet_annual[Company Name]) = LOWER(balance_sheet_annual_filter!$B$2), ROW(balance_sheet_annual[Company Name]) - ROW(INDEX(balance_sheet_annual[Company Name], 1, 1)) + 1), ROW(67:67)), COLUMN(E:E)), "")</f>
        <v>0</v>
      </c>
      <c r="G69" s="11">
        <f t="array" ref="G69">IFERROR(INDEX(balance_sheet_annual[#All], SMALL(IF(LOWER(balance_sheet_annual[Company Name]) = LOWER(balance_sheet_annual_filter!$B$2), ROW(balance_sheet_annual[Company Name]) - ROW(INDEX(balance_sheet_annual[Company Name], 1, 1)) + 1), ROW(67:67)), COLUMN(F:F)), "")</f>
        <v>0</v>
      </c>
    </row>
    <row r="70" spans="2:7" ht="15.5" x14ac:dyDescent="0.35">
      <c r="B70" s="2"/>
      <c r="C70" s="12" t="str">
        <f t="array" ref="C70">IFERROR(INDEX(balance_sheet_annual[#All], SMALL(IF(LOWER(balance_sheet_annual[Company Name]) = LOWER(balance_sheet_annual_filter!$B$2), ROW(balance_sheet_annual[Company Name]) - ROW(INDEX(balance_sheet_annual[Company Name], 1, 1)) + 1), ROW(68:68)), COLUMN(B:B)), "")</f>
        <v>C. NỢ PHẢI TRẢ</v>
      </c>
      <c r="D70" s="11">
        <f t="array" ref="D70">IFERROR(INDEX(balance_sheet_annual[#All], SMALL(IF(LOWER(balance_sheet_annual[Company Name]) = LOWER(balance_sheet_annual_filter!$B$2), ROW(balance_sheet_annual[Company Name]) - ROW(INDEX(balance_sheet_annual[Company Name], 1, 1)) + 1), ROW(68:68)), COLUMN(C:C)), "")</f>
        <v>206314594000000</v>
      </c>
      <c r="E70" s="11">
        <f t="array" ref="E70">IFERROR(INDEX(balance_sheet_annual[#All], SMALL(IF(LOWER(balance_sheet_annual[Company Name]) = LOWER(balance_sheet_annual_filter!$B$2), ROW(balance_sheet_annual[Company Name]) - ROW(INDEX(balance_sheet_annual[Company Name], 1, 1)) + 1), ROW(68:68)), COLUMN(D:D)), "")</f>
        <v>292827078000000</v>
      </c>
      <c r="F70" s="11">
        <f t="array" ref="F70">IFERROR(INDEX(balance_sheet_annual[#All], SMALL(IF(LOWER(balance_sheet_annual[Company Name]) = LOWER(balance_sheet_annual_filter!$B$2), ROW(balance_sheet_annual[Company Name]) - ROW(INDEX(balance_sheet_annual[Company Name], 1, 1)) + 1), ROW(68:68)), COLUMN(E:E)), "")</f>
        <v>328634007000000</v>
      </c>
      <c r="G70" s="11">
        <f t="array" ref="G70">IFERROR(INDEX(balance_sheet_annual[#All], SMALL(IF(LOWER(balance_sheet_annual[Company Name]) = LOWER(balance_sheet_annual_filter!$B$2), ROW(balance_sheet_annual[Company Name]) - ROW(INDEX(balance_sheet_annual[Company Name], 1, 1)) + 1), ROW(68:68)), COLUMN(F:F)), "")</f>
        <v>356633972000000</v>
      </c>
    </row>
    <row r="71" spans="2:7" ht="15.5" x14ac:dyDescent="0.35">
      <c r="B71" s="2"/>
      <c r="C71" s="12" t="str">
        <f t="array" ref="C71">IFERROR(INDEX(balance_sheet_annual[#All], SMALL(IF(LOWER(balance_sheet_annual[Company Name]) = LOWER(balance_sheet_annual_filter!$B$2), ROW(balance_sheet_annual[Company Name]) - ROW(INDEX(balance_sheet_annual[Company Name], 1, 1)) + 1), ROW(69:69)), COLUMN(B:B)), "")</f>
        <v>I. Nợ ngắn hạn</v>
      </c>
      <c r="D71" s="11">
        <f t="array" ref="D71">IFERROR(INDEX(balance_sheet_annual[#All], SMALL(IF(LOWER(balance_sheet_annual[Company Name]) = LOWER(balance_sheet_annual_filter!$B$2), ROW(balance_sheet_annual[Company Name]) - ROW(INDEX(balance_sheet_annual[Company Name], 1, 1)) + 1), ROW(69:69)), COLUMN(C:C)), "")</f>
        <v>697937000000</v>
      </c>
      <c r="E71" s="11">
        <f t="array" ref="E71">IFERROR(INDEX(balance_sheet_annual[#All], SMALL(IF(LOWER(balance_sheet_annual[Company Name]) = LOWER(balance_sheet_annual_filter!$B$2), ROW(balance_sheet_annual[Company Name]) - ROW(INDEX(balance_sheet_annual[Company Name], 1, 1)) + 1), ROW(69:69)), COLUMN(D:D)), "")</f>
        <v>564074000000</v>
      </c>
      <c r="F71" s="11">
        <f t="array" ref="F71">IFERROR(INDEX(balance_sheet_annual[#All], SMALL(IF(LOWER(balance_sheet_annual[Company Name]) = LOWER(balance_sheet_annual_filter!$B$2), ROW(balance_sheet_annual[Company Name]) - ROW(INDEX(balance_sheet_annual[Company Name], 1, 1)) + 1), ROW(69:69)), COLUMN(E:E)), "")</f>
        <v>433439000000</v>
      </c>
      <c r="G71" s="11">
        <f t="array" ref="G71">IFERROR(INDEX(balance_sheet_annual[#All], SMALL(IF(LOWER(balance_sheet_annual[Company Name]) = LOWER(balance_sheet_annual_filter!$B$2), ROW(balance_sheet_annual[Company Name]) - ROW(INDEX(balance_sheet_annual[Company Name], 1, 1)) + 1), ROW(69:69)), COLUMN(F:F)), "")</f>
        <v>338420000000</v>
      </c>
    </row>
    <row r="72" spans="2:7" ht="15.5" x14ac:dyDescent="0.35">
      <c r="B72" s="2"/>
      <c r="C72" s="12" t="str">
        <f t="array" ref="C72">IFERROR(INDEX(balance_sheet_annual[#All], SMALL(IF(LOWER(balance_sheet_annual[Company Name]) = LOWER(balance_sheet_annual_filter!$B$2), ROW(balance_sheet_annual[Company Name]) - ROW(INDEX(balance_sheet_annual[Company Name], 1, 1)) + 1), ROW(70:70)), COLUMN(B:B)), "")</f>
        <v>1. Phải trả người bán ngắn hạn</v>
      </c>
      <c r="D72" s="11">
        <f t="array" ref="D72">IFERROR(INDEX(balance_sheet_annual[#All], SMALL(IF(LOWER(balance_sheet_annual[Company Name]) = LOWER(balance_sheet_annual_filter!$B$2), ROW(balance_sheet_annual[Company Name]) - ROW(INDEX(balance_sheet_annual[Company Name], 1, 1)) + 1), ROW(70:70)), COLUMN(C:C)), "")</f>
        <v>0</v>
      </c>
      <c r="E72" s="11">
        <f t="array" ref="E72">IFERROR(INDEX(balance_sheet_annual[#All], SMALL(IF(LOWER(balance_sheet_annual[Company Name]) = LOWER(balance_sheet_annual_filter!$B$2), ROW(balance_sheet_annual[Company Name]) - ROW(INDEX(balance_sheet_annual[Company Name], 1, 1)) + 1), ROW(70:70)), COLUMN(D:D)), "")</f>
        <v>0</v>
      </c>
      <c r="F72" s="11">
        <f t="array" ref="F72">IFERROR(INDEX(balance_sheet_annual[#All], SMALL(IF(LOWER(balance_sheet_annual[Company Name]) = LOWER(balance_sheet_annual_filter!$B$2), ROW(balance_sheet_annual[Company Name]) - ROW(INDEX(balance_sheet_annual[Company Name], 1, 1)) + 1), ROW(70:70)), COLUMN(E:E)), "")</f>
        <v>0</v>
      </c>
      <c r="G72" s="11">
        <f t="array" ref="G72">IFERROR(INDEX(balance_sheet_annual[#All], SMALL(IF(LOWER(balance_sheet_annual[Company Name]) = LOWER(balance_sheet_annual_filter!$B$2), ROW(balance_sheet_annual[Company Name]) - ROW(INDEX(balance_sheet_annual[Company Name], 1, 1)) + 1), ROW(70:70)), COLUMN(F:F)), "")</f>
        <v>0</v>
      </c>
    </row>
    <row r="73" spans="2:7" ht="15.5" x14ac:dyDescent="0.35">
      <c r="B73" s="2"/>
      <c r="C73" s="12" t="str">
        <f t="array" ref="C73">IFERROR(INDEX(balance_sheet_annual[#All], SMALL(IF(LOWER(balance_sheet_annual[Company Name]) = LOWER(balance_sheet_annual_filter!$B$2), ROW(balance_sheet_annual[Company Name]) - ROW(INDEX(balance_sheet_annual[Company Name], 1, 1)) + 1), ROW(71:71)), COLUMN(B:B)), "")</f>
        <v>2. Người mua trả tiền trước ngắn hạn</v>
      </c>
      <c r="D73" s="11">
        <f t="array" ref="D73">IFERROR(INDEX(balance_sheet_annual[#All], SMALL(IF(LOWER(balance_sheet_annual[Company Name]) = LOWER(balance_sheet_annual_filter!$B$2), ROW(balance_sheet_annual[Company Name]) - ROW(INDEX(balance_sheet_annual[Company Name], 1, 1)) + 1), ROW(71:71)), COLUMN(C:C)), "")</f>
        <v>0</v>
      </c>
      <c r="E73" s="11">
        <f t="array" ref="E73">IFERROR(INDEX(balance_sheet_annual[#All], SMALL(IF(LOWER(balance_sheet_annual[Company Name]) = LOWER(balance_sheet_annual_filter!$B$2), ROW(balance_sheet_annual[Company Name]) - ROW(INDEX(balance_sheet_annual[Company Name], 1, 1)) + 1), ROW(71:71)), COLUMN(D:D)), "")</f>
        <v>0</v>
      </c>
      <c r="F73" s="11">
        <f t="array" ref="F73">IFERROR(INDEX(balance_sheet_annual[#All], SMALL(IF(LOWER(balance_sheet_annual[Company Name]) = LOWER(balance_sheet_annual_filter!$B$2), ROW(balance_sheet_annual[Company Name]) - ROW(INDEX(balance_sheet_annual[Company Name], 1, 1)) + 1), ROW(71:71)), COLUMN(E:E)), "")</f>
        <v>0</v>
      </c>
      <c r="G73" s="11">
        <f t="array" ref="G73">IFERROR(INDEX(balance_sheet_annual[#All], SMALL(IF(LOWER(balance_sheet_annual[Company Name]) = LOWER(balance_sheet_annual_filter!$B$2), ROW(balance_sheet_annual[Company Name]) - ROW(INDEX(balance_sheet_annual[Company Name], 1, 1)) + 1), ROW(71:71)), COLUMN(F:F)), "")</f>
        <v>0</v>
      </c>
    </row>
    <row r="74" spans="2:7" ht="15.5" x14ac:dyDescent="0.35">
      <c r="B74" s="2"/>
      <c r="C74" s="12" t="str">
        <f t="array" ref="C74">IFERROR(INDEX(balance_sheet_annual[#All], SMALL(IF(LOWER(balance_sheet_annual[Company Name]) = LOWER(balance_sheet_annual_filter!$B$2), ROW(balance_sheet_annual[Company Name]) - ROW(INDEX(balance_sheet_annual[Company Name], 1, 1)) + 1), ROW(72:72)), COLUMN(B:B)), "")</f>
        <v>3. Thuế và các khoản phải nộp nhà nước</v>
      </c>
      <c r="D74" s="11">
        <f t="array" ref="D74">IFERROR(INDEX(balance_sheet_annual[#All], SMALL(IF(LOWER(balance_sheet_annual[Company Name]) = LOWER(balance_sheet_annual_filter!$B$2), ROW(balance_sheet_annual[Company Name]) - ROW(INDEX(balance_sheet_annual[Company Name], 1, 1)) + 1), ROW(72:72)), COLUMN(C:C)), "")</f>
        <v>0</v>
      </c>
      <c r="E74" s="11">
        <f t="array" ref="E74">IFERROR(INDEX(balance_sheet_annual[#All], SMALL(IF(LOWER(balance_sheet_annual[Company Name]) = LOWER(balance_sheet_annual_filter!$B$2), ROW(balance_sheet_annual[Company Name]) - ROW(INDEX(balance_sheet_annual[Company Name], 1, 1)) + 1), ROW(72:72)), COLUMN(D:D)), "")</f>
        <v>0</v>
      </c>
      <c r="F74" s="11">
        <f t="array" ref="F74">IFERROR(INDEX(balance_sheet_annual[#All], SMALL(IF(LOWER(balance_sheet_annual[Company Name]) = LOWER(balance_sheet_annual_filter!$B$2), ROW(balance_sheet_annual[Company Name]) - ROW(INDEX(balance_sheet_annual[Company Name], 1, 1)) + 1), ROW(72:72)), COLUMN(E:E)), "")</f>
        <v>0</v>
      </c>
      <c r="G74" s="11">
        <f t="array" ref="G74">IFERROR(INDEX(balance_sheet_annual[#All], SMALL(IF(LOWER(balance_sheet_annual[Company Name]) = LOWER(balance_sheet_annual_filter!$B$2), ROW(balance_sheet_annual[Company Name]) - ROW(INDEX(balance_sheet_annual[Company Name], 1, 1)) + 1), ROW(72:72)), COLUMN(F:F)), "")</f>
        <v>0</v>
      </c>
    </row>
    <row r="75" spans="2:7" ht="15.5" x14ac:dyDescent="0.35">
      <c r="B75" s="2"/>
      <c r="C75" s="12" t="str">
        <f t="array" ref="C75">IFERROR(INDEX(balance_sheet_annual[#All], SMALL(IF(LOWER(balance_sheet_annual[Company Name]) = LOWER(balance_sheet_annual_filter!$B$2), ROW(balance_sheet_annual[Company Name]) - ROW(INDEX(balance_sheet_annual[Company Name], 1, 1)) + 1), ROW(73:73)), COLUMN(B:B)), "")</f>
        <v>4. Phải trả người lao động</v>
      </c>
      <c r="D75" s="11">
        <f t="array" ref="D75">IFERROR(INDEX(balance_sheet_annual[#All], SMALL(IF(LOWER(balance_sheet_annual[Company Name]) = LOWER(balance_sheet_annual_filter!$B$2), ROW(balance_sheet_annual[Company Name]) - ROW(INDEX(balance_sheet_annual[Company Name], 1, 1)) + 1), ROW(73:73)), COLUMN(C:C)), "")</f>
        <v>0</v>
      </c>
      <c r="E75" s="11">
        <f t="array" ref="E75">IFERROR(INDEX(balance_sheet_annual[#All], SMALL(IF(LOWER(balance_sheet_annual[Company Name]) = LOWER(balance_sheet_annual_filter!$B$2), ROW(balance_sheet_annual[Company Name]) - ROW(INDEX(balance_sheet_annual[Company Name], 1, 1)) + 1), ROW(73:73)), COLUMN(D:D)), "")</f>
        <v>0</v>
      </c>
      <c r="F75" s="11">
        <f t="array" ref="F75">IFERROR(INDEX(balance_sheet_annual[#All], SMALL(IF(LOWER(balance_sheet_annual[Company Name]) = LOWER(balance_sheet_annual_filter!$B$2), ROW(balance_sheet_annual[Company Name]) - ROW(INDEX(balance_sheet_annual[Company Name], 1, 1)) + 1), ROW(73:73)), COLUMN(E:E)), "")</f>
        <v>0</v>
      </c>
      <c r="G75" s="11">
        <f t="array" ref="G75">IFERROR(INDEX(balance_sheet_annual[#All], SMALL(IF(LOWER(balance_sheet_annual[Company Name]) = LOWER(balance_sheet_annual_filter!$B$2), ROW(balance_sheet_annual[Company Name]) - ROW(INDEX(balance_sheet_annual[Company Name], 1, 1)) + 1), ROW(73:73)), COLUMN(F:F)), "")</f>
        <v>0</v>
      </c>
    </row>
    <row r="76" spans="2:7" ht="15.5" x14ac:dyDescent="0.35">
      <c r="B76" s="2"/>
      <c r="C76" s="12" t="str">
        <f t="array" ref="C76">IFERROR(INDEX(balance_sheet_annual[#All], SMALL(IF(LOWER(balance_sheet_annual[Company Name]) = LOWER(balance_sheet_annual_filter!$B$2), ROW(balance_sheet_annual[Company Name]) - ROW(INDEX(balance_sheet_annual[Company Name], 1, 1)) + 1), ROW(74:74)), COLUMN(B:B)), "")</f>
        <v>5. Chi phí phải trả ngắn hạn</v>
      </c>
      <c r="D76" s="11">
        <f t="array" ref="D76">IFERROR(INDEX(balance_sheet_annual[#All], SMALL(IF(LOWER(balance_sheet_annual[Company Name]) = LOWER(balance_sheet_annual_filter!$B$2), ROW(balance_sheet_annual[Company Name]) - ROW(INDEX(balance_sheet_annual[Company Name], 1, 1)) + 1), ROW(74:74)), COLUMN(C:C)), "")</f>
        <v>0</v>
      </c>
      <c r="E76" s="11">
        <f t="array" ref="E76">IFERROR(INDEX(balance_sheet_annual[#All], SMALL(IF(LOWER(balance_sheet_annual[Company Name]) = LOWER(balance_sheet_annual_filter!$B$2), ROW(balance_sheet_annual[Company Name]) - ROW(INDEX(balance_sheet_annual[Company Name], 1, 1)) + 1), ROW(74:74)), COLUMN(D:D)), "")</f>
        <v>0</v>
      </c>
      <c r="F76" s="11">
        <f t="array" ref="F76">IFERROR(INDEX(balance_sheet_annual[#All], SMALL(IF(LOWER(balance_sheet_annual[Company Name]) = LOWER(balance_sheet_annual_filter!$B$2), ROW(balance_sheet_annual[Company Name]) - ROW(INDEX(balance_sheet_annual[Company Name], 1, 1)) + 1), ROW(74:74)), COLUMN(E:E)), "")</f>
        <v>0</v>
      </c>
      <c r="G76" s="11">
        <f t="array" ref="G76">IFERROR(INDEX(balance_sheet_annual[#All], SMALL(IF(LOWER(balance_sheet_annual[Company Name]) = LOWER(balance_sheet_annual_filter!$B$2), ROW(balance_sheet_annual[Company Name]) - ROW(INDEX(balance_sheet_annual[Company Name], 1, 1)) + 1), ROW(74:74)), COLUMN(F:F)), "")</f>
        <v>0</v>
      </c>
    </row>
    <row r="77" spans="2:7" ht="15.5" x14ac:dyDescent="0.35">
      <c r="B77" s="2"/>
      <c r="C77" s="12" t="str">
        <f t="array" ref="C77">IFERROR(INDEX(balance_sheet_annual[#All], SMALL(IF(LOWER(balance_sheet_annual[Company Name]) = LOWER(balance_sheet_annual_filter!$B$2), ROW(balance_sheet_annual[Company Name]) - ROW(INDEX(balance_sheet_annual[Company Name], 1, 1)) + 1), ROW(75:75)), COLUMN(B:B)), "")</f>
        <v>6. Phải trả nội bộ ngắn hạn</v>
      </c>
      <c r="D77" s="11">
        <f t="array" ref="D77">IFERROR(INDEX(balance_sheet_annual[#All], SMALL(IF(LOWER(balance_sheet_annual[Company Name]) = LOWER(balance_sheet_annual_filter!$B$2), ROW(balance_sheet_annual[Company Name]) - ROW(INDEX(balance_sheet_annual[Company Name], 1, 1)) + 1), ROW(75:75)), COLUMN(C:C)), "")</f>
        <v>0</v>
      </c>
      <c r="E77" s="11">
        <f t="array" ref="E77">IFERROR(INDEX(balance_sheet_annual[#All], SMALL(IF(LOWER(balance_sheet_annual[Company Name]) = LOWER(balance_sheet_annual_filter!$B$2), ROW(balance_sheet_annual[Company Name]) - ROW(INDEX(balance_sheet_annual[Company Name], 1, 1)) + 1), ROW(75:75)), COLUMN(D:D)), "")</f>
        <v>0</v>
      </c>
      <c r="F77" s="11">
        <f t="array" ref="F77">IFERROR(INDEX(balance_sheet_annual[#All], SMALL(IF(LOWER(balance_sheet_annual[Company Name]) = LOWER(balance_sheet_annual_filter!$B$2), ROW(balance_sheet_annual[Company Name]) - ROW(INDEX(balance_sheet_annual[Company Name], 1, 1)) + 1), ROW(75:75)), COLUMN(E:E)), "")</f>
        <v>0</v>
      </c>
      <c r="G77" s="11">
        <f t="array" ref="G77">IFERROR(INDEX(balance_sheet_annual[#All], SMALL(IF(LOWER(balance_sheet_annual[Company Name]) = LOWER(balance_sheet_annual_filter!$B$2), ROW(balance_sheet_annual[Company Name]) - ROW(INDEX(balance_sheet_annual[Company Name], 1, 1)) + 1), ROW(75:75)), COLUMN(F:F)), "")</f>
        <v>0</v>
      </c>
    </row>
    <row r="78" spans="2:7" ht="15.5" x14ac:dyDescent="0.35">
      <c r="B78" s="2"/>
      <c r="C78" s="12" t="str">
        <f t="array" ref="C78">IFERROR(INDEX(balance_sheet_annual[#All], SMALL(IF(LOWER(balance_sheet_annual[Company Name]) = LOWER(balance_sheet_annual_filter!$B$2), ROW(balance_sheet_annual[Company Name]) - ROW(INDEX(balance_sheet_annual[Company Name], 1, 1)) + 1), ROW(76:76)), COLUMN(B:B)), "")</f>
        <v>7. Phải trả theo tiến độ kế hoạch hợp đồng xây dựng</v>
      </c>
      <c r="D78" s="11">
        <f t="array" ref="D78">IFERROR(INDEX(balance_sheet_annual[#All], SMALL(IF(LOWER(balance_sheet_annual[Company Name]) = LOWER(balance_sheet_annual_filter!$B$2), ROW(balance_sheet_annual[Company Name]) - ROW(INDEX(balance_sheet_annual[Company Name], 1, 1)) + 1), ROW(76:76)), COLUMN(C:C)), "")</f>
        <v>0</v>
      </c>
      <c r="E78" s="11">
        <f t="array" ref="E78">IFERROR(INDEX(balance_sheet_annual[#All], SMALL(IF(LOWER(balance_sheet_annual[Company Name]) = LOWER(balance_sheet_annual_filter!$B$2), ROW(balance_sheet_annual[Company Name]) - ROW(INDEX(balance_sheet_annual[Company Name], 1, 1)) + 1), ROW(76:76)), COLUMN(D:D)), "")</f>
        <v>0</v>
      </c>
      <c r="F78" s="11">
        <f t="array" ref="F78">IFERROR(INDEX(balance_sheet_annual[#All], SMALL(IF(LOWER(balance_sheet_annual[Company Name]) = LOWER(balance_sheet_annual_filter!$B$2), ROW(balance_sheet_annual[Company Name]) - ROW(INDEX(balance_sheet_annual[Company Name], 1, 1)) + 1), ROW(76:76)), COLUMN(E:E)), "")</f>
        <v>0</v>
      </c>
      <c r="G78" s="11">
        <f t="array" ref="G78">IFERROR(INDEX(balance_sheet_annual[#All], SMALL(IF(LOWER(balance_sheet_annual[Company Name]) = LOWER(balance_sheet_annual_filter!$B$2), ROW(balance_sheet_annual[Company Name]) - ROW(INDEX(balance_sheet_annual[Company Name], 1, 1)) + 1), ROW(76:76)), COLUMN(F:F)), "")</f>
        <v>0</v>
      </c>
    </row>
    <row r="79" spans="2:7" ht="15.5" x14ac:dyDescent="0.35">
      <c r="B79" s="2"/>
      <c r="C79" s="12" t="str">
        <f t="array" ref="C79">IFERROR(INDEX(balance_sheet_annual[#All], SMALL(IF(LOWER(balance_sheet_annual[Company Name]) = LOWER(balance_sheet_annual_filter!$B$2), ROW(balance_sheet_annual[Company Name]) - ROW(INDEX(balance_sheet_annual[Company Name], 1, 1)) + 1), ROW(77:77)), COLUMN(B:B)), "")</f>
        <v>8. Doanh thu chưa thực hiện ngắn hạn</v>
      </c>
      <c r="D79" s="11">
        <f t="array" ref="D79">IFERROR(INDEX(balance_sheet_annual[#All], SMALL(IF(LOWER(balance_sheet_annual[Company Name]) = LOWER(balance_sheet_annual_filter!$B$2), ROW(balance_sheet_annual[Company Name]) - ROW(INDEX(balance_sheet_annual[Company Name], 1, 1)) + 1), ROW(77:77)), COLUMN(C:C)), "")</f>
        <v>0</v>
      </c>
      <c r="E79" s="11">
        <f t="array" ref="E79">IFERROR(INDEX(balance_sheet_annual[#All], SMALL(IF(LOWER(balance_sheet_annual[Company Name]) = LOWER(balance_sheet_annual_filter!$B$2), ROW(balance_sheet_annual[Company Name]) - ROW(INDEX(balance_sheet_annual[Company Name], 1, 1)) + 1), ROW(77:77)), COLUMN(D:D)), "")</f>
        <v>0</v>
      </c>
      <c r="F79" s="11">
        <f t="array" ref="F79">IFERROR(INDEX(balance_sheet_annual[#All], SMALL(IF(LOWER(balance_sheet_annual[Company Name]) = LOWER(balance_sheet_annual_filter!$B$2), ROW(balance_sheet_annual[Company Name]) - ROW(INDEX(balance_sheet_annual[Company Name], 1, 1)) + 1), ROW(77:77)), COLUMN(E:E)), "")</f>
        <v>0</v>
      </c>
      <c r="G79" s="11">
        <f t="array" ref="G79">IFERROR(INDEX(balance_sheet_annual[#All], SMALL(IF(LOWER(balance_sheet_annual[Company Name]) = LOWER(balance_sheet_annual_filter!$B$2), ROW(balance_sheet_annual[Company Name]) - ROW(INDEX(balance_sheet_annual[Company Name], 1, 1)) + 1), ROW(77:77)), COLUMN(F:F)), "")</f>
        <v>0</v>
      </c>
    </row>
    <row r="80" spans="2:7" ht="15.5" x14ac:dyDescent="0.35">
      <c r="B80" s="2"/>
      <c r="C80" s="12" t="str">
        <f t="array" ref="C80">IFERROR(INDEX(balance_sheet_annual[#All], SMALL(IF(LOWER(balance_sheet_annual[Company Name]) = LOWER(balance_sheet_annual_filter!$B$2), ROW(balance_sheet_annual[Company Name]) - ROW(INDEX(balance_sheet_annual[Company Name], 1, 1)) + 1), ROW(78:78)), COLUMN(B:B)), "")</f>
        <v>9. Phải trả ngắn hạn khác</v>
      </c>
      <c r="D80" s="11">
        <f t="array" ref="D80">IFERROR(INDEX(balance_sheet_annual[#All], SMALL(IF(LOWER(balance_sheet_annual[Company Name]) = LOWER(balance_sheet_annual_filter!$B$2), ROW(balance_sheet_annual[Company Name]) - ROW(INDEX(balance_sheet_annual[Company Name], 1, 1)) + 1), ROW(78:78)), COLUMN(C:C)), "")</f>
        <v>0</v>
      </c>
      <c r="E80" s="11">
        <f t="array" ref="E80">IFERROR(INDEX(balance_sheet_annual[#All], SMALL(IF(LOWER(balance_sheet_annual[Company Name]) = LOWER(balance_sheet_annual_filter!$B$2), ROW(balance_sheet_annual[Company Name]) - ROW(INDEX(balance_sheet_annual[Company Name], 1, 1)) + 1), ROW(78:78)), COLUMN(D:D)), "")</f>
        <v>0</v>
      </c>
      <c r="F80" s="11">
        <f t="array" ref="F80">IFERROR(INDEX(balance_sheet_annual[#All], SMALL(IF(LOWER(balance_sheet_annual[Company Name]) = LOWER(balance_sheet_annual_filter!$B$2), ROW(balance_sheet_annual[Company Name]) - ROW(INDEX(balance_sheet_annual[Company Name], 1, 1)) + 1), ROW(78:78)), COLUMN(E:E)), "")</f>
        <v>0</v>
      </c>
      <c r="G80" s="11">
        <f t="array" ref="G80">IFERROR(INDEX(balance_sheet_annual[#All], SMALL(IF(LOWER(balance_sheet_annual[Company Name]) = LOWER(balance_sheet_annual_filter!$B$2), ROW(balance_sheet_annual[Company Name]) - ROW(INDEX(balance_sheet_annual[Company Name], 1, 1)) + 1), ROW(78:78)), COLUMN(F:F)), "")</f>
        <v>0</v>
      </c>
    </row>
    <row r="81" spans="2:7" ht="15.5" x14ac:dyDescent="0.35">
      <c r="B81" s="2"/>
      <c r="C81" s="12" t="str">
        <f t="array" ref="C81">IFERROR(INDEX(balance_sheet_annual[#All], SMALL(IF(LOWER(balance_sheet_annual[Company Name]) = LOWER(balance_sheet_annual_filter!$B$2), ROW(balance_sheet_annual[Company Name]) - ROW(INDEX(balance_sheet_annual[Company Name], 1, 1)) + 1), ROW(79:79)), COLUMN(B:B)), "")</f>
        <v>10. Vay và nợ thuê tài chính ngắn hạn</v>
      </c>
      <c r="D81" s="11">
        <f t="array" ref="D81">IFERROR(INDEX(balance_sheet_annual[#All], SMALL(IF(LOWER(balance_sheet_annual[Company Name]) = LOWER(balance_sheet_annual_filter!$B$2), ROW(balance_sheet_annual[Company Name]) - ROW(INDEX(balance_sheet_annual[Company Name], 1, 1)) + 1), ROW(79:79)), COLUMN(C:C)), "")</f>
        <v>40879958000000</v>
      </c>
      <c r="E81" s="11">
        <f t="array" ref="E81">IFERROR(INDEX(balance_sheet_annual[#All], SMALL(IF(LOWER(balance_sheet_annual[Company Name]) = LOWER(balance_sheet_annual_filter!$B$2), ROW(balance_sheet_annual[Company Name]) - ROW(INDEX(balance_sheet_annual[Company Name], 1, 1)) + 1), ROW(79:79)), COLUMN(D:D)), "")</f>
        <v>87015960000000</v>
      </c>
      <c r="F81" s="11">
        <f t="array" ref="F81">IFERROR(INDEX(balance_sheet_annual[#All], SMALL(IF(LOWER(balance_sheet_annual[Company Name]) = LOWER(balance_sheet_annual_filter!$B$2), ROW(balance_sheet_annual[Company Name]) - ROW(INDEX(balance_sheet_annual[Company Name], 1, 1)) + 1), ROW(79:79)), COLUMN(E:E)), "")</f>
        <v>73496158000000</v>
      </c>
      <c r="G81" s="11">
        <f t="array" ref="G81">IFERROR(INDEX(balance_sheet_annual[#All], SMALL(IF(LOWER(balance_sheet_annual[Company Name]) = LOWER(balance_sheet_annual_filter!$B$2), ROW(balance_sheet_annual[Company Name]) - ROW(INDEX(balance_sheet_annual[Company Name], 1, 1)) + 1), ROW(79:79)), COLUMN(F:F)), "")</f>
        <v>83965697000000</v>
      </c>
    </row>
    <row r="82" spans="2:7" ht="15.5" x14ac:dyDescent="0.35">
      <c r="B82" s="2"/>
      <c r="C82" s="12" t="str">
        <f t="array" ref="C82">IFERROR(INDEX(balance_sheet_annual[#All], SMALL(IF(LOWER(balance_sheet_annual[Company Name]) = LOWER(balance_sheet_annual_filter!$B$2), ROW(balance_sheet_annual[Company Name]) - ROW(INDEX(balance_sheet_annual[Company Name], 1, 1)) + 1), ROW(80:80)), COLUMN(B:B)), "")</f>
        <v>11. Dự phòng phải trả ngắn hạn</v>
      </c>
      <c r="D82" s="11">
        <f t="array" ref="D82">IFERROR(INDEX(balance_sheet_annual[#All], SMALL(IF(LOWER(balance_sheet_annual[Company Name]) = LOWER(balance_sheet_annual_filter!$B$2), ROW(balance_sheet_annual[Company Name]) - ROW(INDEX(balance_sheet_annual[Company Name], 1, 1)) + 1), ROW(80:80)), COLUMN(C:C)), "")</f>
        <v>19401344000000</v>
      </c>
      <c r="E82" s="11">
        <f t="array" ref="E82">IFERROR(INDEX(balance_sheet_annual[#All], SMALL(IF(LOWER(balance_sheet_annual[Company Name]) = LOWER(balance_sheet_annual_filter!$B$2), ROW(balance_sheet_annual[Company Name]) - ROW(INDEX(balance_sheet_annual[Company Name], 1, 1)) + 1), ROW(80:80)), COLUMN(D:D)), "")</f>
        <v>53315464000000</v>
      </c>
      <c r="F82" s="11">
        <f t="array" ref="F82">IFERROR(INDEX(balance_sheet_annual[#All], SMALL(IF(LOWER(balance_sheet_annual[Company Name]) = LOWER(balance_sheet_annual_filter!$B$2), ROW(balance_sheet_annual[Company Name]) - ROW(INDEX(balance_sheet_annual[Company Name], 1, 1)) + 1), ROW(80:80)), COLUMN(E:E)), "")</f>
        <v>47265806000000</v>
      </c>
      <c r="G82" s="11">
        <f t="array" ref="G82">IFERROR(INDEX(balance_sheet_annual[#All], SMALL(IF(LOWER(balance_sheet_annual[Company Name]) = LOWER(balance_sheet_annual_filter!$B$2), ROW(balance_sheet_annual[Company Name]) - ROW(INDEX(balance_sheet_annual[Company Name], 1, 1)) + 1), ROW(80:80)), COLUMN(F:F)), "")</f>
        <v>62399297000000</v>
      </c>
    </row>
    <row r="83" spans="2:7" ht="15.5" x14ac:dyDescent="0.35">
      <c r="B83" s="2"/>
      <c r="C83" s="12" t="str">
        <f t="array" ref="C83">IFERROR(INDEX(balance_sheet_annual[#All], SMALL(IF(LOWER(balance_sheet_annual[Company Name]) = LOWER(balance_sheet_annual_filter!$B$2), ROW(balance_sheet_annual[Company Name]) - ROW(INDEX(balance_sheet_annual[Company Name], 1, 1)) + 1), ROW(81:81)), COLUMN(B:B)), "")</f>
        <v>12. Quỹ khen thưởng phúc lợi</v>
      </c>
      <c r="D83" s="11">
        <f t="array" ref="D83">IFERROR(INDEX(balance_sheet_annual[#All], SMALL(IF(LOWER(balance_sheet_annual[Company Name]) = LOWER(balance_sheet_annual_filter!$B$2), ROW(balance_sheet_annual[Company Name]) - ROW(INDEX(balance_sheet_annual[Company Name], 1, 1)) + 1), ROW(81:81)), COLUMN(C:C)), "")</f>
        <v>21478614000000</v>
      </c>
      <c r="E83" s="11">
        <f t="array" ref="E83">IFERROR(INDEX(balance_sheet_annual[#All], SMALL(IF(LOWER(balance_sheet_annual[Company Name]) = LOWER(balance_sheet_annual_filter!$B$2), ROW(balance_sheet_annual[Company Name]) - ROW(INDEX(balance_sheet_annual[Company Name], 1, 1)) + 1), ROW(81:81)), COLUMN(D:D)), "")</f>
        <v>33700496000000</v>
      </c>
      <c r="F83" s="11">
        <f t="array" ref="F83">IFERROR(INDEX(balance_sheet_annual[#All], SMALL(IF(LOWER(balance_sheet_annual[Company Name]) = LOWER(balance_sheet_annual_filter!$B$2), ROW(balance_sheet_annual[Company Name]) - ROW(INDEX(balance_sheet_annual[Company Name], 1, 1)) + 1), ROW(81:81)), COLUMN(E:E)), "")</f>
        <v>26230352000000</v>
      </c>
      <c r="G83" s="11">
        <f t="array" ref="G83">IFERROR(INDEX(balance_sheet_annual[#All], SMALL(IF(LOWER(balance_sheet_annual[Company Name]) = LOWER(balance_sheet_annual_filter!$B$2), ROW(balance_sheet_annual[Company Name]) - ROW(INDEX(balance_sheet_annual[Company Name], 1, 1)) + 1), ROW(81:81)), COLUMN(F:F)), "")</f>
        <v>21566400000000</v>
      </c>
    </row>
    <row r="84" spans="2:7" ht="15.5" x14ac:dyDescent="0.35">
      <c r="B84" s="2"/>
      <c r="C84" s="12" t="str">
        <f t="array" ref="C84">IFERROR(INDEX(balance_sheet_annual[#All], SMALL(IF(LOWER(balance_sheet_annual[Company Name]) = LOWER(balance_sheet_annual_filter!$B$2), ROW(balance_sheet_annual[Company Name]) - ROW(INDEX(balance_sheet_annual[Company Name], 1, 1)) + 1), ROW(82:82)), COLUMN(B:B)), "")</f>
        <v>13. Quỹ bình ổn giá</v>
      </c>
      <c r="D84" s="11">
        <f t="array" ref="D84">IFERROR(INDEX(balance_sheet_annual[#All], SMALL(IF(LOWER(balance_sheet_annual[Company Name]) = LOWER(balance_sheet_annual_filter!$B$2), ROW(balance_sheet_annual[Company Name]) - ROW(INDEX(balance_sheet_annual[Company Name], 1, 1)) + 1), ROW(82:82)), COLUMN(C:C)), "")</f>
        <v>0</v>
      </c>
      <c r="E84" s="11">
        <f t="array" ref="E84">IFERROR(INDEX(balance_sheet_annual[#All], SMALL(IF(LOWER(balance_sheet_annual[Company Name]) = LOWER(balance_sheet_annual_filter!$B$2), ROW(balance_sheet_annual[Company Name]) - ROW(INDEX(balance_sheet_annual[Company Name], 1, 1)) + 1), ROW(82:82)), COLUMN(D:D)), "")</f>
        <v>0</v>
      </c>
      <c r="F84" s="11">
        <f t="array" ref="F84">IFERROR(INDEX(balance_sheet_annual[#All], SMALL(IF(LOWER(balance_sheet_annual[Company Name]) = LOWER(balance_sheet_annual_filter!$B$2), ROW(balance_sheet_annual[Company Name]) - ROW(INDEX(balance_sheet_annual[Company Name], 1, 1)) + 1), ROW(82:82)), COLUMN(E:E)), "")</f>
        <v>0</v>
      </c>
      <c r="G84" s="11">
        <f t="array" ref="G84">IFERROR(INDEX(balance_sheet_annual[#All], SMALL(IF(LOWER(balance_sheet_annual[Company Name]) = LOWER(balance_sheet_annual_filter!$B$2), ROW(balance_sheet_annual[Company Name]) - ROW(INDEX(balance_sheet_annual[Company Name], 1, 1)) + 1), ROW(82:82)), COLUMN(F:F)), "")</f>
        <v>0</v>
      </c>
    </row>
    <row r="85" spans="2:7" ht="15.5" x14ac:dyDescent="0.35">
      <c r="B85" s="2"/>
      <c r="C85" s="12" t="str">
        <f t="array" ref="C85">IFERROR(INDEX(balance_sheet_annual[#All], SMALL(IF(LOWER(balance_sheet_annual[Company Name]) = LOWER(balance_sheet_annual_filter!$B$2), ROW(balance_sheet_annual[Company Name]) - ROW(INDEX(balance_sheet_annual[Company Name], 1, 1)) + 1), ROW(83:83)), COLUMN(B:B)), "")</f>
        <v>14. Giao dịch mua bán lại trái phiếu Chính phủ</v>
      </c>
      <c r="D85" s="11">
        <f t="array" ref="D85">IFERROR(INDEX(balance_sheet_annual[#All], SMALL(IF(LOWER(balance_sheet_annual[Company Name]) = LOWER(balance_sheet_annual_filter!$B$2), ROW(balance_sheet_annual[Company Name]) - ROW(INDEX(balance_sheet_annual[Company Name], 1, 1)) + 1), ROW(83:83)), COLUMN(C:C)), "")</f>
        <v>0</v>
      </c>
      <c r="E85" s="11">
        <f t="array" ref="E85">IFERROR(INDEX(balance_sheet_annual[#All], SMALL(IF(LOWER(balance_sheet_annual[Company Name]) = LOWER(balance_sheet_annual_filter!$B$2), ROW(balance_sheet_annual[Company Name]) - ROW(INDEX(balance_sheet_annual[Company Name], 1, 1)) + 1), ROW(83:83)), COLUMN(D:D)), "")</f>
        <v>0</v>
      </c>
      <c r="F85" s="11">
        <f t="array" ref="F85">IFERROR(INDEX(balance_sheet_annual[#All], SMALL(IF(LOWER(balance_sheet_annual[Company Name]) = LOWER(balance_sheet_annual_filter!$B$2), ROW(balance_sheet_annual[Company Name]) - ROW(INDEX(balance_sheet_annual[Company Name], 1, 1)) + 1), ROW(83:83)), COLUMN(E:E)), "")</f>
        <v>0</v>
      </c>
      <c r="G85" s="11">
        <f t="array" ref="G85">IFERROR(INDEX(balance_sheet_annual[#All], SMALL(IF(LOWER(balance_sheet_annual[Company Name]) = LOWER(balance_sheet_annual_filter!$B$2), ROW(balance_sheet_annual[Company Name]) - ROW(INDEX(balance_sheet_annual[Company Name], 1, 1)) + 1), ROW(83:83)), COLUMN(F:F)), "")</f>
        <v>0</v>
      </c>
    </row>
    <row r="86" spans="2:7" ht="15.5" x14ac:dyDescent="0.35">
      <c r="B86" s="2"/>
      <c r="C86" s="12" t="str">
        <f t="array" ref="C86">IFERROR(INDEX(balance_sheet_annual[#All], SMALL(IF(LOWER(balance_sheet_annual[Company Name]) = LOWER(balance_sheet_annual_filter!$B$2), ROW(balance_sheet_annual[Company Name]) - ROW(INDEX(balance_sheet_annual[Company Name], 1, 1)) + 1), ROW(84:84)), COLUMN(B:B)), "")</f>
        <v>II. Nợ dài hạn</v>
      </c>
      <c r="D86" s="11">
        <f t="array" ref="D86">IFERROR(INDEX(balance_sheet_annual[#All], SMALL(IF(LOWER(balance_sheet_annual[Company Name]) = LOWER(balance_sheet_annual_filter!$B$2), ROW(balance_sheet_annual[Company Name]) - ROW(INDEX(balance_sheet_annual[Company Name], 1, 1)) + 1), ROW(84:84)), COLUMN(C:C)), "")</f>
        <v>115903526000000</v>
      </c>
      <c r="E86" s="11">
        <f t="array" ref="E86">IFERROR(INDEX(balance_sheet_annual[#All], SMALL(IF(LOWER(balance_sheet_annual[Company Name]) = LOWER(balance_sheet_annual_filter!$B$2), ROW(balance_sheet_annual[Company Name]) - ROW(INDEX(balance_sheet_annual[Company Name], 1, 1)) + 1), ROW(84:84)), COLUMN(D:D)), "")</f>
        <v>139562262000000</v>
      </c>
      <c r="F86" s="11">
        <f t="array" ref="F86">IFERROR(INDEX(balance_sheet_annual[#All], SMALL(IF(LOWER(balance_sheet_annual[Company Name]) = LOWER(balance_sheet_annual_filter!$B$2), ROW(balance_sheet_annual[Company Name]) - ROW(INDEX(balance_sheet_annual[Company Name], 1, 1)) + 1), ROW(84:84)), COLUMN(E:E)), "")</f>
        <v>194959921000000</v>
      </c>
      <c r="G86" s="11">
        <f t="array" ref="G86">IFERROR(INDEX(balance_sheet_annual[#All], SMALL(IF(LOWER(balance_sheet_annual[Company Name]) = LOWER(balance_sheet_annual_filter!$B$2), ROW(balance_sheet_annual[Company Name]) - ROW(INDEX(balance_sheet_annual[Company Name], 1, 1)) + 1), ROW(84:84)), COLUMN(F:F)), "")</f>
        <v>208261560000000</v>
      </c>
    </row>
    <row r="87" spans="2:7" ht="15.5" x14ac:dyDescent="0.35">
      <c r="B87" s="2"/>
      <c r="C87" s="12" t="str">
        <f t="array" ref="C87">IFERROR(INDEX(balance_sheet_annual[#All], SMALL(IF(LOWER(balance_sheet_annual[Company Name]) = LOWER(balance_sheet_annual_filter!$B$2), ROW(balance_sheet_annual[Company Name]) - ROW(INDEX(balance_sheet_annual[Company Name], 1, 1)) + 1), ROW(85:85)), COLUMN(B:B)), "")</f>
        <v>1. Phải trả người bán dài hạn</v>
      </c>
      <c r="D87" s="11">
        <f t="array" ref="D87">IFERROR(INDEX(balance_sheet_annual[#All], SMALL(IF(LOWER(balance_sheet_annual[Company Name]) = LOWER(balance_sheet_annual_filter!$B$2), ROW(balance_sheet_annual[Company Name]) - ROW(INDEX(balance_sheet_annual[Company Name], 1, 1)) + 1), ROW(85:85)), COLUMN(C:C)), "")</f>
        <v>0</v>
      </c>
      <c r="E87" s="11">
        <f t="array" ref="E87">IFERROR(INDEX(balance_sheet_annual[#All], SMALL(IF(LOWER(balance_sheet_annual[Company Name]) = LOWER(balance_sheet_annual_filter!$B$2), ROW(balance_sheet_annual[Company Name]) - ROW(INDEX(balance_sheet_annual[Company Name], 1, 1)) + 1), ROW(85:85)), COLUMN(D:D)), "")</f>
        <v>0</v>
      </c>
      <c r="F87" s="11">
        <f t="array" ref="F87">IFERROR(INDEX(balance_sheet_annual[#All], SMALL(IF(LOWER(balance_sheet_annual[Company Name]) = LOWER(balance_sheet_annual_filter!$B$2), ROW(balance_sheet_annual[Company Name]) - ROW(INDEX(balance_sheet_annual[Company Name], 1, 1)) + 1), ROW(85:85)), COLUMN(E:E)), "")</f>
        <v>0</v>
      </c>
      <c r="G87" s="11">
        <f t="array" ref="G87">IFERROR(INDEX(balance_sheet_annual[#All], SMALL(IF(LOWER(balance_sheet_annual[Company Name]) = LOWER(balance_sheet_annual_filter!$B$2), ROW(balance_sheet_annual[Company Name]) - ROW(INDEX(balance_sheet_annual[Company Name], 1, 1)) + 1), ROW(85:85)), COLUMN(F:F)), "")</f>
        <v>0</v>
      </c>
    </row>
    <row r="88" spans="2:7" ht="15.5" x14ac:dyDescent="0.35">
      <c r="B88" s="2"/>
      <c r="C88" s="12" t="str">
        <f t="array" ref="C88">IFERROR(INDEX(balance_sheet_annual[#All], SMALL(IF(LOWER(balance_sheet_annual[Company Name]) = LOWER(balance_sheet_annual_filter!$B$2), ROW(balance_sheet_annual[Company Name]) - ROW(INDEX(balance_sheet_annual[Company Name], 1, 1)) + 1), ROW(86:86)), COLUMN(B:B)), "")</f>
        <v>2. Người mua trả tiền trước dài hạn</v>
      </c>
      <c r="D88" s="11">
        <f t="array" ref="D88">IFERROR(INDEX(balance_sheet_annual[#All], SMALL(IF(LOWER(balance_sheet_annual[Company Name]) = LOWER(balance_sheet_annual_filter!$B$2), ROW(balance_sheet_annual[Company Name]) - ROW(INDEX(balance_sheet_annual[Company Name], 1, 1)) + 1), ROW(86:86)), COLUMN(C:C)), "")</f>
        <v>0</v>
      </c>
      <c r="E88" s="11">
        <f t="array" ref="E88">IFERROR(INDEX(balance_sheet_annual[#All], SMALL(IF(LOWER(balance_sheet_annual[Company Name]) = LOWER(balance_sheet_annual_filter!$B$2), ROW(balance_sheet_annual[Company Name]) - ROW(INDEX(balance_sheet_annual[Company Name], 1, 1)) + 1), ROW(86:86)), COLUMN(D:D)), "")</f>
        <v>0</v>
      </c>
      <c r="F88" s="11">
        <f t="array" ref="F88">IFERROR(INDEX(balance_sheet_annual[#All], SMALL(IF(LOWER(balance_sheet_annual[Company Name]) = LOWER(balance_sheet_annual_filter!$B$2), ROW(balance_sheet_annual[Company Name]) - ROW(INDEX(balance_sheet_annual[Company Name], 1, 1)) + 1), ROW(86:86)), COLUMN(E:E)), "")</f>
        <v>0</v>
      </c>
      <c r="G88" s="11">
        <f t="array" ref="G88">IFERROR(INDEX(balance_sheet_annual[#All], SMALL(IF(LOWER(balance_sheet_annual[Company Name]) = LOWER(balance_sheet_annual_filter!$B$2), ROW(balance_sheet_annual[Company Name]) - ROW(INDEX(balance_sheet_annual[Company Name], 1, 1)) + 1), ROW(86:86)), COLUMN(F:F)), "")</f>
        <v>0</v>
      </c>
    </row>
    <row r="89" spans="2:7" ht="15.5" x14ac:dyDescent="0.35">
      <c r="B89" s="2"/>
      <c r="C89" s="12" t="str">
        <f t="array" ref="C89">IFERROR(INDEX(balance_sheet_annual[#All], SMALL(IF(LOWER(balance_sheet_annual[Company Name]) = LOWER(balance_sheet_annual_filter!$B$2), ROW(balance_sheet_annual[Company Name]) - ROW(INDEX(balance_sheet_annual[Company Name], 1, 1)) + 1), ROW(87:87)), COLUMN(B:B)), "")</f>
        <v>3. Chi phí phải trả dài hạn</v>
      </c>
      <c r="D89" s="11">
        <f t="array" ref="D89">IFERROR(INDEX(balance_sheet_annual[#All], SMALL(IF(LOWER(balance_sheet_annual[Company Name]) = LOWER(balance_sheet_annual_filter!$B$2), ROW(balance_sheet_annual[Company Name]) - ROW(INDEX(balance_sheet_annual[Company Name], 1, 1)) + 1), ROW(87:87)), COLUMN(C:C)), "")</f>
        <v>0</v>
      </c>
      <c r="E89" s="11">
        <f t="array" ref="E89">IFERROR(INDEX(balance_sheet_annual[#All], SMALL(IF(LOWER(balance_sheet_annual[Company Name]) = LOWER(balance_sheet_annual_filter!$B$2), ROW(balance_sheet_annual[Company Name]) - ROW(INDEX(balance_sheet_annual[Company Name], 1, 1)) + 1), ROW(87:87)), COLUMN(D:D)), "")</f>
        <v>0</v>
      </c>
      <c r="F89" s="11">
        <f t="array" ref="F89">IFERROR(INDEX(balance_sheet_annual[#All], SMALL(IF(LOWER(balance_sheet_annual[Company Name]) = LOWER(balance_sheet_annual_filter!$B$2), ROW(balance_sheet_annual[Company Name]) - ROW(INDEX(balance_sheet_annual[Company Name], 1, 1)) + 1), ROW(87:87)), COLUMN(E:E)), "")</f>
        <v>0</v>
      </c>
      <c r="G89" s="11">
        <f t="array" ref="G89">IFERROR(INDEX(balance_sheet_annual[#All], SMALL(IF(LOWER(balance_sheet_annual[Company Name]) = LOWER(balance_sheet_annual_filter!$B$2), ROW(balance_sheet_annual[Company Name]) - ROW(INDEX(balance_sheet_annual[Company Name], 1, 1)) + 1), ROW(87:87)), COLUMN(F:F)), "")</f>
        <v>0</v>
      </c>
    </row>
    <row r="90" spans="2:7" ht="15.5" x14ac:dyDescent="0.35">
      <c r="B90" s="2"/>
      <c r="C90" s="12" t="str">
        <f t="array" ref="C90">IFERROR(INDEX(balance_sheet_annual[#All], SMALL(IF(LOWER(balance_sheet_annual[Company Name]) = LOWER(balance_sheet_annual_filter!$B$2), ROW(balance_sheet_annual[Company Name]) - ROW(INDEX(balance_sheet_annual[Company Name], 1, 1)) + 1), ROW(88:88)), COLUMN(B:B)), "")</f>
        <v>4. Phải trả nội bộ về vốn kinh doanh</v>
      </c>
      <c r="D90" s="11">
        <f t="array" ref="D90">IFERROR(INDEX(balance_sheet_annual[#All], SMALL(IF(LOWER(balance_sheet_annual[Company Name]) = LOWER(balance_sheet_annual_filter!$B$2), ROW(balance_sheet_annual[Company Name]) - ROW(INDEX(balance_sheet_annual[Company Name], 1, 1)) + 1), ROW(88:88)), COLUMN(C:C)), "")</f>
        <v>0</v>
      </c>
      <c r="E90" s="11">
        <f t="array" ref="E90">IFERROR(INDEX(balance_sheet_annual[#All], SMALL(IF(LOWER(balance_sheet_annual[Company Name]) = LOWER(balance_sheet_annual_filter!$B$2), ROW(balance_sheet_annual[Company Name]) - ROW(INDEX(balance_sheet_annual[Company Name], 1, 1)) + 1), ROW(88:88)), COLUMN(D:D)), "")</f>
        <v>0</v>
      </c>
      <c r="F90" s="11">
        <f t="array" ref="F90">IFERROR(INDEX(balance_sheet_annual[#All], SMALL(IF(LOWER(balance_sheet_annual[Company Name]) = LOWER(balance_sheet_annual_filter!$B$2), ROW(balance_sheet_annual[Company Name]) - ROW(INDEX(balance_sheet_annual[Company Name], 1, 1)) + 1), ROW(88:88)), COLUMN(E:E)), "")</f>
        <v>0</v>
      </c>
      <c r="G90" s="11">
        <f t="array" ref="G90">IFERROR(INDEX(balance_sheet_annual[#All], SMALL(IF(LOWER(balance_sheet_annual[Company Name]) = LOWER(balance_sheet_annual_filter!$B$2), ROW(balance_sheet_annual[Company Name]) - ROW(INDEX(balance_sheet_annual[Company Name], 1, 1)) + 1), ROW(88:88)), COLUMN(F:F)), "")</f>
        <v>0</v>
      </c>
    </row>
    <row r="91" spans="2:7" ht="15.5" x14ac:dyDescent="0.35">
      <c r="B91" s="2"/>
      <c r="C91" s="12" t="str">
        <f t="array" ref="C91">IFERROR(INDEX(balance_sheet_annual[#All], SMALL(IF(LOWER(balance_sheet_annual[Company Name]) = LOWER(balance_sheet_annual_filter!$B$2), ROW(balance_sheet_annual[Company Name]) - ROW(INDEX(balance_sheet_annual[Company Name], 1, 1)) + 1), ROW(89:89)), COLUMN(B:B)), "")</f>
        <v>5. Phải trả nội bộ dài hạn</v>
      </c>
      <c r="D91" s="11">
        <f t="array" ref="D91">IFERROR(INDEX(balance_sheet_annual[#All], SMALL(IF(LOWER(balance_sheet_annual[Company Name]) = LOWER(balance_sheet_annual_filter!$B$2), ROW(balance_sheet_annual[Company Name]) - ROW(INDEX(balance_sheet_annual[Company Name], 1, 1)) + 1), ROW(89:89)), COLUMN(C:C)), "")</f>
        <v>0</v>
      </c>
      <c r="E91" s="11">
        <f t="array" ref="E91">IFERROR(INDEX(balance_sheet_annual[#All], SMALL(IF(LOWER(balance_sheet_annual[Company Name]) = LOWER(balance_sheet_annual_filter!$B$2), ROW(balance_sheet_annual[Company Name]) - ROW(INDEX(balance_sheet_annual[Company Name], 1, 1)) + 1), ROW(89:89)), COLUMN(D:D)), "")</f>
        <v>0</v>
      </c>
      <c r="F91" s="11">
        <f t="array" ref="F91">IFERROR(INDEX(balance_sheet_annual[#All], SMALL(IF(LOWER(balance_sheet_annual[Company Name]) = LOWER(balance_sheet_annual_filter!$B$2), ROW(balance_sheet_annual[Company Name]) - ROW(INDEX(balance_sheet_annual[Company Name], 1, 1)) + 1), ROW(89:89)), COLUMN(E:E)), "")</f>
        <v>0</v>
      </c>
      <c r="G91" s="11">
        <f t="array" ref="G91">IFERROR(INDEX(balance_sheet_annual[#All], SMALL(IF(LOWER(balance_sheet_annual[Company Name]) = LOWER(balance_sheet_annual_filter!$B$2), ROW(balance_sheet_annual[Company Name]) - ROW(INDEX(balance_sheet_annual[Company Name], 1, 1)) + 1), ROW(89:89)), COLUMN(F:F)), "")</f>
        <v>0</v>
      </c>
    </row>
    <row r="92" spans="2:7" ht="15.5" x14ac:dyDescent="0.35">
      <c r="B92" s="2"/>
      <c r="C92" s="12" t="str">
        <f t="array" ref="C92">IFERROR(INDEX(balance_sheet_annual[#All], SMALL(IF(LOWER(balance_sheet_annual[Company Name]) = LOWER(balance_sheet_annual_filter!$B$2), ROW(balance_sheet_annual[Company Name]) - ROW(INDEX(balance_sheet_annual[Company Name], 1, 1)) + 1), ROW(90:90)), COLUMN(B:B)), "")</f>
        <v>6. Doanh thu chưa thực hiện dài hạn</v>
      </c>
      <c r="D92" s="11">
        <f t="array" ref="D92">IFERROR(INDEX(balance_sheet_annual[#All], SMALL(IF(LOWER(balance_sheet_annual[Company Name]) = LOWER(balance_sheet_annual_filter!$B$2), ROW(balance_sheet_annual[Company Name]) - ROW(INDEX(balance_sheet_annual[Company Name], 1, 1)) + 1), ROW(90:90)), COLUMN(C:C)), "")</f>
        <v>0</v>
      </c>
      <c r="E92" s="11">
        <f t="array" ref="E92">IFERROR(INDEX(balance_sheet_annual[#All], SMALL(IF(LOWER(balance_sheet_annual[Company Name]) = LOWER(balance_sheet_annual_filter!$B$2), ROW(balance_sheet_annual[Company Name]) - ROW(INDEX(balance_sheet_annual[Company Name], 1, 1)) + 1), ROW(90:90)), COLUMN(D:D)), "")</f>
        <v>0</v>
      </c>
      <c r="F92" s="11">
        <f t="array" ref="F92">IFERROR(INDEX(balance_sheet_annual[#All], SMALL(IF(LOWER(balance_sheet_annual[Company Name]) = LOWER(balance_sheet_annual_filter!$B$2), ROW(balance_sheet_annual[Company Name]) - ROW(INDEX(balance_sheet_annual[Company Name], 1, 1)) + 1), ROW(90:90)), COLUMN(E:E)), "")</f>
        <v>0</v>
      </c>
      <c r="G92" s="11">
        <f t="array" ref="G92">IFERROR(INDEX(balance_sheet_annual[#All], SMALL(IF(LOWER(balance_sheet_annual[Company Name]) = LOWER(balance_sheet_annual_filter!$B$2), ROW(balance_sheet_annual[Company Name]) - ROW(INDEX(balance_sheet_annual[Company Name], 1, 1)) + 1), ROW(90:90)), COLUMN(F:F)), "")</f>
        <v>0</v>
      </c>
    </row>
    <row r="93" spans="2:7" ht="15.5" x14ac:dyDescent="0.35">
      <c r="B93" s="2"/>
      <c r="C93" s="12" t="str">
        <f t="array" ref="C93">IFERROR(INDEX(balance_sheet_annual[#All], SMALL(IF(LOWER(balance_sheet_annual[Company Name]) = LOWER(balance_sheet_annual_filter!$B$2), ROW(balance_sheet_annual[Company Name]) - ROW(INDEX(balance_sheet_annual[Company Name], 1, 1)) + 1), ROW(91:91)), COLUMN(B:B)), "")</f>
        <v>7. Phải trả dài hạn khác</v>
      </c>
      <c r="D93" s="11">
        <f t="array" ref="D93">IFERROR(INDEX(balance_sheet_annual[#All], SMALL(IF(LOWER(balance_sheet_annual[Company Name]) = LOWER(balance_sheet_annual_filter!$B$2), ROW(balance_sheet_annual[Company Name]) - ROW(INDEX(balance_sheet_annual[Company Name], 1, 1)) + 1), ROW(91:91)), COLUMN(C:C)), "")</f>
        <v>0</v>
      </c>
      <c r="E93" s="11">
        <f t="array" ref="E93">IFERROR(INDEX(balance_sheet_annual[#All], SMALL(IF(LOWER(balance_sheet_annual[Company Name]) = LOWER(balance_sheet_annual_filter!$B$2), ROW(balance_sheet_annual[Company Name]) - ROW(INDEX(balance_sheet_annual[Company Name], 1, 1)) + 1), ROW(91:91)), COLUMN(D:D)), "")</f>
        <v>0</v>
      </c>
      <c r="F93" s="11">
        <f t="array" ref="F93">IFERROR(INDEX(balance_sheet_annual[#All], SMALL(IF(LOWER(balance_sheet_annual[Company Name]) = LOWER(balance_sheet_annual_filter!$B$2), ROW(balance_sheet_annual[Company Name]) - ROW(INDEX(balance_sheet_annual[Company Name], 1, 1)) + 1), ROW(91:91)), COLUMN(E:E)), "")</f>
        <v>0</v>
      </c>
      <c r="G93" s="11">
        <f t="array" ref="G93">IFERROR(INDEX(balance_sheet_annual[#All], SMALL(IF(LOWER(balance_sheet_annual[Company Name]) = LOWER(balance_sheet_annual_filter!$B$2), ROW(balance_sheet_annual[Company Name]) - ROW(INDEX(balance_sheet_annual[Company Name], 1, 1)) + 1), ROW(91:91)), COLUMN(F:F)), "")</f>
        <v>0</v>
      </c>
    </row>
    <row r="94" spans="2:7" ht="15.5" x14ac:dyDescent="0.35">
      <c r="B94" s="2"/>
      <c r="C94" s="12" t="str">
        <f t="array" ref="C94">IFERROR(INDEX(balance_sheet_annual[#All], SMALL(IF(LOWER(balance_sheet_annual[Company Name]) = LOWER(balance_sheet_annual_filter!$B$2), ROW(balance_sheet_annual[Company Name]) - ROW(INDEX(balance_sheet_annual[Company Name], 1, 1)) + 1), ROW(92:92)), COLUMN(B:B)), "")</f>
        <v>8. Vay và nợ thuê tài chính dài hạn</v>
      </c>
      <c r="D94" s="11">
        <f t="array" ref="D94">IFERROR(INDEX(balance_sheet_annual[#All], SMALL(IF(LOWER(balance_sheet_annual[Company Name]) = LOWER(balance_sheet_annual_filter!$B$2), ROW(balance_sheet_annual[Company Name]) - ROW(INDEX(balance_sheet_annual[Company Name], 1, 1)) + 1), ROW(92:92)), COLUMN(C:C)), "")</f>
        <v>0</v>
      </c>
      <c r="E94" s="11">
        <f t="array" ref="E94">IFERROR(INDEX(balance_sheet_annual[#All], SMALL(IF(LOWER(balance_sheet_annual[Company Name]) = LOWER(balance_sheet_annual_filter!$B$2), ROW(balance_sheet_annual[Company Name]) - ROW(INDEX(balance_sheet_annual[Company Name], 1, 1)) + 1), ROW(92:92)), COLUMN(D:D)), "")</f>
        <v>0</v>
      </c>
      <c r="F94" s="11">
        <f t="array" ref="F94">IFERROR(INDEX(balance_sheet_annual[#All], SMALL(IF(LOWER(balance_sheet_annual[Company Name]) = LOWER(balance_sheet_annual_filter!$B$2), ROW(balance_sheet_annual[Company Name]) - ROW(INDEX(balance_sheet_annual[Company Name], 1, 1)) + 1), ROW(92:92)), COLUMN(E:E)), "")</f>
        <v>0</v>
      </c>
      <c r="G94" s="11">
        <f t="array" ref="G94">IFERROR(INDEX(balance_sheet_annual[#All], SMALL(IF(LOWER(balance_sheet_annual[Company Name]) = LOWER(balance_sheet_annual_filter!$B$2), ROW(balance_sheet_annual[Company Name]) - ROW(INDEX(balance_sheet_annual[Company Name], 1, 1)) + 1), ROW(92:92)), COLUMN(F:F)), "")</f>
        <v>0</v>
      </c>
    </row>
    <row r="95" spans="2:7" ht="15.5" x14ac:dyDescent="0.35">
      <c r="B95" s="2"/>
      <c r="C95" s="12" t="str">
        <f t="array" ref="C95">IFERROR(INDEX(balance_sheet_annual[#All], SMALL(IF(LOWER(balance_sheet_annual[Company Name]) = LOWER(balance_sheet_annual_filter!$B$2), ROW(balance_sheet_annual[Company Name]) - ROW(INDEX(balance_sheet_annual[Company Name], 1, 1)) + 1), ROW(93:93)), COLUMN(B:B)), "")</f>
        <v>9. Trái phiếu chuyển đổi</v>
      </c>
      <c r="D95" s="11">
        <f t="array" ref="D95">IFERROR(INDEX(balance_sheet_annual[#All], SMALL(IF(LOWER(balance_sheet_annual[Company Name]) = LOWER(balance_sheet_annual_filter!$B$2), ROW(balance_sheet_annual[Company Name]) - ROW(INDEX(balance_sheet_annual[Company Name], 1, 1)) + 1), ROW(93:93)), COLUMN(C:C)), "")</f>
        <v>0</v>
      </c>
      <c r="E95" s="11">
        <f t="array" ref="E95">IFERROR(INDEX(balance_sheet_annual[#All], SMALL(IF(LOWER(balance_sheet_annual[Company Name]) = LOWER(balance_sheet_annual_filter!$B$2), ROW(balance_sheet_annual[Company Name]) - ROW(INDEX(balance_sheet_annual[Company Name], 1, 1)) + 1), ROW(93:93)), COLUMN(D:D)), "")</f>
        <v>0</v>
      </c>
      <c r="F95" s="11">
        <f t="array" ref="F95">IFERROR(INDEX(balance_sheet_annual[#All], SMALL(IF(LOWER(balance_sheet_annual[Company Name]) = LOWER(balance_sheet_annual_filter!$B$2), ROW(balance_sheet_annual[Company Name]) - ROW(INDEX(balance_sheet_annual[Company Name], 1, 1)) + 1), ROW(93:93)), COLUMN(E:E)), "")</f>
        <v>0</v>
      </c>
      <c r="G95" s="11">
        <f t="array" ref="G95">IFERROR(INDEX(balance_sheet_annual[#All], SMALL(IF(LOWER(balance_sheet_annual[Company Name]) = LOWER(balance_sheet_annual_filter!$B$2), ROW(balance_sheet_annual[Company Name]) - ROW(INDEX(balance_sheet_annual[Company Name], 1, 1)) + 1), ROW(93:93)), COLUMN(F:F)), "")</f>
        <v>0</v>
      </c>
    </row>
    <row r="96" spans="2:7" ht="15.5" x14ac:dyDescent="0.35">
      <c r="B96" s="2"/>
      <c r="C96" s="12" t="str">
        <f t="array" ref="C96">IFERROR(INDEX(balance_sheet_annual[#All], SMALL(IF(LOWER(balance_sheet_annual[Company Name]) = LOWER(balance_sheet_annual_filter!$B$2), ROW(balance_sheet_annual[Company Name]) - ROW(INDEX(balance_sheet_annual[Company Name], 1, 1)) + 1), ROW(94:94)), COLUMN(B:B)), "")</f>
        <v>10. Cổ phiếu ưu đãi</v>
      </c>
      <c r="D96" s="11">
        <f t="array" ref="D96">IFERROR(INDEX(balance_sheet_annual[#All], SMALL(IF(LOWER(balance_sheet_annual[Company Name]) = LOWER(balance_sheet_annual_filter!$B$2), ROW(balance_sheet_annual[Company Name]) - ROW(INDEX(balance_sheet_annual[Company Name], 1, 1)) + 1), ROW(94:94)), COLUMN(C:C)), "")</f>
        <v>0</v>
      </c>
      <c r="E96" s="11">
        <f t="array" ref="E96">IFERROR(INDEX(balance_sheet_annual[#All], SMALL(IF(LOWER(balance_sheet_annual[Company Name]) = LOWER(balance_sheet_annual_filter!$B$2), ROW(balance_sheet_annual[Company Name]) - ROW(INDEX(balance_sheet_annual[Company Name], 1, 1)) + 1), ROW(94:94)), COLUMN(D:D)), "")</f>
        <v>77705000000</v>
      </c>
      <c r="F96" s="11">
        <f t="array" ref="F96">IFERROR(INDEX(balance_sheet_annual[#All], SMALL(IF(LOWER(balance_sheet_annual[Company Name]) = LOWER(balance_sheet_annual_filter!$B$2), ROW(balance_sheet_annual[Company Name]) - ROW(INDEX(balance_sheet_annual[Company Name], 1, 1)) + 1), ROW(94:94)), COLUMN(E:E)), "")</f>
        <v>0</v>
      </c>
      <c r="G96" s="11">
        <f t="array" ref="G96">IFERROR(INDEX(balance_sheet_annual[#All], SMALL(IF(LOWER(balance_sheet_annual[Company Name]) = LOWER(balance_sheet_annual_filter!$B$2), ROW(balance_sheet_annual[Company Name]) - ROW(INDEX(balance_sheet_annual[Company Name], 1, 1)) + 1), ROW(94:94)), COLUMN(F:F)), "")</f>
        <v>66150000000</v>
      </c>
    </row>
    <row r="97" spans="2:7" ht="15.5" x14ac:dyDescent="0.35">
      <c r="B97" s="2"/>
      <c r="C97" s="12" t="str">
        <f t="array" ref="C97">IFERROR(INDEX(balance_sheet_annual[#All], SMALL(IF(LOWER(balance_sheet_annual[Company Name]) = LOWER(balance_sheet_annual_filter!$B$2), ROW(balance_sheet_annual[Company Name]) - ROW(INDEX(balance_sheet_annual[Company Name], 1, 1)) + 1), ROW(95:95)), COLUMN(B:B)), "")</f>
        <v>11. Thuế thu nhập hoãn lại phải trả</v>
      </c>
      <c r="D97" s="11">
        <f t="array" ref="D97">IFERROR(INDEX(balance_sheet_annual[#All], SMALL(IF(LOWER(balance_sheet_annual[Company Name]) = LOWER(balance_sheet_annual_filter!$B$2), ROW(balance_sheet_annual[Company Name]) - ROW(INDEX(balance_sheet_annual[Company Name], 1, 1)) + 1), ROW(95:95)), COLUMN(C:C)), "")</f>
        <v>0</v>
      </c>
      <c r="E97" s="11">
        <f t="array" ref="E97">IFERROR(INDEX(balance_sheet_annual[#All], SMALL(IF(LOWER(balance_sheet_annual[Company Name]) = LOWER(balance_sheet_annual_filter!$B$2), ROW(balance_sheet_annual[Company Name]) - ROW(INDEX(balance_sheet_annual[Company Name], 1, 1)) + 1), ROW(95:95)), COLUMN(D:D)), "")</f>
        <v>0</v>
      </c>
      <c r="F97" s="11">
        <f t="array" ref="F97">IFERROR(INDEX(balance_sheet_annual[#All], SMALL(IF(LOWER(balance_sheet_annual[Company Name]) = LOWER(balance_sheet_annual_filter!$B$2), ROW(balance_sheet_annual[Company Name]) - ROW(INDEX(balance_sheet_annual[Company Name], 1, 1)) + 1), ROW(95:95)), COLUMN(E:E)), "")</f>
        <v>0</v>
      </c>
      <c r="G97" s="11">
        <f t="array" ref="G97">IFERROR(INDEX(balance_sheet_annual[#All], SMALL(IF(LOWER(balance_sheet_annual[Company Name]) = LOWER(balance_sheet_annual_filter!$B$2), ROW(balance_sheet_annual[Company Name]) - ROW(INDEX(balance_sheet_annual[Company Name], 1, 1)) + 1), ROW(95:95)), COLUMN(F:F)), "")</f>
        <v>0</v>
      </c>
    </row>
    <row r="98" spans="2:7" ht="15.5" x14ac:dyDescent="0.35">
      <c r="B98" s="2"/>
      <c r="C98" s="12" t="str">
        <f t="array" ref="C98">IFERROR(INDEX(balance_sheet_annual[#All], SMALL(IF(LOWER(balance_sheet_annual[Company Name]) = LOWER(balance_sheet_annual_filter!$B$2), ROW(balance_sheet_annual[Company Name]) - ROW(INDEX(balance_sheet_annual[Company Name], 1, 1)) + 1), ROW(96:96)), COLUMN(B:B)), "")</f>
        <v>12. Dự phòng phải trả dài hạn</v>
      </c>
      <c r="D98" s="11">
        <f t="array" ref="D98">IFERROR(INDEX(balance_sheet_annual[#All], SMALL(IF(LOWER(balance_sheet_annual[Company Name]) = LOWER(balance_sheet_annual_filter!$B$2), ROW(balance_sheet_annual[Company Name]) - ROW(INDEX(balance_sheet_annual[Company Name], 1, 1)) + 1), ROW(96:96)), COLUMN(C:C)), "")</f>
        <v>0</v>
      </c>
      <c r="E98" s="11">
        <f t="array" ref="E98">IFERROR(INDEX(balance_sheet_annual[#All], SMALL(IF(LOWER(balance_sheet_annual[Company Name]) = LOWER(balance_sheet_annual_filter!$B$2), ROW(balance_sheet_annual[Company Name]) - ROW(INDEX(balance_sheet_annual[Company Name], 1, 1)) + 1), ROW(96:96)), COLUMN(D:D)), "")</f>
        <v>0</v>
      </c>
      <c r="F98" s="11">
        <f t="array" ref="F98">IFERROR(INDEX(balance_sheet_annual[#All], SMALL(IF(LOWER(balance_sheet_annual[Company Name]) = LOWER(balance_sheet_annual_filter!$B$2), ROW(balance_sheet_annual[Company Name]) - ROW(INDEX(balance_sheet_annual[Company Name], 1, 1)) + 1), ROW(96:96)), COLUMN(E:E)), "")</f>
        <v>0</v>
      </c>
      <c r="G98" s="11">
        <f t="array" ref="G98">IFERROR(INDEX(balance_sheet_annual[#All], SMALL(IF(LOWER(balance_sheet_annual[Company Name]) = LOWER(balance_sheet_annual_filter!$B$2), ROW(balance_sheet_annual[Company Name]) - ROW(INDEX(balance_sheet_annual[Company Name], 1, 1)) + 1), ROW(96:96)), COLUMN(F:F)), "")</f>
        <v>0</v>
      </c>
    </row>
    <row r="99" spans="2:7" ht="15.5" x14ac:dyDescent="0.35">
      <c r="B99" s="2"/>
      <c r="C99" s="12" t="str">
        <f t="array" ref="C99">IFERROR(INDEX(balance_sheet_annual[#All], SMALL(IF(LOWER(balance_sheet_annual[Company Name]) = LOWER(balance_sheet_annual_filter!$B$2), ROW(balance_sheet_annual[Company Name]) - ROW(INDEX(balance_sheet_annual[Company Name], 1, 1)) + 1), ROW(97:97)), COLUMN(B:B)), "")</f>
        <v>13. Quỹ phát triển khoa học và công nghệ</v>
      </c>
      <c r="D99" s="11">
        <f t="array" ref="D99">IFERROR(INDEX(balance_sheet_annual[#All], SMALL(IF(LOWER(balance_sheet_annual[Company Name]) = LOWER(balance_sheet_annual_filter!$B$2), ROW(balance_sheet_annual[Company Name]) - ROW(INDEX(balance_sheet_annual[Company Name], 1, 1)) + 1), ROW(97:97)), COLUMN(C:C)), "")</f>
        <v>0</v>
      </c>
      <c r="E99" s="11">
        <f t="array" ref="E99">IFERROR(INDEX(balance_sheet_annual[#All], SMALL(IF(LOWER(balance_sheet_annual[Company Name]) = LOWER(balance_sheet_annual_filter!$B$2), ROW(balance_sheet_annual[Company Name]) - ROW(INDEX(balance_sheet_annual[Company Name], 1, 1)) + 1), ROW(97:97)), COLUMN(D:D)), "")</f>
        <v>0</v>
      </c>
      <c r="F99" s="11">
        <f t="array" ref="F99">IFERROR(INDEX(balance_sheet_annual[#All], SMALL(IF(LOWER(balance_sheet_annual[Company Name]) = LOWER(balance_sheet_annual_filter!$B$2), ROW(balance_sheet_annual[Company Name]) - ROW(INDEX(balance_sheet_annual[Company Name], 1, 1)) + 1), ROW(97:97)), COLUMN(E:E)), "")</f>
        <v>0</v>
      </c>
      <c r="G99" s="11">
        <f t="array" ref="G99">IFERROR(INDEX(balance_sheet_annual[#All], SMALL(IF(LOWER(balance_sheet_annual[Company Name]) = LOWER(balance_sheet_annual_filter!$B$2), ROW(balance_sheet_annual[Company Name]) - ROW(INDEX(balance_sheet_annual[Company Name], 1, 1)) + 1), ROW(97:97)), COLUMN(F:F)), "")</f>
        <v>0</v>
      </c>
    </row>
    <row r="100" spans="2:7" ht="15.5" x14ac:dyDescent="0.35">
      <c r="B100" s="2"/>
      <c r="C100" s="12" t="str">
        <f t="array" ref="C100">IFERROR(INDEX(balance_sheet_annual[#All], SMALL(IF(LOWER(balance_sheet_annual[Company Name]) = LOWER(balance_sheet_annual_filter!$B$2), ROW(balance_sheet_annual[Company Name]) - ROW(INDEX(balance_sheet_annual[Company Name], 1, 1)) + 1), ROW(98:98)), COLUMN(B:B)), "")</f>
        <v>D.VỐN CHỦ SỞ HỮU</v>
      </c>
      <c r="D100" s="11">
        <f t="array" ref="D100">IFERROR(INDEX(balance_sheet_annual[#All], SMALL(IF(LOWER(balance_sheet_annual[Company Name]) = LOWER(balance_sheet_annual_filter!$B$2), ROW(balance_sheet_annual[Company Name]) - ROW(INDEX(balance_sheet_annual[Company Name], 1, 1)) + 1), ROW(98:98)), COLUMN(C:C)), "")</f>
        <v>189570196000000</v>
      </c>
      <c r="E100" s="11">
        <f t="array" ref="E100">IFERROR(INDEX(balance_sheet_annual[#All], SMALL(IF(LOWER(balance_sheet_annual[Company Name]) = LOWER(balance_sheet_annual_filter!$B$2), ROW(balance_sheet_annual[Company Name]) - ROW(INDEX(balance_sheet_annual[Company Name], 1, 1)) + 1), ROW(98:98)), COLUMN(D:D)), "")</f>
        <v>266840008000000</v>
      </c>
      <c r="F100" s="11">
        <f t="array" ref="F100">IFERROR(INDEX(balance_sheet_annual[#All], SMALL(IF(LOWER(balance_sheet_annual[Company Name]) = LOWER(balance_sheet_annual_filter!$B$2), ROW(balance_sheet_annual[Company Name]) - ROW(INDEX(balance_sheet_annual[Company Name], 1, 1)) + 1), ROW(98:98)), COLUMN(E:E)), "")</f>
        <v>296395026000000</v>
      </c>
      <c r="G100" s="11">
        <f t="array" ref="G100">IFERROR(INDEX(balance_sheet_annual[#All], SMALL(IF(LOWER(balance_sheet_annual[Company Name]) = LOWER(balance_sheet_annual_filter!$B$2), ROW(balance_sheet_annual[Company Name]) - ROW(INDEX(balance_sheet_annual[Company Name], 1, 1)) + 1), ROW(98:98)), COLUMN(F:F)), "")</f>
        <v>323891055000000</v>
      </c>
    </row>
    <row r="101" spans="2:7" ht="15.5" x14ac:dyDescent="0.35">
      <c r="B101" s="2"/>
      <c r="C101" s="12" t="str">
        <f t="array" ref="C101">IFERROR(INDEX(balance_sheet_annual[#All], SMALL(IF(LOWER(balance_sheet_annual[Company Name]) = LOWER(balance_sheet_annual_filter!$B$2), ROW(balance_sheet_annual[Company Name]) - ROW(INDEX(balance_sheet_annual[Company Name], 1, 1)) + 1), ROW(99:99)), COLUMN(B:B)), "")</f>
        <v>I. Vốn chủ sở hữu</v>
      </c>
      <c r="D101" s="11">
        <f t="array" ref="D101">IFERROR(INDEX(balance_sheet_annual[#All], SMALL(IF(LOWER(balance_sheet_annual[Company Name]) = LOWER(balance_sheet_annual_filter!$B$2), ROW(balance_sheet_annual[Company Name]) - ROW(INDEX(balance_sheet_annual[Company Name], 1, 1)) + 1), ROW(99:99)), COLUMN(C:C)), "")</f>
        <v>0</v>
      </c>
      <c r="E101" s="11">
        <f t="array" ref="E101">IFERROR(INDEX(balance_sheet_annual[#All], SMALL(IF(LOWER(balance_sheet_annual[Company Name]) = LOWER(balance_sheet_annual_filter!$B$2), ROW(balance_sheet_annual[Company Name]) - ROW(INDEX(balance_sheet_annual[Company Name], 1, 1)) + 1), ROW(99:99)), COLUMN(D:D)), "")</f>
        <v>0</v>
      </c>
      <c r="F101" s="11">
        <f t="array" ref="F101">IFERROR(INDEX(balance_sheet_annual[#All], SMALL(IF(LOWER(balance_sheet_annual[Company Name]) = LOWER(balance_sheet_annual_filter!$B$2), ROW(balance_sheet_annual[Company Name]) - ROW(INDEX(balance_sheet_annual[Company Name], 1, 1)) + 1), ROW(99:99)), COLUMN(E:E)), "")</f>
        <v>0</v>
      </c>
      <c r="G101" s="11">
        <f t="array" ref="G101">IFERROR(INDEX(balance_sheet_annual[#All], SMALL(IF(LOWER(balance_sheet_annual[Company Name]) = LOWER(balance_sheet_annual_filter!$B$2), ROW(balance_sheet_annual[Company Name]) - ROW(INDEX(balance_sheet_annual[Company Name], 1, 1)) + 1), ROW(99:99)), COLUMN(F:F)), "")</f>
        <v>22016350000000</v>
      </c>
    </row>
    <row r="102" spans="2:7" ht="15.5" x14ac:dyDescent="0.35">
      <c r="B102" s="2"/>
      <c r="C102" s="12" t="str">
        <f t="array" ref="C102">IFERROR(INDEX(balance_sheet_annual[#All], SMALL(IF(LOWER(balance_sheet_annual[Company Name]) = LOWER(balance_sheet_annual_filter!$B$2), ROW(balance_sheet_annual[Company Name]) - ROW(INDEX(balance_sheet_annual[Company Name], 1, 1)) + 1), ROW(100:100)), COLUMN(B:B)), "")</f>
        <v>1. Vốn góp của chủ sở hữu</v>
      </c>
      <c r="D102" s="11">
        <f t="array" ref="D102">IFERROR(INDEX(balance_sheet_annual[#All], SMALL(IF(LOWER(balance_sheet_annual[Company Name]) = LOWER(balance_sheet_annual_filter!$B$2), ROW(balance_sheet_annual[Company Name]) - ROW(INDEX(balance_sheet_annual[Company Name], 1, 1)) + 1), ROW(100:100)), COLUMN(C:C)), "")</f>
        <v>10716717000000</v>
      </c>
      <c r="E102" s="11">
        <f t="array" ref="E102">IFERROR(INDEX(balance_sheet_annual[#All], SMALL(IF(LOWER(balance_sheet_annual[Company Name]) = LOWER(balance_sheet_annual_filter!$B$2), ROW(balance_sheet_annual[Company Name]) - ROW(INDEX(balance_sheet_annual[Company Name], 1, 1)) + 1), ROW(100:100)), COLUMN(D:D)), "")</f>
        <v>15817555000000</v>
      </c>
      <c r="F102" s="11">
        <f t="array" ref="F102">IFERROR(INDEX(balance_sheet_annual[#All], SMALL(IF(LOWER(balance_sheet_annual[Company Name]) = LOWER(balance_sheet_annual_filter!$B$2), ROW(balance_sheet_annual[Company Name]) - ROW(INDEX(balance_sheet_annual[Company Name], 1, 1)) + 1), ROW(100:100)), COLUMN(E:E)), "")</f>
        <v>15817555000000</v>
      </c>
      <c r="G102" s="11">
        <f t="array" ref="G102">IFERROR(INDEX(balance_sheet_annual[#All], SMALL(IF(LOWER(balance_sheet_annual[Company Name]) = LOWER(balance_sheet_annual_filter!$B$2), ROW(balance_sheet_annual[Company Name]) - ROW(INDEX(balance_sheet_annual[Company Name], 1, 1)) + 1), ROW(100:100)), COLUMN(F:F)), "")</f>
        <v>22016350000000</v>
      </c>
    </row>
    <row r="103" spans="2:7" ht="15.5" x14ac:dyDescent="0.35">
      <c r="B103" s="2"/>
      <c r="C103" s="12" t="str">
        <f t="array" ref="C103">IFERROR(INDEX(balance_sheet_annual[#All], SMALL(IF(LOWER(balance_sheet_annual[Company Name]) = LOWER(balance_sheet_annual_filter!$B$2), ROW(balance_sheet_annual[Company Name]) - ROW(INDEX(balance_sheet_annual[Company Name], 1, 1)) + 1), ROW(101:101)), COLUMN(B:B)), "")</f>
        <v>- Cổ phiếu phổ thông có quyền biểu quyết</v>
      </c>
      <c r="D103" s="11">
        <f t="array" ref="D103">IFERROR(INDEX(balance_sheet_annual[#All], SMALL(IF(LOWER(balance_sheet_annual[Company Name]) = LOWER(balance_sheet_annual_filter!$B$2), ROW(balance_sheet_annual[Company Name]) - ROW(INDEX(balance_sheet_annual[Company Name], 1, 1)) + 1), ROW(101:101)), COLUMN(C:C)), "")</f>
        <v>0</v>
      </c>
      <c r="E103" s="11">
        <f t="array" ref="E103">IFERROR(INDEX(balance_sheet_annual[#All], SMALL(IF(LOWER(balance_sheet_annual[Company Name]) = LOWER(balance_sheet_annual_filter!$B$2), ROW(balance_sheet_annual[Company Name]) - ROW(INDEX(balance_sheet_annual[Company Name], 1, 1)) + 1), ROW(101:101)), COLUMN(D:D)), "")</f>
        <v>0</v>
      </c>
      <c r="F103" s="11">
        <f t="array" ref="F103">IFERROR(INDEX(balance_sheet_annual[#All], SMALL(IF(LOWER(balance_sheet_annual[Company Name]) = LOWER(balance_sheet_annual_filter!$B$2), ROW(balance_sheet_annual[Company Name]) - ROW(INDEX(balance_sheet_annual[Company Name], 1, 1)) + 1), ROW(101:101)), COLUMN(E:E)), "")</f>
        <v>0</v>
      </c>
      <c r="G103" s="11">
        <f t="array" ref="G103">IFERROR(INDEX(balance_sheet_annual[#All], SMALL(IF(LOWER(balance_sheet_annual[Company Name]) = LOWER(balance_sheet_annual_filter!$B$2), ROW(balance_sheet_annual[Company Name]) - ROW(INDEX(balance_sheet_annual[Company Name], 1, 1)) + 1), ROW(101:101)), COLUMN(F:F)), "")</f>
        <v>0</v>
      </c>
    </row>
    <row r="104" spans="2:7" ht="15.5" x14ac:dyDescent="0.35">
      <c r="B104" s="2"/>
      <c r="C104" s="12" t="str">
        <f t="array" ref="C104">IFERROR(INDEX(balance_sheet_annual[#All], SMALL(IF(LOWER(balance_sheet_annual[Company Name]) = LOWER(balance_sheet_annual_filter!$B$2), ROW(balance_sheet_annual[Company Name]) - ROW(INDEX(balance_sheet_annual[Company Name], 1, 1)) + 1), ROW(102:102)), COLUMN(B:B)), "")</f>
        <v>- Cổ phiếu ưu đãi</v>
      </c>
      <c r="D104" s="11">
        <f t="array" ref="D104">IFERROR(INDEX(balance_sheet_annual[#All], SMALL(IF(LOWER(balance_sheet_annual[Company Name]) = LOWER(balance_sheet_annual_filter!$B$2), ROW(balance_sheet_annual[Company Name]) - ROW(INDEX(balance_sheet_annual[Company Name], 1, 1)) + 1), ROW(102:102)), COLUMN(C:C)), "")</f>
        <v>0</v>
      </c>
      <c r="E104" s="11">
        <f t="array" ref="E104">IFERROR(INDEX(balance_sheet_annual[#All], SMALL(IF(LOWER(balance_sheet_annual[Company Name]) = LOWER(balance_sheet_annual_filter!$B$2), ROW(balance_sheet_annual[Company Name]) - ROW(INDEX(balance_sheet_annual[Company Name], 1, 1)) + 1), ROW(102:102)), COLUMN(D:D)), "")</f>
        <v>0</v>
      </c>
      <c r="F104" s="11">
        <f t="array" ref="F104">IFERROR(INDEX(balance_sheet_annual[#All], SMALL(IF(LOWER(balance_sheet_annual[Company Name]) = LOWER(balance_sheet_annual_filter!$B$2), ROW(balance_sheet_annual[Company Name]) - ROW(INDEX(balance_sheet_annual[Company Name], 1, 1)) + 1), ROW(102:102)), COLUMN(E:E)), "")</f>
        <v>0</v>
      </c>
      <c r="G104" s="11">
        <f t="array" ref="G104">IFERROR(INDEX(balance_sheet_annual[#All], SMALL(IF(LOWER(balance_sheet_annual[Company Name]) = LOWER(balance_sheet_annual_filter!$B$2), ROW(balance_sheet_annual[Company Name]) - ROW(INDEX(balance_sheet_annual[Company Name], 1, 1)) + 1), ROW(102:102)), COLUMN(F:F)), "")</f>
        <v>0</v>
      </c>
    </row>
    <row r="105" spans="2:7" ht="15.5" x14ac:dyDescent="0.35">
      <c r="B105" s="2"/>
      <c r="C105" s="12" t="str">
        <f t="array" ref="C105">IFERROR(INDEX(balance_sheet_annual[#All], SMALL(IF(LOWER(balance_sheet_annual[Company Name]) = LOWER(balance_sheet_annual_filter!$B$2), ROW(balance_sheet_annual[Company Name]) - ROW(INDEX(balance_sheet_annual[Company Name], 1, 1)) + 1), ROW(103:103)), COLUMN(B:B)), "")</f>
        <v>2. Thặng dư vốn cổ phần</v>
      </c>
      <c r="D105" s="11">
        <f t="array" ref="D105">IFERROR(INDEX(balance_sheet_annual[#All], SMALL(IF(LOWER(balance_sheet_annual[Company Name]) = LOWER(balance_sheet_annual_filter!$B$2), ROW(balance_sheet_annual[Company Name]) - ROW(INDEX(balance_sheet_annual[Company Name], 1, 1)) + 1), ROW(103:103)), COLUMN(C:C)), "")</f>
        <v>0</v>
      </c>
      <c r="E105" s="11">
        <f t="array" ref="E105">IFERROR(INDEX(balance_sheet_annual[#All], SMALL(IF(LOWER(balance_sheet_annual[Company Name]) = LOWER(balance_sheet_annual_filter!$B$2), ROW(balance_sheet_annual[Company Name]) - ROW(INDEX(balance_sheet_annual[Company Name], 1, 1)) + 1), ROW(103:103)), COLUMN(D:D)), "")</f>
        <v>0</v>
      </c>
      <c r="F105" s="11">
        <f t="array" ref="F105">IFERROR(INDEX(balance_sheet_annual[#All], SMALL(IF(LOWER(balance_sheet_annual[Company Name]) = LOWER(balance_sheet_annual_filter!$B$2), ROW(balance_sheet_annual[Company Name]) - ROW(INDEX(balance_sheet_annual[Company Name], 1, 1)) + 1), ROW(103:103)), COLUMN(E:E)), "")</f>
        <v>0</v>
      </c>
      <c r="G105" s="11">
        <f t="array" ref="G105">IFERROR(INDEX(balance_sheet_annual[#All], SMALL(IF(LOWER(balance_sheet_annual[Company Name]) = LOWER(balance_sheet_annual_filter!$B$2), ROW(balance_sheet_annual[Company Name]) - ROW(INDEX(balance_sheet_annual[Company Name], 1, 1)) + 1), ROW(103:103)), COLUMN(F:F)), "")</f>
        <v>0</v>
      </c>
    </row>
    <row r="106" spans="2:7" ht="15.5" x14ac:dyDescent="0.35">
      <c r="B106" s="2"/>
      <c r="C106" s="12" t="str">
        <f t="array" ref="C106">IFERROR(INDEX(balance_sheet_annual[#All], SMALL(IF(LOWER(balance_sheet_annual[Company Name]) = LOWER(balance_sheet_annual_filter!$B$2), ROW(balance_sheet_annual[Company Name]) - ROW(INDEX(balance_sheet_annual[Company Name], 1, 1)) + 1), ROW(104:104)), COLUMN(B:B)), "")</f>
        <v>3. Quyền chọn chuyển đổi trái phiếu</v>
      </c>
      <c r="D106" s="11">
        <f t="array" ref="D106">IFERROR(INDEX(balance_sheet_annual[#All], SMALL(IF(LOWER(balance_sheet_annual[Company Name]) = LOWER(balance_sheet_annual_filter!$B$2), ROW(balance_sheet_annual[Company Name]) - ROW(INDEX(balance_sheet_annual[Company Name], 1, 1)) + 1), ROW(104:104)), COLUMN(C:C)), "")</f>
        <v>51071000000</v>
      </c>
      <c r="E106" s="11">
        <f t="array" ref="E106">IFERROR(INDEX(balance_sheet_annual[#All], SMALL(IF(LOWER(balance_sheet_annual[Company Name]) = LOWER(balance_sheet_annual_filter!$B$2), ROW(balance_sheet_annual[Company Name]) - ROW(INDEX(balance_sheet_annual[Company Name], 1, 1)) + 1), ROW(104:104)), COLUMN(D:D)), "")</f>
        <v>2560965000000</v>
      </c>
      <c r="F106" s="11">
        <f t="array" ref="F106">IFERROR(INDEX(balance_sheet_annual[#All], SMALL(IF(LOWER(balance_sheet_annual[Company Name]) = LOWER(balance_sheet_annual_filter!$B$2), ROW(balance_sheet_annual[Company Name]) - ROW(INDEX(balance_sheet_annual[Company Name], 1, 1)) + 1), ROW(104:104)), COLUMN(E:E)), "")</f>
        <v>2560965000000</v>
      </c>
      <c r="G106" s="11">
        <f t="array" ref="G106">IFERROR(INDEX(balance_sheet_annual[#All], SMALL(IF(LOWER(balance_sheet_annual[Company Name]) = LOWER(balance_sheet_annual_filter!$B$2), ROW(balance_sheet_annual[Company Name]) - ROW(INDEX(balance_sheet_annual[Company Name], 1, 1)) + 1), ROW(104:104)), COLUMN(F:F)), "")</f>
        <v>0</v>
      </c>
    </row>
    <row r="107" spans="2:7" ht="15.5" x14ac:dyDescent="0.35">
      <c r="B107" s="2"/>
      <c r="C107" s="12" t="str">
        <f t="array" ref="C107">IFERROR(INDEX(balance_sheet_annual[#All], SMALL(IF(LOWER(balance_sheet_annual[Company Name]) = LOWER(balance_sheet_annual_filter!$B$2), ROW(balance_sheet_annual[Company Name]) - ROW(INDEX(balance_sheet_annual[Company Name], 1, 1)) + 1), ROW(105:105)), COLUMN(B:B)), "")</f>
        <v>4. Vốn khác của chủ sở hữu</v>
      </c>
      <c r="D107" s="11">
        <f t="array" ref="D107">IFERROR(INDEX(balance_sheet_annual[#All], SMALL(IF(LOWER(balance_sheet_annual[Company Name]) = LOWER(balance_sheet_annual_filter!$B$2), ROW(balance_sheet_annual[Company Name]) - ROW(INDEX(balance_sheet_annual[Company Name], 1, 1)) + 1), ROW(105:105)), COLUMN(C:C)), "")</f>
        <v>-908599000000</v>
      </c>
      <c r="E107" s="11">
        <f t="array" ref="E107">IFERROR(INDEX(balance_sheet_annual[#All], SMALL(IF(LOWER(balance_sheet_annual[Company Name]) = LOWER(balance_sheet_annual_filter!$B$2), ROW(balance_sheet_annual[Company Name]) - ROW(INDEX(balance_sheet_annual[Company Name], 1, 1)) + 1), ROW(105:105)), COLUMN(D:D)), "")</f>
        <v>0</v>
      </c>
      <c r="F107" s="11">
        <f t="array" ref="F107">IFERROR(INDEX(balance_sheet_annual[#All], SMALL(IF(LOWER(balance_sheet_annual[Company Name]) = LOWER(balance_sheet_annual_filter!$B$2), ROW(balance_sheet_annual[Company Name]) - ROW(INDEX(balance_sheet_annual[Company Name], 1, 1)) + 1), ROW(105:105)), COLUMN(E:E)), "")</f>
        <v>0</v>
      </c>
      <c r="G107" s="11">
        <f t="array" ref="G107">IFERROR(INDEX(balance_sheet_annual[#All], SMALL(IF(LOWER(balance_sheet_annual[Company Name]) = LOWER(balance_sheet_annual_filter!$B$2), ROW(balance_sheet_annual[Company Name]) - ROW(INDEX(balance_sheet_annual[Company Name], 1, 1)) + 1), ROW(105:105)), COLUMN(F:F)), "")</f>
        <v>0</v>
      </c>
    </row>
    <row r="108" spans="2:7" ht="15.5" x14ac:dyDescent="0.35">
      <c r="B108" s="2"/>
      <c r="C108" s="12" t="str">
        <f t="array" ref="C108">IFERROR(INDEX(balance_sheet_annual[#All], SMALL(IF(LOWER(balance_sheet_annual[Company Name]) = LOWER(balance_sheet_annual_filter!$B$2), ROW(balance_sheet_annual[Company Name]) - ROW(INDEX(balance_sheet_annual[Company Name], 1, 1)) + 1), ROW(106:106)), COLUMN(B:B)), "")</f>
        <v>5. Cổ phiếu quỹ</v>
      </c>
      <c r="D108" s="11">
        <f t="array" ref="D108">IFERROR(INDEX(balance_sheet_annual[#All], SMALL(IF(LOWER(balance_sheet_annual[Company Name]) = LOWER(balance_sheet_annual_filter!$B$2), ROW(balance_sheet_annual[Company Name]) - ROW(INDEX(balance_sheet_annual[Company Name], 1, 1)) + 1), ROW(106:106)), COLUMN(C:C)), "")</f>
        <v>0</v>
      </c>
      <c r="E108" s="11">
        <f t="array" ref="E108">IFERROR(INDEX(balance_sheet_annual[#All], SMALL(IF(LOWER(balance_sheet_annual[Company Name]) = LOWER(balance_sheet_annual_filter!$B$2), ROW(balance_sheet_annual[Company Name]) - ROW(INDEX(balance_sheet_annual[Company Name], 1, 1)) + 1), ROW(106:106)), COLUMN(D:D)), "")</f>
        <v>0</v>
      </c>
      <c r="F108" s="11">
        <f t="array" ref="F108">IFERROR(INDEX(balance_sheet_annual[#All], SMALL(IF(LOWER(balance_sheet_annual[Company Name]) = LOWER(balance_sheet_annual_filter!$B$2), ROW(balance_sheet_annual[Company Name]) - ROW(INDEX(balance_sheet_annual[Company Name], 1, 1)) + 1), ROW(106:106)), COLUMN(E:E)), "")</f>
        <v>0</v>
      </c>
      <c r="G108" s="11">
        <f t="array" ref="G108">IFERROR(INDEX(balance_sheet_annual[#All], SMALL(IF(LOWER(balance_sheet_annual[Company Name]) = LOWER(balance_sheet_annual_filter!$B$2), ROW(balance_sheet_annual[Company Name]) - ROW(INDEX(balance_sheet_annual[Company Name], 1, 1)) + 1), ROW(106:106)), COLUMN(F:F)), "")</f>
        <v>0</v>
      </c>
    </row>
    <row r="109" spans="2:7" ht="15.5" x14ac:dyDescent="0.35">
      <c r="B109" s="2"/>
      <c r="C109" s="12" t="str">
        <f t="array" ref="C109">IFERROR(INDEX(balance_sheet_annual[#All], SMALL(IF(LOWER(balance_sheet_annual[Company Name]) = LOWER(balance_sheet_annual_filter!$B$2), ROW(balance_sheet_annual[Company Name]) - ROW(INDEX(balance_sheet_annual[Company Name], 1, 1)) + 1), ROW(107:107)), COLUMN(B:B)), "")</f>
        <v>6. Chênh lệch đánh giá lại tài sản</v>
      </c>
      <c r="D109" s="11">
        <f t="array" ref="D109">IFERROR(INDEX(balance_sheet_annual[#All], SMALL(IF(LOWER(balance_sheet_annual[Company Name]) = LOWER(balance_sheet_annual_filter!$B$2), ROW(balance_sheet_annual[Company Name]) - ROW(INDEX(balance_sheet_annual[Company Name], 1, 1)) + 1), ROW(107:107)), COLUMN(C:C)), "")</f>
        <v>0</v>
      </c>
      <c r="E109" s="11">
        <f t="array" ref="E109">IFERROR(INDEX(balance_sheet_annual[#All], SMALL(IF(LOWER(balance_sheet_annual[Company Name]) = LOWER(balance_sheet_annual_filter!$B$2), ROW(balance_sheet_annual[Company Name]) - ROW(INDEX(balance_sheet_annual[Company Name], 1, 1)) + 1), ROW(107:107)), COLUMN(D:D)), "")</f>
        <v>0</v>
      </c>
      <c r="F109" s="11">
        <f t="array" ref="F109">IFERROR(INDEX(balance_sheet_annual[#All], SMALL(IF(LOWER(balance_sheet_annual[Company Name]) = LOWER(balance_sheet_annual_filter!$B$2), ROW(balance_sheet_annual[Company Name]) - ROW(INDEX(balance_sheet_annual[Company Name], 1, 1)) + 1), ROW(107:107)), COLUMN(E:E)), "")</f>
        <v>0</v>
      </c>
      <c r="G109" s="11">
        <f t="array" ref="G109">IFERROR(INDEX(balance_sheet_annual[#All], SMALL(IF(LOWER(balance_sheet_annual[Company Name]) = LOWER(balance_sheet_annual_filter!$B$2), ROW(balance_sheet_annual[Company Name]) - ROW(INDEX(balance_sheet_annual[Company Name], 1, 1)) + 1), ROW(107:107)), COLUMN(F:F)), "")</f>
        <v>0</v>
      </c>
    </row>
    <row r="110" spans="2:7" ht="15.5" x14ac:dyDescent="0.35">
      <c r="B110" s="2"/>
      <c r="C110" s="12" t="str">
        <f t="array" ref="C110">IFERROR(INDEX(balance_sheet_annual[#All], SMALL(IF(LOWER(balance_sheet_annual[Company Name]) = LOWER(balance_sheet_annual_filter!$B$2), ROW(balance_sheet_annual[Company Name]) - ROW(INDEX(balance_sheet_annual[Company Name], 1, 1)) + 1), ROW(108:108)), COLUMN(B:B)), "")</f>
        <v>7. Chênh lệch tỷ giá hối đoái</v>
      </c>
      <c r="D110" s="11">
        <f t="array" ref="D110">IFERROR(INDEX(balance_sheet_annual[#All], SMALL(IF(LOWER(balance_sheet_annual[Company Name]) = LOWER(balance_sheet_annual_filter!$B$2), ROW(balance_sheet_annual[Company Name]) - ROW(INDEX(balance_sheet_annual[Company Name], 1, 1)) + 1), ROW(108:108)), COLUMN(C:C)), "")</f>
        <v>0</v>
      </c>
      <c r="E110" s="11">
        <f t="array" ref="E110">IFERROR(INDEX(balance_sheet_annual[#All], SMALL(IF(LOWER(balance_sheet_annual[Company Name]) = LOWER(balance_sheet_annual_filter!$B$2), ROW(balance_sheet_annual[Company Name]) - ROW(INDEX(balance_sheet_annual[Company Name], 1, 1)) + 1), ROW(108:108)), COLUMN(D:D)), "")</f>
        <v>0</v>
      </c>
      <c r="F110" s="11">
        <f t="array" ref="F110">IFERROR(INDEX(balance_sheet_annual[#All], SMALL(IF(LOWER(balance_sheet_annual[Company Name]) = LOWER(balance_sheet_annual_filter!$B$2), ROW(balance_sheet_annual[Company Name]) - ROW(INDEX(balance_sheet_annual[Company Name], 1, 1)) + 1), ROW(108:108)), COLUMN(E:E)), "")</f>
        <v>0</v>
      </c>
      <c r="G110" s="11">
        <f t="array" ref="G110">IFERROR(INDEX(balance_sheet_annual[#All], SMALL(IF(LOWER(balance_sheet_annual[Company Name]) = LOWER(balance_sheet_annual_filter!$B$2), ROW(balance_sheet_annual[Company Name]) - ROW(INDEX(balance_sheet_annual[Company Name], 1, 1)) + 1), ROW(108:108)), COLUMN(F:F)), "")</f>
        <v>0</v>
      </c>
    </row>
    <row r="111" spans="2:7" ht="15.5" x14ac:dyDescent="0.35">
      <c r="B111" s="2"/>
      <c r="C111" s="12" t="str">
        <f t="array" ref="C111">IFERROR(INDEX(balance_sheet_annual[#All], SMALL(IF(LOWER(balance_sheet_annual[Company Name]) = LOWER(balance_sheet_annual_filter!$B$2), ROW(balance_sheet_annual[Company Name]) - ROW(INDEX(balance_sheet_annual[Company Name], 1, 1)) + 1), ROW(109:109)), COLUMN(B:B)), "")</f>
        <v>8. Quỹ đầu tư phát triển</v>
      </c>
      <c r="D111" s="11">
        <f t="array" ref="D111">IFERROR(INDEX(balance_sheet_annual[#All], SMALL(IF(LOWER(balance_sheet_annual[Company Name]) = LOWER(balance_sheet_annual_filter!$B$2), ROW(balance_sheet_annual[Company Name]) - ROW(INDEX(balance_sheet_annual[Company Name], 1, 1)) + 1), ROW(109:109)), COLUMN(C:C)), "")</f>
        <v>0</v>
      </c>
      <c r="E111" s="11">
        <f t="array" ref="E111">IFERROR(INDEX(balance_sheet_annual[#All], SMALL(IF(LOWER(balance_sheet_annual[Company Name]) = LOWER(balance_sheet_annual_filter!$B$2), ROW(balance_sheet_annual[Company Name]) - ROW(INDEX(balance_sheet_annual[Company Name], 1, 1)) + 1), ROW(109:109)), COLUMN(D:D)), "")</f>
        <v>0</v>
      </c>
      <c r="F111" s="11">
        <f t="array" ref="F111">IFERROR(INDEX(balance_sheet_annual[#All], SMALL(IF(LOWER(balance_sheet_annual[Company Name]) = LOWER(balance_sheet_annual_filter!$B$2), ROW(balance_sheet_annual[Company Name]) - ROW(INDEX(balance_sheet_annual[Company Name], 1, 1)) + 1), ROW(109:109)), COLUMN(E:E)), "")</f>
        <v>0</v>
      </c>
      <c r="G111" s="11">
        <f t="array" ref="G111">IFERROR(INDEX(balance_sheet_annual[#All], SMALL(IF(LOWER(balance_sheet_annual[Company Name]) = LOWER(balance_sheet_annual_filter!$B$2), ROW(balance_sheet_annual[Company Name]) - ROW(INDEX(balance_sheet_annual[Company Name], 1, 1)) + 1), ROW(109:109)), COLUMN(F:F)), "")</f>
        <v>0</v>
      </c>
    </row>
    <row r="112" spans="2:7" ht="15.5" x14ac:dyDescent="0.35">
      <c r="B112" s="2"/>
      <c r="C112" s="12" t="str">
        <f t="array" ref="C112">IFERROR(INDEX(balance_sheet_annual[#All], SMALL(IF(LOWER(balance_sheet_annual[Company Name]) = LOWER(balance_sheet_annual_filter!$B$2), ROW(balance_sheet_annual[Company Name]) - ROW(INDEX(balance_sheet_annual[Company Name], 1, 1)) + 1), ROW(110:110)), COLUMN(B:B)), "")</f>
        <v>9. Quỹ hỗ trợ sắp xếp doanh nghiệp</v>
      </c>
      <c r="D112" s="11">
        <f t="array" ref="D112">IFERROR(INDEX(balance_sheet_annual[#All], SMALL(IF(LOWER(balance_sheet_annual[Company Name]) = LOWER(balance_sheet_annual_filter!$B$2), ROW(balance_sheet_annual[Company Name]) - ROW(INDEX(balance_sheet_annual[Company Name], 1, 1)) + 1), ROW(110:110)), COLUMN(C:C)), "")</f>
        <v>0</v>
      </c>
      <c r="E112" s="11">
        <f t="array" ref="E112">IFERROR(INDEX(balance_sheet_annual[#All], SMALL(IF(LOWER(balance_sheet_annual[Company Name]) = LOWER(balance_sheet_annual_filter!$B$2), ROW(balance_sheet_annual[Company Name]) - ROW(INDEX(balance_sheet_annual[Company Name], 1, 1)) + 1), ROW(110:110)), COLUMN(D:D)), "")</f>
        <v>0</v>
      </c>
      <c r="F112" s="11">
        <f t="array" ref="F112">IFERROR(INDEX(balance_sheet_annual[#All], SMALL(IF(LOWER(balance_sheet_annual[Company Name]) = LOWER(balance_sheet_annual_filter!$B$2), ROW(balance_sheet_annual[Company Name]) - ROW(INDEX(balance_sheet_annual[Company Name], 1, 1)) + 1), ROW(110:110)), COLUMN(E:E)), "")</f>
        <v>0</v>
      </c>
      <c r="G112" s="11">
        <f t="array" ref="G112">IFERROR(INDEX(balance_sheet_annual[#All], SMALL(IF(LOWER(balance_sheet_annual[Company Name]) = LOWER(balance_sheet_annual_filter!$B$2), ROW(balance_sheet_annual[Company Name]) - ROW(INDEX(balance_sheet_annual[Company Name], 1, 1)) + 1), ROW(110:110)), COLUMN(F:F)), "")</f>
        <v>0</v>
      </c>
    </row>
    <row r="113" spans="2:7" ht="15.5" x14ac:dyDescent="0.35">
      <c r="B113" s="2"/>
      <c r="C113" s="12" t="str">
        <f t="array" ref="C113">IFERROR(INDEX(balance_sheet_annual[#All], SMALL(IF(LOWER(balance_sheet_annual[Company Name]) = LOWER(balance_sheet_annual_filter!$B$2), ROW(balance_sheet_annual[Company Name]) - ROW(INDEX(balance_sheet_annual[Company Name], 1, 1)) + 1), ROW(111:111)), COLUMN(B:B)), "")</f>
        <v>10. Quỹ khác thuộc vốn chủ sở hữu</v>
      </c>
      <c r="D113" s="11">
        <f t="array" ref="D113">IFERROR(INDEX(balance_sheet_annual[#All], SMALL(IF(LOWER(balance_sheet_annual[Company Name]) = LOWER(balance_sheet_annual_filter!$B$2), ROW(balance_sheet_annual[Company Name]) - ROW(INDEX(balance_sheet_annual[Company Name], 1, 1)) + 1), ROW(111:111)), COLUMN(C:C)), "")</f>
        <v>862350000000</v>
      </c>
      <c r="E113" s="11">
        <f t="array" ref="E113">IFERROR(INDEX(balance_sheet_annual[#All], SMALL(IF(LOWER(balance_sheet_annual[Company Name]) = LOWER(balance_sheet_annual_filter!$B$2), ROW(balance_sheet_annual[Company Name]) - ROW(INDEX(balance_sheet_annual[Company Name], 1, 1)) + 1), ROW(111:111)), COLUMN(D:D)), "")</f>
        <v>1388879000000</v>
      </c>
      <c r="F113" s="11">
        <f t="array" ref="F113">IFERROR(INDEX(balance_sheet_annual[#All], SMALL(IF(LOWER(balance_sheet_annual[Company Name]) = LOWER(balance_sheet_annual_filter!$B$2), ROW(balance_sheet_annual[Company Name]) - ROW(INDEX(balance_sheet_annual[Company Name], 1, 1)) + 1), ROW(111:111)), COLUMN(E:E)), "")</f>
        <v>2113255000000</v>
      </c>
      <c r="G113" s="11">
        <f t="array" ref="G113">IFERROR(INDEX(balance_sheet_annual[#All], SMALL(IF(LOWER(balance_sheet_annual[Company Name]) = LOWER(balance_sheet_annual_filter!$B$2), ROW(balance_sheet_annual[Company Name]) - ROW(INDEX(balance_sheet_annual[Company Name], 1, 1)) + 1), ROW(111:111)), COLUMN(F:F)), "")</f>
        <v>3052367000000</v>
      </c>
    </row>
    <row r="114" spans="2:7" ht="15.5" x14ac:dyDescent="0.35">
      <c r="B114" s="2"/>
      <c r="C114" s="12" t="str">
        <f t="array" ref="C114">IFERROR(INDEX(balance_sheet_annual[#All], SMALL(IF(LOWER(balance_sheet_annual[Company Name]) = LOWER(balance_sheet_annual_filter!$B$2), ROW(balance_sheet_annual[Company Name]) - ROW(INDEX(balance_sheet_annual[Company Name], 1, 1)) + 1), ROW(112:112)), COLUMN(B:B)), "")</f>
        <v>11. Lợi nhuận sau thuế chưa phân phối</v>
      </c>
      <c r="D114" s="11">
        <f t="array" ref="D114">IFERROR(INDEX(balance_sheet_annual[#All], SMALL(IF(LOWER(balance_sheet_annual[Company Name]) = LOWER(balance_sheet_annual_filter!$B$2), ROW(balance_sheet_annual[Company Name]) - ROW(INDEX(balance_sheet_annual[Company Name], 1, 1)) + 1), ROW(112:112)), COLUMN(C:C)), "")</f>
        <v>0</v>
      </c>
      <c r="E114" s="11">
        <f t="array" ref="E114">IFERROR(INDEX(balance_sheet_annual[#All], SMALL(IF(LOWER(balance_sheet_annual[Company Name]) = LOWER(balance_sheet_annual_filter!$B$2), ROW(balance_sheet_annual[Company Name]) - ROW(INDEX(balance_sheet_annual[Company Name], 1, 1)) + 1), ROW(112:112)), COLUMN(D:D)), "")</f>
        <v>0</v>
      </c>
      <c r="F114" s="11">
        <f t="array" ref="F114">IFERROR(INDEX(balance_sheet_annual[#All], SMALL(IF(LOWER(balance_sheet_annual[Company Name]) = LOWER(balance_sheet_annual_filter!$B$2), ROW(balance_sheet_annual[Company Name]) - ROW(INDEX(balance_sheet_annual[Company Name], 1, 1)) + 1), ROW(112:112)), COLUMN(E:E)), "")</f>
        <v>0</v>
      </c>
      <c r="G114" s="11">
        <f t="array" ref="G114">IFERROR(INDEX(balance_sheet_annual[#All], SMALL(IF(LOWER(balance_sheet_annual[Company Name]) = LOWER(balance_sheet_annual_filter!$B$2), ROW(balance_sheet_annual[Company Name]) - ROW(INDEX(balance_sheet_annual[Company Name], 1, 1)) + 1), ROW(112:112)), COLUMN(F:F)), "")</f>
        <v>0</v>
      </c>
    </row>
    <row r="115" spans="2:7" ht="15.5" x14ac:dyDescent="0.35">
      <c r="B115" s="2"/>
      <c r="C115" s="12" t="str">
        <f t="array" ref="C115">IFERROR(INDEX(balance_sheet_annual[#All], SMALL(IF(LOWER(balance_sheet_annual[Company Name]) = LOWER(balance_sheet_annual_filter!$B$2), ROW(balance_sheet_annual[Company Name]) - ROW(INDEX(balance_sheet_annual[Company Name], 1, 1)) + 1), ROW(113:113)), COLUMN(B:B)), "")</f>
        <v>- LNST chưa phân phối lũy kế đến cuối kỳ trước</v>
      </c>
      <c r="D115" s="11">
        <f t="array" ref="D115">IFERROR(INDEX(balance_sheet_annual[#All], SMALL(IF(LOWER(balance_sheet_annual[Company Name]) = LOWER(balance_sheet_annual_filter!$B$2), ROW(balance_sheet_annual[Company Name]) - ROW(INDEX(balance_sheet_annual[Company Name], 1, 1)) + 1), ROW(113:113)), COLUMN(C:C)), "")</f>
        <v>0</v>
      </c>
      <c r="E115" s="11">
        <f t="array" ref="E115">IFERROR(INDEX(balance_sheet_annual[#All], SMALL(IF(LOWER(balance_sheet_annual[Company Name]) = LOWER(balance_sheet_annual_filter!$B$2), ROW(balance_sheet_annual[Company Name]) - ROW(INDEX(balance_sheet_annual[Company Name], 1, 1)) + 1), ROW(113:113)), COLUMN(D:D)), "")</f>
        <v>0</v>
      </c>
      <c r="F115" s="11">
        <f t="array" ref="F115">IFERROR(INDEX(balance_sheet_annual[#All], SMALL(IF(LOWER(balance_sheet_annual[Company Name]) = LOWER(balance_sheet_annual_filter!$B$2), ROW(balance_sheet_annual[Company Name]) - ROW(INDEX(balance_sheet_annual[Company Name], 1, 1)) + 1), ROW(113:113)), COLUMN(E:E)), "")</f>
        <v>0</v>
      </c>
      <c r="G115" s="11">
        <f t="array" ref="G115">IFERROR(INDEX(balance_sheet_annual[#All], SMALL(IF(LOWER(balance_sheet_annual[Company Name]) = LOWER(balance_sheet_annual_filter!$B$2), ROW(balance_sheet_annual[Company Name]) - ROW(INDEX(balance_sheet_annual[Company Name], 1, 1)) + 1), ROW(113:113)), COLUMN(F:F)), "")</f>
        <v>0</v>
      </c>
    </row>
    <row r="116" spans="2:7" ht="15.5" x14ac:dyDescent="0.35">
      <c r="B116" s="2"/>
      <c r="C116" s="12" t="str">
        <f t="array" ref="C116">IFERROR(INDEX(balance_sheet_annual[#All], SMALL(IF(LOWER(balance_sheet_annual[Company Name]) = LOWER(balance_sheet_annual_filter!$B$2), ROW(balance_sheet_annual[Company Name]) - ROW(INDEX(balance_sheet_annual[Company Name], 1, 1)) + 1), ROW(114:114)), COLUMN(B:B)), "")</f>
        <v>- LNST chưa phân phối kỳ này</v>
      </c>
      <c r="D116" s="11">
        <f t="array" ref="D116">IFERROR(INDEX(balance_sheet_annual[#All], SMALL(IF(LOWER(balance_sheet_annual[Company Name]) = LOWER(balance_sheet_annual_filter!$B$2), ROW(balance_sheet_annual[Company Name]) - ROW(INDEX(balance_sheet_annual[Company Name], 1, 1)) + 1), ROW(114:114)), COLUMN(C:C)), "")</f>
        <v>0</v>
      </c>
      <c r="E116" s="11">
        <f t="array" ref="E116">IFERROR(INDEX(balance_sheet_annual[#All], SMALL(IF(LOWER(balance_sheet_annual[Company Name]) = LOWER(balance_sheet_annual_filter!$B$2), ROW(balance_sheet_annual[Company Name]) - ROW(INDEX(balance_sheet_annual[Company Name], 1, 1)) + 1), ROW(114:114)), COLUMN(D:D)), "")</f>
        <v>0</v>
      </c>
      <c r="F116" s="11">
        <f t="array" ref="F116">IFERROR(INDEX(balance_sheet_annual[#All], SMALL(IF(LOWER(balance_sheet_annual[Company Name]) = LOWER(balance_sheet_annual_filter!$B$2), ROW(balance_sheet_annual[Company Name]) - ROW(INDEX(balance_sheet_annual[Company Name], 1, 1)) + 1), ROW(114:114)), COLUMN(E:E)), "")</f>
        <v>0</v>
      </c>
      <c r="G116" s="11">
        <f t="array" ref="G116">IFERROR(INDEX(balance_sheet_annual[#All], SMALL(IF(LOWER(balance_sheet_annual[Company Name]) = LOWER(balance_sheet_annual_filter!$B$2), ROW(balance_sheet_annual[Company Name]) - ROW(INDEX(balance_sheet_annual[Company Name], 1, 1)) + 1), ROW(114:114)), COLUMN(F:F)), "")</f>
        <v>0</v>
      </c>
    </row>
    <row r="117" spans="2:7" ht="15.5" x14ac:dyDescent="0.35">
      <c r="B117" s="2"/>
      <c r="C117" s="12" t="str">
        <f t="array" ref="C117">IFERROR(INDEX(balance_sheet_annual[#All], SMALL(IF(LOWER(balance_sheet_annual[Company Name]) = LOWER(balance_sheet_annual_filter!$B$2), ROW(balance_sheet_annual[Company Name]) - ROW(INDEX(balance_sheet_annual[Company Name], 1, 1)) + 1), ROW(115:115)), COLUMN(B:B)), "")</f>
        <v>12. Nguồn vốn đầu tư XDCB</v>
      </c>
      <c r="D117" s="11">
        <f t="array" ref="D117">IFERROR(INDEX(balance_sheet_annual[#All], SMALL(IF(LOWER(balance_sheet_annual[Company Name]) = LOWER(balance_sheet_annual_filter!$B$2), ROW(balance_sheet_annual[Company Name]) - ROW(INDEX(balance_sheet_annual[Company Name], 1, 1)) + 1), ROW(115:115)), COLUMN(C:C)), "")</f>
        <v>0</v>
      </c>
      <c r="E117" s="11">
        <f t="array" ref="E117">IFERROR(INDEX(balance_sheet_annual[#All], SMALL(IF(LOWER(balance_sheet_annual[Company Name]) = LOWER(balance_sheet_annual_filter!$B$2), ROW(balance_sheet_annual[Company Name]) - ROW(INDEX(balance_sheet_annual[Company Name], 1, 1)) + 1), ROW(115:115)), COLUMN(D:D)), "")</f>
        <v>0</v>
      </c>
      <c r="F117" s="11">
        <f t="array" ref="F117">IFERROR(INDEX(balance_sheet_annual[#All], SMALL(IF(LOWER(balance_sheet_annual[Company Name]) = LOWER(balance_sheet_annual_filter!$B$2), ROW(balance_sheet_annual[Company Name]) - ROW(INDEX(balance_sheet_annual[Company Name], 1, 1)) + 1), ROW(115:115)), COLUMN(E:E)), "")</f>
        <v>0</v>
      </c>
      <c r="G117" s="11">
        <f t="array" ref="G117">IFERROR(INDEX(balance_sheet_annual[#All], SMALL(IF(LOWER(balance_sheet_annual[Company Name]) = LOWER(balance_sheet_annual_filter!$B$2), ROW(balance_sheet_annual[Company Name]) - ROW(INDEX(balance_sheet_annual[Company Name], 1, 1)) + 1), ROW(115:115)), COLUMN(F:F)), "")</f>
        <v>0</v>
      </c>
    </row>
    <row r="118" spans="2:7" ht="15.5" x14ac:dyDescent="0.35">
      <c r="B118" s="2"/>
      <c r="C118" s="12" t="str">
        <f t="array" ref="C118">IFERROR(INDEX(balance_sheet_annual[#All], SMALL(IF(LOWER(balance_sheet_annual[Company Name]) = LOWER(balance_sheet_annual_filter!$B$2), ROW(balance_sheet_annual[Company Name]) - ROW(INDEX(balance_sheet_annual[Company Name], 1, 1)) + 1), ROW(116:116)), COLUMN(B:B)), "")</f>
        <v>13. Lợi ích cổ đông không kiểm soát</v>
      </c>
      <c r="D118" s="11">
        <f t="array" ref="D118">IFERROR(INDEX(balance_sheet_annual[#All], SMALL(IF(LOWER(balance_sheet_annual[Company Name]) = LOWER(balance_sheet_annual_filter!$B$2), ROW(balance_sheet_annual[Company Name]) - ROW(INDEX(balance_sheet_annual[Company Name], 1, 1)) + 1), ROW(116:116)), COLUMN(C:C)), "")</f>
        <v>0</v>
      </c>
      <c r="E118" s="11">
        <f t="array" ref="E118">IFERROR(INDEX(balance_sheet_annual[#All], SMALL(IF(LOWER(balance_sheet_annual[Company Name]) = LOWER(balance_sheet_annual_filter!$B$2), ROW(balance_sheet_annual[Company Name]) - ROW(INDEX(balance_sheet_annual[Company Name], 1, 1)) + 1), ROW(116:116)), COLUMN(D:D)), "")</f>
        <v>0</v>
      </c>
      <c r="F118" s="11">
        <f t="array" ref="F118">IFERROR(INDEX(balance_sheet_annual[#All], SMALL(IF(LOWER(balance_sheet_annual[Company Name]) = LOWER(balance_sheet_annual_filter!$B$2), ROW(balance_sheet_annual[Company Name]) - ROW(INDEX(balance_sheet_annual[Company Name], 1, 1)) + 1), ROW(116:116)), COLUMN(E:E)), "")</f>
        <v>0</v>
      </c>
      <c r="G118" s="11">
        <f t="array" ref="G118">IFERROR(INDEX(balance_sheet_annual[#All], SMALL(IF(LOWER(balance_sheet_annual[Company Name]) = LOWER(balance_sheet_annual_filter!$B$2), ROW(balance_sheet_annual[Company Name]) - ROW(INDEX(balance_sheet_annual[Company Name], 1, 1)) + 1), ROW(116:116)), COLUMN(F:F)), "")</f>
        <v>0</v>
      </c>
    </row>
    <row r="119" spans="2:7" ht="15.5" x14ac:dyDescent="0.35">
      <c r="B119" s="2"/>
      <c r="C119" s="12" t="str">
        <f t="array" ref="C119">IFERROR(INDEX(balance_sheet_annual[#All], SMALL(IF(LOWER(balance_sheet_annual[Company Name]) = LOWER(balance_sheet_annual_filter!$B$2), ROW(balance_sheet_annual[Company Name]) - ROW(INDEX(balance_sheet_annual[Company Name], 1, 1)) + 1), ROW(117:117)), COLUMN(B:B)), "")</f>
        <v>II. Nguồn kinh phí và quỹ khác</v>
      </c>
      <c r="D119" s="11">
        <f t="array" ref="D119">IFERROR(INDEX(balance_sheet_annual[#All], SMALL(IF(LOWER(balance_sheet_annual[Company Name]) = LOWER(balance_sheet_annual_filter!$B$2), ROW(balance_sheet_annual[Company Name]) - ROW(INDEX(balance_sheet_annual[Company Name], 1, 1)) + 1), ROW(117:117)), COLUMN(C:C)), "")</f>
        <v>0</v>
      </c>
      <c r="E119" s="11">
        <f t="array" ref="E119">IFERROR(INDEX(balance_sheet_annual[#All], SMALL(IF(LOWER(balance_sheet_annual[Company Name]) = LOWER(balance_sheet_annual_filter!$B$2), ROW(balance_sheet_annual[Company Name]) - ROW(INDEX(balance_sheet_annual[Company Name], 1, 1)) + 1), ROW(117:117)), COLUMN(D:D)), "")</f>
        <v>0</v>
      </c>
      <c r="F119" s="11">
        <f t="array" ref="F119">IFERROR(INDEX(balance_sheet_annual[#All], SMALL(IF(LOWER(balance_sheet_annual[Company Name]) = LOWER(balance_sheet_annual_filter!$B$2), ROW(balance_sheet_annual[Company Name]) - ROW(INDEX(balance_sheet_annual[Company Name], 1, 1)) + 1), ROW(117:117)), COLUMN(E:E)), "")</f>
        <v>0</v>
      </c>
      <c r="G119" s="11">
        <f t="array" ref="G119">IFERROR(INDEX(balance_sheet_annual[#All], SMALL(IF(LOWER(balance_sheet_annual[Company Name]) = LOWER(balance_sheet_annual_filter!$B$2), ROW(balance_sheet_annual[Company Name]) - ROW(INDEX(balance_sheet_annual[Company Name], 1, 1)) + 1), ROW(117:117)), COLUMN(F:F)), "")</f>
        <v>0</v>
      </c>
    </row>
    <row r="120" spans="2:7" ht="15.5" x14ac:dyDescent="0.35">
      <c r="B120" s="2"/>
      <c r="C120" s="12" t="str">
        <f t="array" ref="C120">IFERROR(INDEX(balance_sheet_annual[#All], SMALL(IF(LOWER(balance_sheet_annual[Company Name]) = LOWER(balance_sheet_annual_filter!$B$2), ROW(balance_sheet_annual[Company Name]) - ROW(INDEX(balance_sheet_annual[Company Name], 1, 1)) + 1), ROW(118:118)), COLUMN(B:B)), "")</f>
        <v>1. Nguồn kinh phí</v>
      </c>
      <c r="D120" s="11">
        <f t="array" ref="D120">IFERROR(INDEX(balance_sheet_annual[#All], SMALL(IF(LOWER(balance_sheet_annual[Company Name]) = LOWER(balance_sheet_annual_filter!$B$2), ROW(balance_sheet_annual[Company Name]) - ROW(INDEX(balance_sheet_annual[Company Name], 1, 1)) + 1), ROW(118:118)), COLUMN(C:C)), "")</f>
        <v>0</v>
      </c>
      <c r="E120" s="11">
        <f t="array" ref="E120">IFERROR(INDEX(balance_sheet_annual[#All], SMALL(IF(LOWER(balance_sheet_annual[Company Name]) = LOWER(balance_sheet_annual_filter!$B$2), ROW(balance_sheet_annual[Company Name]) - ROW(INDEX(balance_sheet_annual[Company Name], 1, 1)) + 1), ROW(118:118)), COLUMN(D:D)), "")</f>
        <v>0</v>
      </c>
      <c r="F120" s="11">
        <f t="array" ref="F120">IFERROR(INDEX(balance_sheet_annual[#All], SMALL(IF(LOWER(balance_sheet_annual[Company Name]) = LOWER(balance_sheet_annual_filter!$B$2), ROW(balance_sheet_annual[Company Name]) - ROW(INDEX(balance_sheet_annual[Company Name], 1, 1)) + 1), ROW(118:118)), COLUMN(E:E)), "")</f>
        <v>0</v>
      </c>
      <c r="G120" s="11">
        <f t="array" ref="G120">IFERROR(INDEX(balance_sheet_annual[#All], SMALL(IF(LOWER(balance_sheet_annual[Company Name]) = LOWER(balance_sheet_annual_filter!$B$2), ROW(balance_sheet_annual[Company Name]) - ROW(INDEX(balance_sheet_annual[Company Name], 1, 1)) + 1), ROW(118:118)), COLUMN(F:F)), "")</f>
        <v>0</v>
      </c>
    </row>
    <row r="121" spans="2:7" ht="15.5" x14ac:dyDescent="0.35">
      <c r="B121" s="1"/>
      <c r="C121" s="12" t="str">
        <f t="array" ref="C121">IFERROR(INDEX(balance_sheet_annual[#All], SMALL(IF(LOWER(balance_sheet_annual[Company Name]) = LOWER(balance_sheet_annual_filter!$B$2), ROW(balance_sheet_annual[Company Name]) - ROW(INDEX(balance_sheet_annual[Company Name], 1, 1)) + 1), ROW(119:119)), COLUMN(B:B)), "")</f>
        <v>2. Nguồn kinh phí đã hình thành TSCĐ</v>
      </c>
      <c r="D121" s="11">
        <f t="array" ref="D121">IFERROR(INDEX(balance_sheet_annual[#All], SMALL(IF(LOWER(balance_sheet_annual[Company Name]) = LOWER(balance_sheet_annual_filter!$B$2), ROW(balance_sheet_annual[Company Name]) - ROW(INDEX(balance_sheet_annual[Company Name], 1, 1)) + 1), ROW(119:119)), COLUMN(C:C)), "")</f>
        <v>0</v>
      </c>
      <c r="E121" s="11">
        <f t="array" ref="E121">IFERROR(INDEX(balance_sheet_annual[#All], SMALL(IF(LOWER(balance_sheet_annual[Company Name]) = LOWER(balance_sheet_annual_filter!$B$2), ROW(balance_sheet_annual[Company Name]) - ROW(INDEX(balance_sheet_annual[Company Name], 1, 1)) + 1), ROW(119:119)), COLUMN(D:D)), "")</f>
        <v>0</v>
      </c>
      <c r="F121" s="11">
        <f t="array" ref="F121">IFERROR(INDEX(balance_sheet_annual[#All], SMALL(IF(LOWER(balance_sheet_annual[Company Name]) = LOWER(balance_sheet_annual_filter!$B$2), ROW(balance_sheet_annual[Company Name]) - ROW(INDEX(balance_sheet_annual[Company Name], 1, 1)) + 1), ROW(119:119)), COLUMN(E:E)), "")</f>
        <v>0</v>
      </c>
      <c r="G121" s="11">
        <f t="array" ref="G121">IFERROR(INDEX(balance_sheet_annual[#All], SMALL(IF(LOWER(balance_sheet_annual[Company Name]) = LOWER(balance_sheet_annual_filter!$B$2), ROW(balance_sheet_annual[Company Name]) - ROW(INDEX(balance_sheet_annual[Company Name], 1, 1)) + 1), ROW(119:119)), COLUMN(F:F)), "")</f>
        <v>0</v>
      </c>
    </row>
    <row r="122" spans="2:7" ht="15.5" x14ac:dyDescent="0.35">
      <c r="B122" s="1"/>
      <c r="C122" s="12" t="s">
        <v>119</v>
      </c>
      <c r="D122" s="11">
        <f>D100+D70</f>
        <v>395884790000000</v>
      </c>
      <c r="E122" s="11">
        <f t="shared" ref="E122:G122" si="0">E100+E70</f>
        <v>559667086000000</v>
      </c>
      <c r="F122" s="11">
        <f t="shared" si="0"/>
        <v>625029033000000</v>
      </c>
      <c r="G122" s="11">
        <f t="shared" si="0"/>
        <v>680525027000000</v>
      </c>
    </row>
    <row r="123" spans="2:7" ht="15.5" x14ac:dyDescent="0.35">
      <c r="B123" s="1"/>
      <c r="C123" s="2"/>
      <c r="D123" s="5"/>
      <c r="E123" s="5"/>
      <c r="F123" s="5"/>
      <c r="G123" s="5"/>
    </row>
    <row r="124" spans="2:7" ht="15.5" x14ac:dyDescent="0.35">
      <c r="B124" s="1"/>
      <c r="C124" s="2"/>
      <c r="D124" s="5"/>
      <c r="E124" s="5"/>
      <c r="F124" s="5"/>
      <c r="G124" s="5"/>
    </row>
    <row r="125" spans="2:7" ht="15.5" x14ac:dyDescent="0.35">
      <c r="B125" s="1"/>
      <c r="C125" s="2"/>
      <c r="D125" s="5"/>
      <c r="E125" s="5"/>
      <c r="F125" s="5"/>
      <c r="G125" s="5"/>
    </row>
    <row r="126" spans="2:7" ht="15.5" x14ac:dyDescent="0.35">
      <c r="B126" s="1"/>
      <c r="C126" s="2"/>
      <c r="D126" s="5"/>
      <c r="E126" s="5"/>
      <c r="F126" s="5"/>
      <c r="G126" s="5"/>
    </row>
    <row r="127" spans="2:7" ht="15.5" x14ac:dyDescent="0.35">
      <c r="B127" s="1"/>
      <c r="C127" s="2"/>
      <c r="D127" s="5"/>
      <c r="E127" s="5"/>
      <c r="F127" s="5"/>
      <c r="G127" s="5"/>
    </row>
    <row r="128" spans="2:7" ht="15.5" x14ac:dyDescent="0.35">
      <c r="B128" s="1"/>
      <c r="C128" s="2"/>
      <c r="D128" s="5"/>
      <c r="E128" s="5"/>
      <c r="F128" s="5"/>
      <c r="G128" s="5"/>
    </row>
    <row r="129" spans="3:7" ht="15.5" x14ac:dyDescent="0.35">
      <c r="C129" s="2"/>
      <c r="D129" s="5"/>
      <c r="E129" s="5"/>
      <c r="F129" s="5"/>
      <c r="G129" s="5"/>
    </row>
    <row r="130" spans="3:7" ht="15.5" x14ac:dyDescent="0.35">
      <c r="C130" s="2"/>
      <c r="D130" s="5"/>
      <c r="E130" s="5"/>
      <c r="F130" s="5"/>
      <c r="G130" s="5"/>
    </row>
    <row r="131" spans="3:7" ht="15.5" x14ac:dyDescent="0.35">
      <c r="C131" s="2"/>
      <c r="D131" s="5"/>
      <c r="E131" s="5"/>
      <c r="F131" s="5"/>
      <c r="G131" s="5"/>
    </row>
    <row r="132" spans="3:7" ht="15.5" x14ac:dyDescent="0.35">
      <c r="C132" s="2"/>
      <c r="D132" s="5"/>
      <c r="E132" s="5"/>
      <c r="F132" s="5"/>
      <c r="G132" s="5"/>
    </row>
    <row r="133" spans="3:7" ht="15.5" x14ac:dyDescent="0.35">
      <c r="C133" s="2"/>
      <c r="D133" s="5"/>
      <c r="E133" s="5"/>
      <c r="F133" s="5"/>
      <c r="G133" s="5"/>
    </row>
    <row r="134" spans="3:7" ht="15.5" x14ac:dyDescent="0.35">
      <c r="C134" s="2"/>
      <c r="D134" s="5"/>
      <c r="E134" s="5"/>
      <c r="F134" s="5"/>
      <c r="G134" s="5"/>
    </row>
    <row r="135" spans="3:7" ht="15.5" x14ac:dyDescent="0.35">
      <c r="C135" s="2"/>
      <c r="D135" s="5"/>
      <c r="E135" s="5"/>
      <c r="F135" s="5"/>
      <c r="G13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E4060A-2249-4C63-87B4-C89AE513F435}">
          <x14:formula1>
            <xm:f>'Data Validattion'!$B$2:$B$20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011F-EEFD-456F-975D-D536A48224C2}">
  <dimension ref="A2:S121"/>
  <sheetViews>
    <sheetView topLeftCell="A70" workbookViewId="0">
      <selection activeCell="C82" sqref="C82:C83"/>
    </sheetView>
  </sheetViews>
  <sheetFormatPr defaultRowHeight="14.5" x14ac:dyDescent="0.35"/>
  <cols>
    <col min="1" max="1" width="19.1796875" customWidth="1"/>
    <col min="3" max="3" width="45.26953125" bestFit="1" customWidth="1"/>
    <col min="4" max="15" width="19.36328125" bestFit="1" customWidth="1"/>
    <col min="16" max="19" width="8" bestFit="1" customWidth="1"/>
  </cols>
  <sheetData>
    <row r="2" spans="1:19" ht="15.5" x14ac:dyDescent="0.35">
      <c r="A2" s="13" t="s">
        <v>155</v>
      </c>
      <c r="B2" s="13" t="s">
        <v>149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18" t="s">
        <v>158</v>
      </c>
      <c r="E3" s="18" t="s">
        <v>159</v>
      </c>
      <c r="F3" s="18" t="s">
        <v>160</v>
      </c>
      <c r="G3" s="18" t="s">
        <v>161</v>
      </c>
      <c r="H3" s="18" t="s">
        <v>162</v>
      </c>
      <c r="I3" s="18" t="s">
        <v>163</v>
      </c>
      <c r="J3" s="18" t="s">
        <v>164</v>
      </c>
      <c r="K3" s="18" t="s">
        <v>165</v>
      </c>
      <c r="L3" s="18" t="s">
        <v>166</v>
      </c>
      <c r="M3" s="18" t="s">
        <v>167</v>
      </c>
      <c r="N3" s="18" t="s">
        <v>168</v>
      </c>
      <c r="O3" s="18" t="s">
        <v>169</v>
      </c>
      <c r="P3" s="18" t="s">
        <v>226</v>
      </c>
      <c r="Q3" s="18" t="s">
        <v>227</v>
      </c>
      <c r="R3" s="18" t="s">
        <v>228</v>
      </c>
      <c r="S3" s="18" t="s">
        <v>229</v>
      </c>
    </row>
    <row r="4" spans="1:19" x14ac:dyDescent="0.35">
      <c r="C4" t="str">
        <f t="array" ref="C4">IFERROR(INDEX(balance_sheet_quarter[#All], SMALL(IF(LOWER(balance_sheet_quarter[Company Name]) = LOWER(balance_sheet_quarter_filter!$B$2), ROW(balance_sheet_quarter[Company Name]) - ROW(INDEX(balance_sheet_quarter[Company Name], 1, 1)) + 1), ROW(2:2)), COLUMN(B:B)), "")</f>
        <v>TÀI SẢN</v>
      </c>
      <c r="D4" s="14">
        <f t="array" ref="D4">IFERROR(INDEX(balance_sheet_quarter[#All], SMALL(IF(LOWER(balance_sheet_quarter[Company Name]) = LOWER(balance_sheet_quarter_filter!$B$2), ROW(balance_sheet_quarter[Company Name]) - ROW(INDEX(balance_sheet_quarter[Company Name], 1, 1)) + 1), ROW(2:2)), COLUMN(C:C)), "")</f>
        <v>0</v>
      </c>
      <c r="E4" s="14">
        <f t="array" ref="E4">IFERROR(INDEX(balance_sheet_quarter[#All], SMALL(IF(LOWER(balance_sheet_quarter[Company Name]) = LOWER(balance_sheet_quarter_filter!$B$2), ROW(balance_sheet_quarter[Company Name]) - ROW(INDEX(balance_sheet_quarter[Company Name], 1, 1)) + 1), ROW(2:2)), COLUMN(D:D)), "")</f>
        <v>0</v>
      </c>
      <c r="F4" s="14">
        <f t="array" ref="F4">IFERROR(INDEX(balance_sheet_quarter[#All], SMALL(IF(LOWER(balance_sheet_quarter[Company Name]) = LOWER(balance_sheet_quarter_filter!$B$2), ROW(balance_sheet_quarter[Company Name]) - ROW(INDEX(balance_sheet_quarter[Company Name], 1, 1)) + 1), ROW(2:2)), COLUMN(E:E)), "")</f>
        <v>0</v>
      </c>
      <c r="G4" s="14">
        <f t="array" ref="G4">IFERROR(INDEX(balance_sheet_quarter[#All], SMALL(IF(LOWER(balance_sheet_quarter[Company Name]) = LOWER(balance_sheet_quarter_filter!$B$2), ROW(balance_sheet_quarter[Company Name]) - ROW(INDEX(balance_sheet_quarter[Company Name], 1, 1)) + 1), ROW(2:2)), COLUMN(F:F)), "")</f>
        <v>0</v>
      </c>
      <c r="H4" s="14">
        <f t="array" ref="H4">IFERROR(INDEX(balance_sheet_quarter[#All], SMALL(IF(LOWER(balance_sheet_quarter[Company Name]) = LOWER(balance_sheet_quarter_filter!$B$2), ROW(balance_sheet_quarter[Company Name]) - ROW(INDEX(balance_sheet_quarter[Company Name], 1, 1)) + 1), ROW(2:2)), COLUMN(G:G)), "")</f>
        <v>0</v>
      </c>
      <c r="I4" s="14">
        <f t="array" ref="I4">IFERROR(INDEX(balance_sheet_quarter[#All], SMALL(IF(LOWER(balance_sheet_quarter[Company Name]) = LOWER(balance_sheet_quarter_filter!$B$2), ROW(balance_sheet_quarter[Company Name]) - ROW(INDEX(balance_sheet_quarter[Company Name], 1, 1)) + 1), ROW(2:2)), COLUMN(H:H)), "")</f>
        <v>0</v>
      </c>
      <c r="J4" s="14">
        <f t="array" ref="J4">IFERROR(INDEX(balance_sheet_quarter[#All], SMALL(IF(LOWER(balance_sheet_quarter[Company Name]) = LOWER(balance_sheet_quarter_filter!$B$2), ROW(balance_sheet_quarter[Company Name]) - ROW(INDEX(balance_sheet_quarter[Company Name], 1, 1)) + 1), ROW(2:2)), COLUMN(I:I)), "")</f>
        <v>0</v>
      </c>
      <c r="K4" s="14">
        <f t="array" ref="K4">IFERROR(INDEX(balance_sheet_quarter[#All], SMALL(IF(LOWER(balance_sheet_quarter[Company Name]) = LOWER(balance_sheet_quarter_filter!$B$2), ROW(balance_sheet_quarter[Company Name]) - ROW(INDEX(balance_sheet_quarter[Company Name], 1, 1)) + 1), ROW(2:2)), COLUMN(J:J)), "")</f>
        <v>0</v>
      </c>
      <c r="L4" s="14">
        <f t="array" ref="L4">IFERROR(INDEX(balance_sheet_quarter[#All], SMALL(IF(LOWER(balance_sheet_quarter[Company Name]) = LOWER(balance_sheet_quarter_filter!$B$2), ROW(balance_sheet_quarter[Company Name]) - ROW(INDEX(balance_sheet_quarter[Company Name], 1, 1)) + 1), ROW(2:2)), COLUMN(K:K)), "")</f>
        <v>0</v>
      </c>
      <c r="M4" s="14">
        <f t="array" ref="M4">IFERROR(INDEX(balance_sheet_quarter[#All], SMALL(IF(LOWER(balance_sheet_quarter[Company Name]) = LOWER(balance_sheet_quarter_filter!$B$2), ROW(balance_sheet_quarter[Company Name]) - ROW(INDEX(balance_sheet_quarter[Company Name], 1, 1)) + 1), ROW(2:2)), COLUMN(L:L)), "")</f>
        <v>0</v>
      </c>
      <c r="N4" s="14">
        <f t="array" ref="N4">IFERROR(INDEX(balance_sheet_quarter[#All], SMALL(IF(LOWER(balance_sheet_quarter[Company Name]) = LOWER(balance_sheet_quarter_filter!$B$2), ROW(balance_sheet_quarter[Company Name]) - ROW(INDEX(balance_sheet_quarter[Company Name], 1, 1)) + 1), ROW(2:2)), COLUMN(M:M)), "")</f>
        <v>0</v>
      </c>
      <c r="O4" s="14">
        <f t="array" ref="O4">IFERROR(INDEX(balance_sheet_quarter[#All], SMALL(IF(LOWER(balance_sheet_quarter[Company Name]) = LOWER(balance_sheet_quarter_filter!$B$2), ROW(balance_sheet_quarter[Company Name]) - ROW(INDEX(balance_sheet_quarter[Company Name], 1, 1)) + 1), ROW(2:2)), COLUMN(N:N)), "")</f>
        <v>0</v>
      </c>
      <c r="P4" s="14">
        <f t="array" ref="P4">IFERROR(INDEX(balance_sheet_quarter[#All], SMALL(IF(LOWER(balance_sheet_quarter[Company Name]) = LOWER(balance_sheet_quarter_filter!$B$2), ROW(balance_sheet_quarter[Company Name]) - ROW(INDEX(balance_sheet_quarter[Company Name], 1, 1)) + 1), ROW(2:2)), COLUMN(O:O)), "")</f>
        <v>0</v>
      </c>
      <c r="Q4" s="14">
        <f t="array" ref="Q4">IFERROR(INDEX(balance_sheet_quarter[#All], SMALL(IF(LOWER(balance_sheet_quarter[Company Name]) = LOWER(balance_sheet_quarter_filter!$B$2), ROW(balance_sheet_quarter[Company Name]) - ROW(INDEX(balance_sheet_quarter[Company Name], 1, 1)) + 1), ROW(2:2)), COLUMN(P:P)), "")</f>
        <v>0</v>
      </c>
      <c r="R4" s="14">
        <f t="array" ref="R4">IFERROR(INDEX(balance_sheet_quarter[#All], SMALL(IF(LOWER(balance_sheet_quarter[Company Name]) = LOWER(balance_sheet_quarter_filter!$B$2), ROW(balance_sheet_quarter[Company Name]) - ROW(INDEX(balance_sheet_quarter[Company Name], 1, 1)) + 1), ROW(2:2)), COLUMN(Q:Q)), "")</f>
        <v>0</v>
      </c>
      <c r="S4" s="14">
        <f t="array" ref="S4">IFERROR(INDEX(balance_sheet_quarter[#All], SMALL(IF(LOWER(balance_sheet_quarter[Company Name]) = LOWER(balance_sheet_quarter_filter!$B$2), ROW(balance_sheet_quarter[Company Name]) - ROW(INDEX(balance_sheet_quarter[Company Name], 1, 1)) + 1), ROW(2:2)), COLUMN(R:R)), "")</f>
        <v>0</v>
      </c>
    </row>
    <row r="5" spans="1:19" x14ac:dyDescent="0.35">
      <c r="C5" t="str">
        <f t="array" ref="C5">IFERROR(INDEX(balance_sheet_quarter[#All], SMALL(IF(LOWER(balance_sheet_quarter[Company Name]) = LOWER(balance_sheet_quarter_filter!$B$2), ROW(balance_sheet_quarter[Company Name]) - ROW(INDEX(balance_sheet_quarter[Company Name], 1, 1)) + 1), ROW(3:3)), COLUMN(B:B)), "")</f>
        <v>A- TÀI SẢN NGẮN HẠN</v>
      </c>
      <c r="D5" s="14">
        <f t="array" ref="D5">IFERROR(INDEX(balance_sheet_quarter[#All], SMALL(IF(LOWER(balance_sheet_quarter[Company Name]) = LOWER(balance_sheet_quarter_filter!$B$2), ROW(balance_sheet_quarter[Company Name]) - ROW(INDEX(balance_sheet_quarter[Company Name], 1, 1)) + 1), ROW(3:3)), COLUMN(C:C)), "")</f>
        <v>0</v>
      </c>
      <c r="E5" s="14">
        <f t="array" ref="E5">IFERROR(INDEX(balance_sheet_quarter[#All], SMALL(IF(LOWER(balance_sheet_quarter[Company Name]) = LOWER(balance_sheet_quarter_filter!$B$2), ROW(balance_sheet_quarter[Company Name]) - ROW(INDEX(balance_sheet_quarter[Company Name], 1, 1)) + 1), ROW(3:3)), COLUMN(D:D)), "")</f>
        <v>0</v>
      </c>
      <c r="F5" s="14">
        <f t="array" ref="F5">IFERROR(INDEX(balance_sheet_quarter[#All], SMALL(IF(LOWER(balance_sheet_quarter[Company Name]) = LOWER(balance_sheet_quarter_filter!$B$2), ROW(balance_sheet_quarter[Company Name]) - ROW(INDEX(balance_sheet_quarter[Company Name], 1, 1)) + 1), ROW(3:3)), COLUMN(E:E)), "")</f>
        <v>0</v>
      </c>
      <c r="G5" s="14">
        <f t="array" ref="G5">IFERROR(INDEX(balance_sheet_quarter[#All], SMALL(IF(LOWER(balance_sheet_quarter[Company Name]) = LOWER(balance_sheet_quarter_filter!$B$2), ROW(balance_sheet_quarter[Company Name]) - ROW(INDEX(balance_sheet_quarter[Company Name], 1, 1)) + 1), ROW(3:3)), COLUMN(F:F)), "")</f>
        <v>0</v>
      </c>
      <c r="H5" s="14">
        <f t="array" ref="H5">IFERROR(INDEX(balance_sheet_quarter[#All], SMALL(IF(LOWER(balance_sheet_quarter[Company Name]) = LOWER(balance_sheet_quarter_filter!$B$2), ROW(balance_sheet_quarter[Company Name]) - ROW(INDEX(balance_sheet_quarter[Company Name], 1, 1)) + 1), ROW(3:3)), COLUMN(G:G)), "")</f>
        <v>0</v>
      </c>
      <c r="I5" s="14">
        <f t="array" ref="I5">IFERROR(INDEX(balance_sheet_quarter[#All], SMALL(IF(LOWER(balance_sheet_quarter[Company Name]) = LOWER(balance_sheet_quarter_filter!$B$2), ROW(balance_sheet_quarter[Company Name]) - ROW(INDEX(balance_sheet_quarter[Company Name], 1, 1)) + 1), ROW(3:3)), COLUMN(H:H)), "")</f>
        <v>0</v>
      </c>
      <c r="J5" s="14">
        <f t="array" ref="J5">IFERROR(INDEX(balance_sheet_quarter[#All], SMALL(IF(LOWER(balance_sheet_quarter[Company Name]) = LOWER(balance_sheet_quarter_filter!$B$2), ROW(balance_sheet_quarter[Company Name]) - ROW(INDEX(balance_sheet_quarter[Company Name], 1, 1)) + 1), ROW(3:3)), COLUMN(I:I)), "")</f>
        <v>0</v>
      </c>
      <c r="K5" s="14">
        <f t="array" ref="K5">IFERROR(INDEX(balance_sheet_quarter[#All], SMALL(IF(LOWER(balance_sheet_quarter[Company Name]) = LOWER(balance_sheet_quarter_filter!$B$2), ROW(balance_sheet_quarter[Company Name]) - ROW(INDEX(balance_sheet_quarter[Company Name], 1, 1)) + 1), ROW(3:3)), COLUMN(J:J)), "")</f>
        <v>0</v>
      </c>
      <c r="L5" s="14">
        <f t="array" ref="L5">IFERROR(INDEX(balance_sheet_quarter[#All], SMALL(IF(LOWER(balance_sheet_quarter[Company Name]) = LOWER(balance_sheet_quarter_filter!$B$2), ROW(balance_sheet_quarter[Company Name]) - ROW(INDEX(balance_sheet_quarter[Company Name], 1, 1)) + 1), ROW(3:3)), COLUMN(K:K)), "")</f>
        <v>0</v>
      </c>
      <c r="M5" s="14">
        <f t="array" ref="M5">IFERROR(INDEX(balance_sheet_quarter[#All], SMALL(IF(LOWER(balance_sheet_quarter[Company Name]) = LOWER(balance_sheet_quarter_filter!$B$2), ROW(balance_sheet_quarter[Company Name]) - ROW(INDEX(balance_sheet_quarter[Company Name], 1, 1)) + 1), ROW(3:3)), COLUMN(L:L)), "")</f>
        <v>0</v>
      </c>
      <c r="N5" s="14">
        <f t="array" ref="N5">IFERROR(INDEX(balance_sheet_quarter[#All], SMALL(IF(LOWER(balance_sheet_quarter[Company Name]) = LOWER(balance_sheet_quarter_filter!$B$2), ROW(balance_sheet_quarter[Company Name]) - ROW(INDEX(balance_sheet_quarter[Company Name], 1, 1)) + 1), ROW(3:3)), COLUMN(M:M)), "")</f>
        <v>0</v>
      </c>
      <c r="O5" s="14">
        <f t="array" ref="O5">IFERROR(INDEX(balance_sheet_quarter[#All], SMALL(IF(LOWER(balance_sheet_quarter[Company Name]) = LOWER(balance_sheet_quarter_filter!$B$2), ROW(balance_sheet_quarter[Company Name]) - ROW(INDEX(balance_sheet_quarter[Company Name], 1, 1)) + 1), ROW(3:3)), COLUMN(N:N)), "")</f>
        <v>0</v>
      </c>
      <c r="P5" s="14">
        <f t="array" ref="P5">IFERROR(INDEX(balance_sheet_quarter[#All], SMALL(IF(LOWER(balance_sheet_quarter[Company Name]) = LOWER(balance_sheet_quarter_filter!$B$2), ROW(balance_sheet_quarter[Company Name]) - ROW(INDEX(balance_sheet_quarter[Company Name], 1, 1)) + 1), ROW(3:3)), COLUMN(O:O)), "")</f>
        <v>0</v>
      </c>
      <c r="Q5" s="14">
        <f t="array" ref="Q5">IFERROR(INDEX(balance_sheet_quarter[#All], SMALL(IF(LOWER(balance_sheet_quarter[Company Name]) = LOWER(balance_sheet_quarter_filter!$B$2), ROW(balance_sheet_quarter[Company Name]) - ROW(INDEX(balance_sheet_quarter[Company Name], 1, 1)) + 1), ROW(3:3)), COLUMN(P:P)), "")</f>
        <v>0</v>
      </c>
      <c r="R5" s="14">
        <f t="array" ref="R5">IFERROR(INDEX(balance_sheet_quarter[#All], SMALL(IF(LOWER(balance_sheet_quarter[Company Name]) = LOWER(balance_sheet_quarter_filter!$B$2), ROW(balance_sheet_quarter[Company Name]) - ROW(INDEX(balance_sheet_quarter[Company Name], 1, 1)) + 1), ROW(3:3)), COLUMN(Q:Q)), "")</f>
        <v>0</v>
      </c>
      <c r="S5" s="14">
        <f t="array" ref="S5">IFERROR(INDEX(balance_sheet_quarter[#All], SMALL(IF(LOWER(balance_sheet_quarter[Company Name]) = LOWER(balance_sheet_quarter_filter!$B$2), ROW(balance_sheet_quarter[Company Name]) - ROW(INDEX(balance_sheet_quarter[Company Name], 1, 1)) + 1), ROW(3:3)), COLUMN(R:R)), "")</f>
        <v>0</v>
      </c>
    </row>
    <row r="6" spans="1:19" x14ac:dyDescent="0.35">
      <c r="C6" t="str">
        <f t="array" ref="C6">IFERROR(INDEX(balance_sheet_quarter[#All], SMALL(IF(LOWER(balance_sheet_quarter[Company Name]) = LOWER(balance_sheet_quarter_filter!$B$2), ROW(balance_sheet_quarter[Company Name]) - ROW(INDEX(balance_sheet_quarter[Company Name], 1, 1)) + 1), ROW(4:4)), COLUMN(B:B)), "")</f>
        <v>I. Tiền và các khoản tương đương tiền</v>
      </c>
      <c r="D6" s="14">
        <f t="array" ref="D6">IFERROR(INDEX(balance_sheet_quarter[#All], SMALL(IF(LOWER(balance_sheet_quarter[Company Name]) = LOWER(balance_sheet_quarter_filter!$B$2), ROW(balance_sheet_quarter[Company Name]) - ROW(INDEX(balance_sheet_quarter[Company Name], 1, 1)) + 1), ROW(4:4)), COLUMN(C:C)), "")</f>
        <v>10408936000000</v>
      </c>
      <c r="E6" s="14">
        <f t="array" ref="E6">IFERROR(INDEX(balance_sheet_quarter[#All], SMALL(IF(LOWER(balance_sheet_quarter[Company Name]) = LOWER(balance_sheet_quarter_filter!$B$2), ROW(balance_sheet_quarter[Company Name]) - ROW(INDEX(balance_sheet_quarter[Company Name], 1, 1)) + 1), ROW(4:4)), COLUMN(D:D)), "")</f>
        <v>7678553000000</v>
      </c>
      <c r="F6" s="14">
        <f t="array" ref="F6">IFERROR(INDEX(balance_sheet_quarter[#All], SMALL(IF(LOWER(balance_sheet_quarter[Company Name]) = LOWER(balance_sheet_quarter_filter!$B$2), ROW(balance_sheet_quarter[Company Name]) - ROW(INDEX(balance_sheet_quarter[Company Name], 1, 1)) + 1), ROW(4:4)), COLUMN(E:E)), "")</f>
        <v>9120193000000</v>
      </c>
      <c r="G6" s="14">
        <f t="array" ref="G6">IFERROR(INDEX(balance_sheet_quarter[#All], SMALL(IF(LOWER(balance_sheet_quarter[Company Name]) = LOWER(balance_sheet_quarter_filter!$B$2), ROW(balance_sheet_quarter[Company Name]) - ROW(INDEX(balance_sheet_quarter[Company Name], 1, 1)) + 1), ROW(4:4)), COLUMN(F:F)), "")</f>
        <v>9907548000000</v>
      </c>
      <c r="H6" s="14">
        <f t="array" ref="H6">IFERROR(INDEX(balance_sheet_quarter[#All], SMALL(IF(LOWER(balance_sheet_quarter[Company Name]) = LOWER(balance_sheet_quarter_filter!$B$2), ROW(balance_sheet_quarter[Company Name]) - ROW(INDEX(balance_sheet_quarter[Company Name], 1, 1)) + 1), ROW(4:4)), COLUMN(G:G)), "")</f>
        <v>11464379000000</v>
      </c>
      <c r="I6" s="14">
        <f t="array" ref="I6">IFERROR(INDEX(balance_sheet_quarter[#All], SMALL(IF(LOWER(balance_sheet_quarter[Company Name]) = LOWER(balance_sheet_quarter_filter!$B$2), ROW(balance_sheet_quarter[Company Name]) - ROW(INDEX(balance_sheet_quarter[Company Name], 1, 1)) + 1), ROW(4:4)), COLUMN(H:H)), "")</f>
        <v>8222365000000</v>
      </c>
      <c r="J6" s="14">
        <f t="array" ref="J6">IFERROR(INDEX(balance_sheet_quarter[#All], SMALL(IF(LOWER(balance_sheet_quarter[Company Name]) = LOWER(balance_sheet_quarter_filter!$B$2), ROW(balance_sheet_quarter[Company Name]) - ROW(INDEX(balance_sheet_quarter[Company Name], 1, 1)) + 1), ROW(4:4)), COLUMN(I:I)), "")</f>
        <v>9874000000000</v>
      </c>
      <c r="K6" s="14">
        <f t="array" ref="K6">IFERROR(INDEX(balance_sheet_quarter[#All], SMALL(IF(LOWER(balance_sheet_quarter[Company Name]) = LOWER(balance_sheet_quarter_filter!$B$2), ROW(balance_sheet_quarter[Company Name]) - ROW(INDEX(balance_sheet_quarter[Company Name], 1, 1)) + 1), ROW(4:4)), COLUMN(J:J)), "")</f>
        <v>9744491000000</v>
      </c>
      <c r="L6" s="14">
        <f t="array" ref="L6">IFERROR(INDEX(balance_sheet_quarter[#All], SMALL(IF(LOWER(balance_sheet_quarter[Company Name]) = LOWER(balance_sheet_quarter_filter!$B$2), ROW(balance_sheet_quarter[Company Name]) - ROW(INDEX(balance_sheet_quarter[Company Name], 1, 1)) + 1), ROW(4:4)), COLUMN(K:K)), "")</f>
        <v>10350463000000</v>
      </c>
      <c r="M6" s="14">
        <f t="array" ref="M6">IFERROR(INDEX(balance_sheet_quarter[#All], SMALL(IF(LOWER(balance_sheet_quarter[Company Name]) = LOWER(balance_sheet_quarter_filter!$B$2), ROW(balance_sheet_quarter[Company Name]) - ROW(INDEX(balance_sheet_quarter[Company Name], 1, 1)) + 1), ROW(4:4)), COLUMN(L:L)), "")</f>
        <v>7849898000000</v>
      </c>
      <c r="N6" s="14">
        <f t="array" ref="N6">IFERROR(INDEX(balance_sheet_quarter[#All], SMALL(IF(LOWER(balance_sheet_quarter[Company Name]) = LOWER(balance_sheet_quarter_filter!$B$2), ROW(balance_sheet_quarter[Company Name]) - ROW(INDEX(balance_sheet_quarter[Company Name], 1, 1)) + 1), ROW(4:4)), COLUMN(M:M)), "")</f>
        <v>10542632000000</v>
      </c>
      <c r="O6" s="14">
        <f t="array" ref="O6">IFERROR(INDEX(balance_sheet_quarter[#All], SMALL(IF(LOWER(balance_sheet_quarter[Company Name]) = LOWER(balance_sheet_quarter_filter!$B$2), ROW(balance_sheet_quarter[Company Name]) - ROW(INDEX(balance_sheet_quarter[Company Name], 1, 1)) + 1), ROW(4:4)), COLUMN(N:N)), "")</f>
        <v>10561798000000</v>
      </c>
      <c r="P6" s="14">
        <f t="array" ref="P6">IFERROR(INDEX(balance_sheet_quarter[#All], SMALL(IF(LOWER(balance_sheet_quarter[Company Name]) = LOWER(balance_sheet_quarter_filter!$B$2), ROW(balance_sheet_quarter[Company Name]) - ROW(INDEX(balance_sheet_quarter[Company Name], 1, 1)) + 1), ROW(4:4)), COLUMN(O:O)), "")</f>
        <v>10291802000000</v>
      </c>
      <c r="Q6" s="14">
        <f t="array" ref="Q6">IFERROR(INDEX(balance_sheet_quarter[#All], SMALL(IF(LOWER(balance_sheet_quarter[Company Name]) = LOWER(balance_sheet_quarter_filter!$B$2), ROW(balance_sheet_quarter[Company Name]) - ROW(INDEX(balance_sheet_quarter[Company Name], 1, 1)) + 1), ROW(4:4)), COLUMN(P:P)), "")</f>
        <v>0</v>
      </c>
      <c r="R6" s="14">
        <f t="array" ref="R6">IFERROR(INDEX(balance_sheet_quarter[#All], SMALL(IF(LOWER(balance_sheet_quarter[Company Name]) = LOWER(balance_sheet_quarter_filter!$B$2), ROW(balance_sheet_quarter[Company Name]) - ROW(INDEX(balance_sheet_quarter[Company Name], 1, 1)) + 1), ROW(4:4)), COLUMN(Q:Q)), "")</f>
        <v>8487570000000</v>
      </c>
      <c r="S6" s="14">
        <f t="array" ref="S6">IFERROR(INDEX(balance_sheet_quarter[#All], SMALL(IF(LOWER(balance_sheet_quarter[Company Name]) = LOWER(balance_sheet_quarter_filter!$B$2), ROW(balance_sheet_quarter[Company Name]) - ROW(INDEX(balance_sheet_quarter[Company Name], 1, 1)) + 1), ROW(4:4)), COLUMN(R:R)), "")</f>
        <v>0</v>
      </c>
    </row>
    <row r="7" spans="1:19" x14ac:dyDescent="0.35">
      <c r="C7" t="str">
        <f t="array" ref="C7">IFERROR(INDEX(balance_sheet_quarter[#All], SMALL(IF(LOWER(balance_sheet_quarter[Company Name]) = LOWER(balance_sheet_quarter_filter!$B$2), ROW(balance_sheet_quarter[Company Name]) - ROW(INDEX(balance_sheet_quarter[Company Name], 1, 1)) + 1), ROW(5:5)), COLUMN(B:B)), "")</f>
        <v>1. Tiền</v>
      </c>
      <c r="D7" s="14">
        <f t="array" ref="D7">IFERROR(INDEX(balance_sheet_quarter[#All], SMALL(IF(LOWER(balance_sheet_quarter[Company Name]) = LOWER(balance_sheet_quarter_filter!$B$2), ROW(balance_sheet_quarter[Company Name]) - ROW(INDEX(balance_sheet_quarter[Company Name], 1, 1)) + 1), ROW(5:5)), COLUMN(C:C)), "")</f>
        <v>0</v>
      </c>
      <c r="E7" s="14">
        <f t="array" ref="E7">IFERROR(INDEX(balance_sheet_quarter[#All], SMALL(IF(LOWER(balance_sheet_quarter[Company Name]) = LOWER(balance_sheet_quarter_filter!$B$2), ROW(balance_sheet_quarter[Company Name]) - ROW(INDEX(balance_sheet_quarter[Company Name], 1, 1)) + 1), ROW(5:5)), COLUMN(D:D)), "")</f>
        <v>0</v>
      </c>
      <c r="F7" s="14">
        <f t="array" ref="F7">IFERROR(INDEX(balance_sheet_quarter[#All], SMALL(IF(LOWER(balance_sheet_quarter[Company Name]) = LOWER(balance_sheet_quarter_filter!$B$2), ROW(balance_sheet_quarter[Company Name]) - ROW(INDEX(balance_sheet_quarter[Company Name], 1, 1)) + 1), ROW(5:5)), COLUMN(E:E)), "")</f>
        <v>0</v>
      </c>
      <c r="G7" s="14">
        <f t="array" ref="G7">IFERROR(INDEX(balance_sheet_quarter[#All], SMALL(IF(LOWER(balance_sheet_quarter[Company Name]) = LOWER(balance_sheet_quarter_filter!$B$2), ROW(balance_sheet_quarter[Company Name]) - ROW(INDEX(balance_sheet_quarter[Company Name], 1, 1)) + 1), ROW(5:5)), COLUMN(F:F)), "")</f>
        <v>0</v>
      </c>
      <c r="H7" s="14">
        <f t="array" ref="H7">IFERROR(INDEX(balance_sheet_quarter[#All], SMALL(IF(LOWER(balance_sheet_quarter[Company Name]) = LOWER(balance_sheet_quarter_filter!$B$2), ROW(balance_sheet_quarter[Company Name]) - ROW(INDEX(balance_sheet_quarter[Company Name], 1, 1)) + 1), ROW(5:5)), COLUMN(G:G)), "")</f>
        <v>0</v>
      </c>
      <c r="I7" s="14">
        <f t="array" ref="I7">IFERROR(INDEX(balance_sheet_quarter[#All], SMALL(IF(LOWER(balance_sheet_quarter[Company Name]) = LOWER(balance_sheet_quarter_filter!$B$2), ROW(balance_sheet_quarter[Company Name]) - ROW(INDEX(balance_sheet_quarter[Company Name], 1, 1)) + 1), ROW(5:5)), COLUMN(H:H)), "")</f>
        <v>0</v>
      </c>
      <c r="J7" s="14">
        <f t="array" ref="J7">IFERROR(INDEX(balance_sheet_quarter[#All], SMALL(IF(LOWER(balance_sheet_quarter[Company Name]) = LOWER(balance_sheet_quarter_filter!$B$2), ROW(balance_sheet_quarter[Company Name]) - ROW(INDEX(balance_sheet_quarter[Company Name], 1, 1)) + 1), ROW(5:5)), COLUMN(I:I)), "")</f>
        <v>0</v>
      </c>
      <c r="K7" s="14">
        <f t="array" ref="K7">IFERROR(INDEX(balance_sheet_quarter[#All], SMALL(IF(LOWER(balance_sheet_quarter[Company Name]) = LOWER(balance_sheet_quarter_filter!$B$2), ROW(balance_sheet_quarter[Company Name]) - ROW(INDEX(balance_sheet_quarter[Company Name], 1, 1)) + 1), ROW(5:5)), COLUMN(J:J)), "")</f>
        <v>0</v>
      </c>
      <c r="L7" s="14">
        <f t="array" ref="L7">IFERROR(INDEX(balance_sheet_quarter[#All], SMALL(IF(LOWER(balance_sheet_quarter[Company Name]) = LOWER(balance_sheet_quarter_filter!$B$2), ROW(balance_sheet_quarter[Company Name]) - ROW(INDEX(balance_sheet_quarter[Company Name], 1, 1)) + 1), ROW(5:5)), COLUMN(K:K)), "")</f>
        <v>0</v>
      </c>
      <c r="M7" s="14">
        <f t="array" ref="M7">IFERROR(INDEX(balance_sheet_quarter[#All], SMALL(IF(LOWER(balance_sheet_quarter[Company Name]) = LOWER(balance_sheet_quarter_filter!$B$2), ROW(balance_sheet_quarter[Company Name]) - ROW(INDEX(balance_sheet_quarter[Company Name], 1, 1)) + 1), ROW(5:5)), COLUMN(L:L)), "")</f>
        <v>0</v>
      </c>
      <c r="N7" s="14">
        <f t="array" ref="N7">IFERROR(INDEX(balance_sheet_quarter[#All], SMALL(IF(LOWER(balance_sheet_quarter[Company Name]) = LOWER(balance_sheet_quarter_filter!$B$2), ROW(balance_sheet_quarter[Company Name]) - ROW(INDEX(balance_sheet_quarter[Company Name], 1, 1)) + 1), ROW(5:5)), COLUMN(M:M)), "")</f>
        <v>0</v>
      </c>
      <c r="O7" s="14">
        <f t="array" ref="O7">IFERROR(INDEX(balance_sheet_quarter[#All], SMALL(IF(LOWER(balance_sheet_quarter[Company Name]) = LOWER(balance_sheet_quarter_filter!$B$2), ROW(balance_sheet_quarter[Company Name]) - ROW(INDEX(balance_sheet_quarter[Company Name], 1, 1)) + 1), ROW(5:5)), COLUMN(N:N)), "")</f>
        <v>0</v>
      </c>
      <c r="P7" s="14">
        <f t="array" ref="P7">IFERROR(INDEX(balance_sheet_quarter[#All], SMALL(IF(LOWER(balance_sheet_quarter[Company Name]) = LOWER(balance_sheet_quarter_filter!$B$2), ROW(balance_sheet_quarter[Company Name]) - ROW(INDEX(balance_sheet_quarter[Company Name], 1, 1)) + 1), ROW(5:5)), COLUMN(O:O)), "")</f>
        <v>0</v>
      </c>
      <c r="Q7" s="14">
        <f t="array" ref="Q7">IFERROR(INDEX(balance_sheet_quarter[#All], SMALL(IF(LOWER(balance_sheet_quarter[Company Name]) = LOWER(balance_sheet_quarter_filter!$B$2), ROW(balance_sheet_quarter[Company Name]) - ROW(INDEX(balance_sheet_quarter[Company Name], 1, 1)) + 1), ROW(5:5)), COLUMN(P:P)), "")</f>
        <v>0</v>
      </c>
      <c r="R7" s="14">
        <f t="array" ref="R7">IFERROR(INDEX(balance_sheet_quarter[#All], SMALL(IF(LOWER(balance_sheet_quarter[Company Name]) = LOWER(balance_sheet_quarter_filter!$B$2), ROW(balance_sheet_quarter[Company Name]) - ROW(INDEX(balance_sheet_quarter[Company Name], 1, 1)) + 1), ROW(5:5)), COLUMN(Q:Q)), "")</f>
        <v>0</v>
      </c>
      <c r="S7" s="14">
        <f t="array" ref="S7">IFERROR(INDEX(balance_sheet_quarter[#All], SMALL(IF(LOWER(balance_sheet_quarter[Company Name]) = LOWER(balance_sheet_quarter_filter!$B$2), ROW(balance_sheet_quarter[Company Name]) - ROW(INDEX(balance_sheet_quarter[Company Name], 1, 1)) + 1), ROW(5:5)), COLUMN(R:R)), "")</f>
        <v>0</v>
      </c>
    </row>
    <row r="8" spans="1:19" x14ac:dyDescent="0.35">
      <c r="C8" t="str">
        <f t="array" ref="C8">IFERROR(INDEX(balance_sheet_quarter[#All], SMALL(IF(LOWER(balance_sheet_quarter[Company Name]) = LOWER(balance_sheet_quarter_filter!$B$2), ROW(balance_sheet_quarter[Company Name]) - ROW(INDEX(balance_sheet_quarter[Company Name], 1, 1)) + 1), ROW(6:6)), COLUMN(B:B)), "")</f>
        <v>2. Các khoản tương đương tiền</v>
      </c>
      <c r="D8" s="14">
        <f t="array" ref="D8">IFERROR(INDEX(balance_sheet_quarter[#All], SMALL(IF(LOWER(balance_sheet_quarter[Company Name]) = LOWER(balance_sheet_quarter_filter!$B$2), ROW(balance_sheet_quarter[Company Name]) - ROW(INDEX(balance_sheet_quarter[Company Name], 1, 1)) + 1), ROW(6:6)), COLUMN(C:C)), "")</f>
        <v>0</v>
      </c>
      <c r="E8" s="14">
        <f t="array" ref="E8">IFERROR(INDEX(balance_sheet_quarter[#All], SMALL(IF(LOWER(balance_sheet_quarter[Company Name]) = LOWER(balance_sheet_quarter_filter!$B$2), ROW(balance_sheet_quarter[Company Name]) - ROW(INDEX(balance_sheet_quarter[Company Name], 1, 1)) + 1), ROW(6:6)), COLUMN(D:D)), "")</f>
        <v>0</v>
      </c>
      <c r="F8" s="14">
        <f t="array" ref="F8">IFERROR(INDEX(balance_sheet_quarter[#All], SMALL(IF(LOWER(balance_sheet_quarter[Company Name]) = LOWER(balance_sheet_quarter_filter!$B$2), ROW(balance_sheet_quarter[Company Name]) - ROW(INDEX(balance_sheet_quarter[Company Name], 1, 1)) + 1), ROW(6:6)), COLUMN(E:E)), "")</f>
        <v>0</v>
      </c>
      <c r="G8" s="14">
        <f t="array" ref="G8">IFERROR(INDEX(balance_sheet_quarter[#All], SMALL(IF(LOWER(balance_sheet_quarter[Company Name]) = LOWER(balance_sheet_quarter_filter!$B$2), ROW(balance_sheet_quarter[Company Name]) - ROW(INDEX(balance_sheet_quarter[Company Name], 1, 1)) + 1), ROW(6:6)), COLUMN(F:F)), "")</f>
        <v>0</v>
      </c>
      <c r="H8" s="14">
        <f t="array" ref="H8">IFERROR(INDEX(balance_sheet_quarter[#All], SMALL(IF(LOWER(balance_sheet_quarter[Company Name]) = LOWER(balance_sheet_quarter_filter!$B$2), ROW(balance_sheet_quarter[Company Name]) - ROW(INDEX(balance_sheet_quarter[Company Name], 1, 1)) + 1), ROW(6:6)), COLUMN(G:G)), "")</f>
        <v>0</v>
      </c>
      <c r="I8" s="14">
        <f t="array" ref="I8">IFERROR(INDEX(balance_sheet_quarter[#All], SMALL(IF(LOWER(balance_sheet_quarter[Company Name]) = LOWER(balance_sheet_quarter_filter!$B$2), ROW(balance_sheet_quarter[Company Name]) - ROW(INDEX(balance_sheet_quarter[Company Name], 1, 1)) + 1), ROW(6:6)), COLUMN(H:H)), "")</f>
        <v>0</v>
      </c>
      <c r="J8" s="14">
        <f t="array" ref="J8">IFERROR(INDEX(balance_sheet_quarter[#All], SMALL(IF(LOWER(balance_sheet_quarter[Company Name]) = LOWER(balance_sheet_quarter_filter!$B$2), ROW(balance_sheet_quarter[Company Name]) - ROW(INDEX(balance_sheet_quarter[Company Name], 1, 1)) + 1), ROW(6:6)), COLUMN(I:I)), "")</f>
        <v>0</v>
      </c>
      <c r="K8" s="14">
        <f t="array" ref="K8">IFERROR(INDEX(balance_sheet_quarter[#All], SMALL(IF(LOWER(balance_sheet_quarter[Company Name]) = LOWER(balance_sheet_quarter_filter!$B$2), ROW(balance_sheet_quarter[Company Name]) - ROW(INDEX(balance_sheet_quarter[Company Name], 1, 1)) + 1), ROW(6:6)), COLUMN(J:J)), "")</f>
        <v>0</v>
      </c>
      <c r="L8" s="14">
        <f t="array" ref="L8">IFERROR(INDEX(balance_sheet_quarter[#All], SMALL(IF(LOWER(balance_sheet_quarter[Company Name]) = LOWER(balance_sheet_quarter_filter!$B$2), ROW(balance_sheet_quarter[Company Name]) - ROW(INDEX(balance_sheet_quarter[Company Name], 1, 1)) + 1), ROW(6:6)), COLUMN(K:K)), "")</f>
        <v>0</v>
      </c>
      <c r="M8" s="14">
        <f t="array" ref="M8">IFERROR(INDEX(balance_sheet_quarter[#All], SMALL(IF(LOWER(balance_sheet_quarter[Company Name]) = LOWER(balance_sheet_quarter_filter!$B$2), ROW(balance_sheet_quarter[Company Name]) - ROW(INDEX(balance_sheet_quarter[Company Name], 1, 1)) + 1), ROW(6:6)), COLUMN(L:L)), "")</f>
        <v>0</v>
      </c>
      <c r="N8" s="14">
        <f t="array" ref="N8">IFERROR(INDEX(balance_sheet_quarter[#All], SMALL(IF(LOWER(balance_sheet_quarter[Company Name]) = LOWER(balance_sheet_quarter_filter!$B$2), ROW(balance_sheet_quarter[Company Name]) - ROW(INDEX(balance_sheet_quarter[Company Name], 1, 1)) + 1), ROW(6:6)), COLUMN(M:M)), "")</f>
        <v>0</v>
      </c>
      <c r="O8" s="14">
        <f t="array" ref="O8">IFERROR(INDEX(balance_sheet_quarter[#All], SMALL(IF(LOWER(balance_sheet_quarter[Company Name]) = LOWER(balance_sheet_quarter_filter!$B$2), ROW(balance_sheet_quarter[Company Name]) - ROW(INDEX(balance_sheet_quarter[Company Name], 1, 1)) + 1), ROW(6:6)), COLUMN(N:N)), "")</f>
        <v>0</v>
      </c>
      <c r="P8" s="14">
        <f t="array" ref="P8">IFERROR(INDEX(balance_sheet_quarter[#All], SMALL(IF(LOWER(balance_sheet_quarter[Company Name]) = LOWER(balance_sheet_quarter_filter!$B$2), ROW(balance_sheet_quarter[Company Name]) - ROW(INDEX(balance_sheet_quarter[Company Name], 1, 1)) + 1), ROW(6:6)), COLUMN(O:O)), "")</f>
        <v>0</v>
      </c>
      <c r="Q8" s="14">
        <f t="array" ref="Q8">IFERROR(INDEX(balance_sheet_quarter[#All], SMALL(IF(LOWER(balance_sheet_quarter[Company Name]) = LOWER(balance_sheet_quarter_filter!$B$2), ROW(balance_sheet_quarter[Company Name]) - ROW(INDEX(balance_sheet_quarter[Company Name], 1, 1)) + 1), ROW(6:6)), COLUMN(P:P)), "")</f>
        <v>0</v>
      </c>
      <c r="R8" s="14">
        <f t="array" ref="R8">IFERROR(INDEX(balance_sheet_quarter[#All], SMALL(IF(LOWER(balance_sheet_quarter[Company Name]) = LOWER(balance_sheet_quarter_filter!$B$2), ROW(balance_sheet_quarter[Company Name]) - ROW(INDEX(balance_sheet_quarter[Company Name], 1, 1)) + 1), ROW(6:6)), COLUMN(Q:Q)), "")</f>
        <v>0</v>
      </c>
      <c r="S8" s="14">
        <f t="array" ref="S8">IFERROR(INDEX(balance_sheet_quarter[#All], SMALL(IF(LOWER(balance_sheet_quarter[Company Name]) = LOWER(balance_sheet_quarter_filter!$B$2), ROW(balance_sheet_quarter[Company Name]) - ROW(INDEX(balance_sheet_quarter[Company Name], 1, 1)) + 1), ROW(6:6)), COLUMN(R:R)), "")</f>
        <v>0</v>
      </c>
    </row>
    <row r="9" spans="1:19" x14ac:dyDescent="0.35">
      <c r="C9" t="str">
        <f t="array" ref="C9">IFERROR(INDEX(balance_sheet_quarter[#All], SMALL(IF(LOWER(balance_sheet_quarter[Company Name]) = LOWER(balance_sheet_quarter_filter!$B$2), ROW(balance_sheet_quarter[Company Name]) - ROW(INDEX(balance_sheet_quarter[Company Name], 1, 1)) + 1), ROW(7:7)), COLUMN(B:B)), "")</f>
        <v>II. Các khoản đầu tư tài chính ngắn hạn</v>
      </c>
      <c r="D9" s="14">
        <f t="array" ref="D9">IFERROR(INDEX(balance_sheet_quarter[#All], SMALL(IF(LOWER(balance_sheet_quarter[Company Name]) = LOWER(balance_sheet_quarter_filter!$B$2), ROW(balance_sheet_quarter[Company Name]) - ROW(INDEX(balance_sheet_quarter[Company Name], 1, 1)) + 1), ROW(7:7)), COLUMN(C:C)), "")</f>
        <v>12059124000000</v>
      </c>
      <c r="E9" s="14">
        <f t="array" ref="E9">IFERROR(INDEX(balance_sheet_quarter[#All], SMALL(IF(LOWER(balance_sheet_quarter[Company Name]) = LOWER(balance_sheet_quarter_filter!$B$2), ROW(balance_sheet_quarter[Company Name]) - ROW(INDEX(balance_sheet_quarter[Company Name], 1, 1)) + 1), ROW(7:7)), COLUMN(D:D)), "")</f>
        <v>10052590000000</v>
      </c>
      <c r="F9" s="14">
        <f t="array" ref="F9">IFERROR(INDEX(balance_sheet_quarter[#All], SMALL(IF(LOWER(balance_sheet_quarter[Company Name]) = LOWER(balance_sheet_quarter_filter!$B$2), ROW(balance_sheet_quarter[Company Name]) - ROW(INDEX(balance_sheet_quarter[Company Name], 1, 1)) + 1), ROW(7:7)), COLUMN(E:E)), "")</f>
        <v>11896701000000</v>
      </c>
      <c r="G9" s="14">
        <f t="array" ref="G9">IFERROR(INDEX(balance_sheet_quarter[#All], SMALL(IF(LOWER(balance_sheet_quarter[Company Name]) = LOWER(balance_sheet_quarter_filter!$B$2), ROW(balance_sheet_quarter[Company Name]) - ROW(INDEX(balance_sheet_quarter[Company Name], 1, 1)) + 1), ROW(7:7)), COLUMN(F:F)), "")</f>
        <v>11367139000000</v>
      </c>
      <c r="H9" s="14">
        <f t="array" ref="H9">IFERROR(INDEX(balance_sheet_quarter[#All], SMALL(IF(LOWER(balance_sheet_quarter[Company Name]) = LOWER(balance_sheet_quarter_filter!$B$2), ROW(balance_sheet_quarter[Company Name]) - ROW(INDEX(balance_sheet_quarter[Company Name], 1, 1)) + 1), ROW(7:7)), COLUMN(G:G)), "")</f>
        <v>12854927000000</v>
      </c>
      <c r="I9" s="14">
        <f t="array" ref="I9">IFERROR(INDEX(balance_sheet_quarter[#All], SMALL(IF(LOWER(balance_sheet_quarter[Company Name]) = LOWER(balance_sheet_quarter_filter!$B$2), ROW(balance_sheet_quarter[Company Name]) - ROW(INDEX(balance_sheet_quarter[Company Name], 1, 1)) + 1), ROW(7:7)), COLUMN(H:H)), "")</f>
        <v>12169867000000</v>
      </c>
      <c r="J9" s="14">
        <f t="array" ref="J9">IFERROR(INDEX(balance_sheet_quarter[#All], SMALL(IF(LOWER(balance_sheet_quarter[Company Name]) = LOWER(balance_sheet_quarter_filter!$B$2), ROW(balance_sheet_quarter[Company Name]) - ROW(INDEX(balance_sheet_quarter[Company Name], 1, 1)) + 1), ROW(7:7)), COLUMN(I:I)), "")</f>
        <v>12383902000000</v>
      </c>
      <c r="K9" s="14">
        <f t="array" ref="K9">IFERROR(INDEX(balance_sheet_quarter[#All], SMALL(IF(LOWER(balance_sheet_quarter[Company Name]) = LOWER(balance_sheet_quarter_filter!$B$2), ROW(balance_sheet_quarter[Company Name]) - ROW(INDEX(balance_sheet_quarter[Company Name], 1, 1)) + 1), ROW(7:7)), COLUMN(J:J)), "")</f>
        <v>12626666000000</v>
      </c>
      <c r="L9" s="14">
        <f t="array" ref="L9">IFERROR(INDEX(balance_sheet_quarter[#All], SMALL(IF(LOWER(balance_sheet_quarter[Company Name]) = LOWER(balance_sheet_quarter_filter!$B$2), ROW(balance_sheet_quarter[Company Name]) - ROW(INDEX(balance_sheet_quarter[Company Name], 1, 1)) + 1), ROW(7:7)), COLUMN(K:K)), "")</f>
        <v>12568881000000</v>
      </c>
      <c r="M9" s="14">
        <f t="array" ref="M9">IFERROR(INDEX(balance_sheet_quarter[#All], SMALL(IF(LOWER(balance_sheet_quarter[Company Name]) = LOWER(balance_sheet_quarter_filter!$B$2), ROW(balance_sheet_quarter[Company Name]) - ROW(INDEX(balance_sheet_quarter[Company Name], 1, 1)) + 1), ROW(7:7)), COLUMN(L:L)), "")</f>
        <v>12286117000000</v>
      </c>
      <c r="N9" s="14">
        <f t="array" ref="N9">IFERROR(INDEX(balance_sheet_quarter[#All], SMALL(IF(LOWER(balance_sheet_quarter[Company Name]) = LOWER(balance_sheet_quarter_filter!$B$2), ROW(balance_sheet_quarter[Company Name]) - ROW(INDEX(balance_sheet_quarter[Company Name], 1, 1)) + 1), ROW(7:7)), COLUMN(M:M)), "")</f>
        <v>12581859000000</v>
      </c>
      <c r="O9" s="14">
        <f t="array" ref="O9">IFERROR(INDEX(balance_sheet_quarter[#All], SMALL(IF(LOWER(balance_sheet_quarter[Company Name]) = LOWER(balance_sheet_quarter_filter!$B$2), ROW(balance_sheet_quarter[Company Name]) - ROW(INDEX(balance_sheet_quarter[Company Name], 1, 1)) + 1), ROW(7:7)), COLUMN(N:N)), "")</f>
        <v>13551669000000</v>
      </c>
      <c r="P9" s="14">
        <f t="array" ref="P9">IFERROR(INDEX(balance_sheet_quarter[#All], SMALL(IF(LOWER(balance_sheet_quarter[Company Name]) = LOWER(balance_sheet_quarter_filter!$B$2), ROW(balance_sheet_quarter[Company Name]) - ROW(INDEX(balance_sheet_quarter[Company Name], 1, 1)) + 1), ROW(7:7)), COLUMN(O:O)), "")</f>
        <v>13211925000000</v>
      </c>
      <c r="Q9" s="14">
        <f t="array" ref="Q9">IFERROR(INDEX(balance_sheet_quarter[#All], SMALL(IF(LOWER(balance_sheet_quarter[Company Name]) = LOWER(balance_sheet_quarter_filter!$B$2), ROW(balance_sheet_quarter[Company Name]) - ROW(INDEX(balance_sheet_quarter[Company Name], 1, 1)) + 1), ROW(7:7)), COLUMN(P:P)), "")</f>
        <v>0</v>
      </c>
      <c r="R9" s="14">
        <f t="array" ref="R9">IFERROR(INDEX(balance_sheet_quarter[#All], SMALL(IF(LOWER(balance_sheet_quarter[Company Name]) = LOWER(balance_sheet_quarter_filter!$B$2), ROW(balance_sheet_quarter[Company Name]) - ROW(INDEX(balance_sheet_quarter[Company Name], 1, 1)) + 1), ROW(7:7)), COLUMN(Q:Q)), "")</f>
        <v>15798185000000</v>
      </c>
      <c r="S9" s="14">
        <f t="array" ref="S9">IFERROR(INDEX(balance_sheet_quarter[#All], SMALL(IF(LOWER(balance_sheet_quarter[Company Name]) = LOWER(balance_sheet_quarter_filter!$B$2), ROW(balance_sheet_quarter[Company Name]) - ROW(INDEX(balance_sheet_quarter[Company Name], 1, 1)) + 1), ROW(7:7)), COLUMN(R:R)), "")</f>
        <v>0</v>
      </c>
    </row>
    <row r="10" spans="1:19" x14ac:dyDescent="0.35">
      <c r="C10" t="str">
        <f t="array" ref="C10">IFERROR(INDEX(balance_sheet_quarter[#All], SMALL(IF(LOWER(balance_sheet_quarter[Company Name]) = LOWER(balance_sheet_quarter_filter!$B$2), ROW(balance_sheet_quarter[Company Name]) - ROW(INDEX(balance_sheet_quarter[Company Name], 1, 1)) + 1), ROW(8:8)), COLUMN(B:B)), "")</f>
        <v>1. Chứng khoán kinh doanh</v>
      </c>
      <c r="D10" s="14">
        <f t="array" ref="D10">IFERROR(INDEX(balance_sheet_quarter[#All], SMALL(IF(LOWER(balance_sheet_quarter[Company Name]) = LOWER(balance_sheet_quarter_filter!$B$2), ROW(balance_sheet_quarter[Company Name]) - ROW(INDEX(balance_sheet_quarter[Company Name], 1, 1)) + 1), ROW(8:8)), COLUMN(C:C)), "")</f>
        <v>0</v>
      </c>
      <c r="E10" s="14">
        <f t="array" ref="E10">IFERROR(INDEX(balance_sheet_quarter[#All], SMALL(IF(LOWER(balance_sheet_quarter[Company Name]) = LOWER(balance_sheet_quarter_filter!$B$2), ROW(balance_sheet_quarter[Company Name]) - ROW(INDEX(balance_sheet_quarter[Company Name], 1, 1)) + 1), ROW(8:8)), COLUMN(D:D)), "")</f>
        <v>0</v>
      </c>
      <c r="F10" s="14">
        <f t="array" ref="F10">IFERROR(INDEX(balance_sheet_quarter[#All], SMALL(IF(LOWER(balance_sheet_quarter[Company Name]) = LOWER(balance_sheet_quarter_filter!$B$2), ROW(balance_sheet_quarter[Company Name]) - ROW(INDEX(balance_sheet_quarter[Company Name], 1, 1)) + 1), ROW(8:8)), COLUMN(E:E)), "")</f>
        <v>0</v>
      </c>
      <c r="G10" s="14">
        <f t="array" ref="G10">IFERROR(INDEX(balance_sheet_quarter[#All], SMALL(IF(LOWER(balance_sheet_quarter[Company Name]) = LOWER(balance_sheet_quarter_filter!$B$2), ROW(balance_sheet_quarter[Company Name]) - ROW(INDEX(balance_sheet_quarter[Company Name], 1, 1)) + 1), ROW(8:8)), COLUMN(F:F)), "")</f>
        <v>0</v>
      </c>
      <c r="H10" s="14">
        <f t="array" ref="H10">IFERROR(INDEX(balance_sheet_quarter[#All], SMALL(IF(LOWER(balance_sheet_quarter[Company Name]) = LOWER(balance_sheet_quarter_filter!$B$2), ROW(balance_sheet_quarter[Company Name]) - ROW(INDEX(balance_sheet_quarter[Company Name], 1, 1)) + 1), ROW(8:8)), COLUMN(G:G)), "")</f>
        <v>0</v>
      </c>
      <c r="I10" s="14">
        <f t="array" ref="I10">IFERROR(INDEX(balance_sheet_quarter[#All], SMALL(IF(LOWER(balance_sheet_quarter[Company Name]) = LOWER(balance_sheet_quarter_filter!$B$2), ROW(balance_sheet_quarter[Company Name]) - ROW(INDEX(balance_sheet_quarter[Company Name], 1, 1)) + 1), ROW(8:8)), COLUMN(H:H)), "")</f>
        <v>0</v>
      </c>
      <c r="J10" s="14">
        <f t="array" ref="J10">IFERROR(INDEX(balance_sheet_quarter[#All], SMALL(IF(LOWER(balance_sheet_quarter[Company Name]) = LOWER(balance_sheet_quarter_filter!$B$2), ROW(balance_sheet_quarter[Company Name]) - ROW(INDEX(balance_sheet_quarter[Company Name], 1, 1)) + 1), ROW(8:8)), COLUMN(I:I)), "")</f>
        <v>0</v>
      </c>
      <c r="K10" s="14">
        <f t="array" ref="K10">IFERROR(INDEX(balance_sheet_quarter[#All], SMALL(IF(LOWER(balance_sheet_quarter[Company Name]) = LOWER(balance_sheet_quarter_filter!$B$2), ROW(balance_sheet_quarter[Company Name]) - ROW(INDEX(balance_sheet_quarter[Company Name], 1, 1)) + 1), ROW(8:8)), COLUMN(J:J)), "")</f>
        <v>0</v>
      </c>
      <c r="L10" s="14">
        <f t="array" ref="L10">IFERROR(INDEX(balance_sheet_quarter[#All], SMALL(IF(LOWER(balance_sheet_quarter[Company Name]) = LOWER(balance_sheet_quarter_filter!$B$2), ROW(balance_sheet_quarter[Company Name]) - ROW(INDEX(balance_sheet_quarter[Company Name], 1, 1)) + 1), ROW(8:8)), COLUMN(K:K)), "")</f>
        <v>0</v>
      </c>
      <c r="M10" s="14">
        <f t="array" ref="M10">IFERROR(INDEX(balance_sheet_quarter[#All], SMALL(IF(LOWER(balance_sheet_quarter[Company Name]) = LOWER(balance_sheet_quarter_filter!$B$2), ROW(balance_sheet_quarter[Company Name]) - ROW(INDEX(balance_sheet_quarter[Company Name], 1, 1)) + 1), ROW(8:8)), COLUMN(L:L)), "")</f>
        <v>0</v>
      </c>
      <c r="N10" s="14">
        <f t="array" ref="N10">IFERROR(INDEX(balance_sheet_quarter[#All], SMALL(IF(LOWER(balance_sheet_quarter[Company Name]) = LOWER(balance_sheet_quarter_filter!$B$2), ROW(balance_sheet_quarter[Company Name]) - ROW(INDEX(balance_sheet_quarter[Company Name], 1, 1)) + 1), ROW(8:8)), COLUMN(M:M)), "")</f>
        <v>0</v>
      </c>
      <c r="O10" s="14">
        <f t="array" ref="O10">IFERROR(INDEX(balance_sheet_quarter[#All], SMALL(IF(LOWER(balance_sheet_quarter[Company Name]) = LOWER(balance_sheet_quarter_filter!$B$2), ROW(balance_sheet_quarter[Company Name]) - ROW(INDEX(balance_sheet_quarter[Company Name], 1, 1)) + 1), ROW(8:8)), COLUMN(N:N)), "")</f>
        <v>0</v>
      </c>
      <c r="P10" s="14">
        <f t="array" ref="P10">IFERROR(INDEX(balance_sheet_quarter[#All], SMALL(IF(LOWER(balance_sheet_quarter[Company Name]) = LOWER(balance_sheet_quarter_filter!$B$2), ROW(balance_sheet_quarter[Company Name]) - ROW(INDEX(balance_sheet_quarter[Company Name], 1, 1)) + 1), ROW(8:8)), COLUMN(O:O)), "")</f>
        <v>0</v>
      </c>
      <c r="Q10" s="14">
        <f t="array" ref="Q10">IFERROR(INDEX(balance_sheet_quarter[#All], SMALL(IF(LOWER(balance_sheet_quarter[Company Name]) = LOWER(balance_sheet_quarter_filter!$B$2), ROW(balance_sheet_quarter[Company Name]) - ROW(INDEX(balance_sheet_quarter[Company Name], 1, 1)) + 1), ROW(8:8)), COLUMN(P:P)), "")</f>
        <v>0</v>
      </c>
      <c r="R10" s="14">
        <f t="array" ref="R10">IFERROR(INDEX(balance_sheet_quarter[#All], SMALL(IF(LOWER(balance_sheet_quarter[Company Name]) = LOWER(balance_sheet_quarter_filter!$B$2), ROW(balance_sheet_quarter[Company Name]) - ROW(INDEX(balance_sheet_quarter[Company Name], 1, 1)) + 1), ROW(8:8)), COLUMN(Q:Q)), "")</f>
        <v>0</v>
      </c>
      <c r="S10" s="14">
        <f t="array" ref="S10">IFERROR(INDEX(balance_sheet_quarter[#All], SMALL(IF(LOWER(balance_sheet_quarter[Company Name]) = LOWER(balance_sheet_quarter_filter!$B$2), ROW(balance_sheet_quarter[Company Name]) - ROW(INDEX(balance_sheet_quarter[Company Name], 1, 1)) + 1), ROW(8:8)), COLUMN(R:R)), "")</f>
        <v>0</v>
      </c>
    </row>
    <row r="11" spans="1:19" x14ac:dyDescent="0.35">
      <c r="C11" t="str">
        <f t="array" ref="C11">IFERROR(INDEX(balance_sheet_quarter[#All], SMALL(IF(LOWER(balance_sheet_quarter[Company Name]) = LOWER(balance_sheet_quarter_filter!$B$2), ROW(balance_sheet_quarter[Company Name]) - ROW(INDEX(balance_sheet_quarter[Company Name], 1, 1)) + 1), ROW(9:9)), COLUMN(B:B)), "")</f>
        <v>2. Dự phòng giảm giá chứng khoán kinh doanh</v>
      </c>
      <c r="D11" s="14">
        <f t="array" ref="D11">IFERROR(INDEX(balance_sheet_quarter[#All], SMALL(IF(LOWER(balance_sheet_quarter[Company Name]) = LOWER(balance_sheet_quarter_filter!$B$2), ROW(balance_sheet_quarter[Company Name]) - ROW(INDEX(balance_sheet_quarter[Company Name], 1, 1)) + 1), ROW(9:9)), COLUMN(C:C)), "")</f>
        <v>0</v>
      </c>
      <c r="E11" s="14">
        <f t="array" ref="E11">IFERROR(INDEX(balance_sheet_quarter[#All], SMALL(IF(LOWER(balance_sheet_quarter[Company Name]) = LOWER(balance_sheet_quarter_filter!$B$2), ROW(balance_sheet_quarter[Company Name]) - ROW(INDEX(balance_sheet_quarter[Company Name], 1, 1)) + 1), ROW(9:9)), COLUMN(D:D)), "")</f>
        <v>0</v>
      </c>
      <c r="F11" s="14">
        <f t="array" ref="F11">IFERROR(INDEX(balance_sheet_quarter[#All], SMALL(IF(LOWER(balance_sheet_quarter[Company Name]) = LOWER(balance_sheet_quarter_filter!$B$2), ROW(balance_sheet_quarter[Company Name]) - ROW(INDEX(balance_sheet_quarter[Company Name], 1, 1)) + 1), ROW(9:9)), COLUMN(E:E)), "")</f>
        <v>0</v>
      </c>
      <c r="G11" s="14">
        <f t="array" ref="G11">IFERROR(INDEX(balance_sheet_quarter[#All], SMALL(IF(LOWER(balance_sheet_quarter[Company Name]) = LOWER(balance_sheet_quarter_filter!$B$2), ROW(balance_sheet_quarter[Company Name]) - ROW(INDEX(balance_sheet_quarter[Company Name], 1, 1)) + 1), ROW(9:9)), COLUMN(F:F)), "")</f>
        <v>0</v>
      </c>
      <c r="H11" s="14">
        <f t="array" ref="H11">IFERROR(INDEX(balance_sheet_quarter[#All], SMALL(IF(LOWER(balance_sheet_quarter[Company Name]) = LOWER(balance_sheet_quarter_filter!$B$2), ROW(balance_sheet_quarter[Company Name]) - ROW(INDEX(balance_sheet_quarter[Company Name], 1, 1)) + 1), ROW(9:9)), COLUMN(G:G)), "")</f>
        <v>0</v>
      </c>
      <c r="I11" s="14">
        <f t="array" ref="I11">IFERROR(INDEX(balance_sheet_quarter[#All], SMALL(IF(LOWER(balance_sheet_quarter[Company Name]) = LOWER(balance_sheet_quarter_filter!$B$2), ROW(balance_sheet_quarter[Company Name]) - ROW(INDEX(balance_sheet_quarter[Company Name], 1, 1)) + 1), ROW(9:9)), COLUMN(H:H)), "")</f>
        <v>0</v>
      </c>
      <c r="J11" s="14">
        <f t="array" ref="J11">IFERROR(INDEX(balance_sheet_quarter[#All], SMALL(IF(LOWER(balance_sheet_quarter[Company Name]) = LOWER(balance_sheet_quarter_filter!$B$2), ROW(balance_sheet_quarter[Company Name]) - ROW(INDEX(balance_sheet_quarter[Company Name], 1, 1)) + 1), ROW(9:9)), COLUMN(I:I)), "")</f>
        <v>0</v>
      </c>
      <c r="K11" s="14">
        <f t="array" ref="K11">IFERROR(INDEX(balance_sheet_quarter[#All], SMALL(IF(LOWER(balance_sheet_quarter[Company Name]) = LOWER(balance_sheet_quarter_filter!$B$2), ROW(balance_sheet_quarter[Company Name]) - ROW(INDEX(balance_sheet_quarter[Company Name], 1, 1)) + 1), ROW(9:9)), COLUMN(J:J)), "")</f>
        <v>0</v>
      </c>
      <c r="L11" s="14">
        <f t="array" ref="L11">IFERROR(INDEX(balance_sheet_quarter[#All], SMALL(IF(LOWER(balance_sheet_quarter[Company Name]) = LOWER(balance_sheet_quarter_filter!$B$2), ROW(balance_sheet_quarter[Company Name]) - ROW(INDEX(balance_sheet_quarter[Company Name], 1, 1)) + 1), ROW(9:9)), COLUMN(K:K)), "")</f>
        <v>0</v>
      </c>
      <c r="M11" s="14">
        <f t="array" ref="M11">IFERROR(INDEX(balance_sheet_quarter[#All], SMALL(IF(LOWER(balance_sheet_quarter[Company Name]) = LOWER(balance_sheet_quarter_filter!$B$2), ROW(balance_sheet_quarter[Company Name]) - ROW(INDEX(balance_sheet_quarter[Company Name], 1, 1)) + 1), ROW(9:9)), COLUMN(L:L)), "")</f>
        <v>0</v>
      </c>
      <c r="N11" s="14">
        <f t="array" ref="N11">IFERROR(INDEX(balance_sheet_quarter[#All], SMALL(IF(LOWER(balance_sheet_quarter[Company Name]) = LOWER(balance_sheet_quarter_filter!$B$2), ROW(balance_sheet_quarter[Company Name]) - ROW(INDEX(balance_sheet_quarter[Company Name], 1, 1)) + 1), ROW(9:9)), COLUMN(M:M)), "")</f>
        <v>0</v>
      </c>
      <c r="O11" s="14">
        <f t="array" ref="O11">IFERROR(INDEX(balance_sheet_quarter[#All], SMALL(IF(LOWER(balance_sheet_quarter[Company Name]) = LOWER(balance_sheet_quarter_filter!$B$2), ROW(balance_sheet_quarter[Company Name]) - ROW(INDEX(balance_sheet_quarter[Company Name], 1, 1)) + 1), ROW(9:9)), COLUMN(N:N)), "")</f>
        <v>0</v>
      </c>
      <c r="P11" s="14">
        <f t="array" ref="P11">IFERROR(INDEX(balance_sheet_quarter[#All], SMALL(IF(LOWER(balance_sheet_quarter[Company Name]) = LOWER(balance_sheet_quarter_filter!$B$2), ROW(balance_sheet_quarter[Company Name]) - ROW(INDEX(balance_sheet_quarter[Company Name], 1, 1)) + 1), ROW(9:9)), COLUMN(O:O)), "")</f>
        <v>0</v>
      </c>
      <c r="Q11" s="14">
        <f t="array" ref="Q11">IFERROR(INDEX(balance_sheet_quarter[#All], SMALL(IF(LOWER(balance_sheet_quarter[Company Name]) = LOWER(balance_sheet_quarter_filter!$B$2), ROW(balance_sheet_quarter[Company Name]) - ROW(INDEX(balance_sheet_quarter[Company Name], 1, 1)) + 1), ROW(9:9)), COLUMN(P:P)), "")</f>
        <v>0</v>
      </c>
      <c r="R11" s="14">
        <f t="array" ref="R11">IFERROR(INDEX(balance_sheet_quarter[#All], SMALL(IF(LOWER(balance_sheet_quarter[Company Name]) = LOWER(balance_sheet_quarter_filter!$B$2), ROW(balance_sheet_quarter[Company Name]) - ROW(INDEX(balance_sheet_quarter[Company Name], 1, 1)) + 1), ROW(9:9)), COLUMN(Q:Q)), "")</f>
        <v>0</v>
      </c>
      <c r="S11" s="14">
        <f t="array" ref="S11">IFERROR(INDEX(balance_sheet_quarter[#All], SMALL(IF(LOWER(balance_sheet_quarter[Company Name]) = LOWER(balance_sheet_quarter_filter!$B$2), ROW(balance_sheet_quarter[Company Name]) - ROW(INDEX(balance_sheet_quarter[Company Name], 1, 1)) + 1), ROW(9:9)), COLUMN(R:R)), "")</f>
        <v>0</v>
      </c>
    </row>
    <row r="12" spans="1:19" x14ac:dyDescent="0.35">
      <c r="C12" t="str">
        <f t="array" ref="C12">IFERROR(INDEX(balance_sheet_quarter[#All], SMALL(IF(LOWER(balance_sheet_quarter[Company Name]) = LOWER(balance_sheet_quarter_filter!$B$2), ROW(balance_sheet_quarter[Company Name]) - ROW(INDEX(balance_sheet_quarter[Company Name], 1, 1)) + 1), ROW(10:10)), COLUMN(B:B)), "")</f>
        <v>3. Đầu tư nắm giữ đến ngày đáo hạn</v>
      </c>
      <c r="D12" s="14">
        <f t="array" ref="D12">IFERROR(INDEX(balance_sheet_quarter[#All], SMALL(IF(LOWER(balance_sheet_quarter[Company Name]) = LOWER(balance_sheet_quarter_filter!$B$2), ROW(balance_sheet_quarter[Company Name]) - ROW(INDEX(balance_sheet_quarter[Company Name], 1, 1)) + 1), ROW(10:10)), COLUMN(C:C)), "")</f>
        <v>0</v>
      </c>
      <c r="E12" s="14">
        <f t="array" ref="E12">IFERROR(INDEX(balance_sheet_quarter[#All], SMALL(IF(LOWER(balance_sheet_quarter[Company Name]) = LOWER(balance_sheet_quarter_filter!$B$2), ROW(balance_sheet_quarter[Company Name]) - ROW(INDEX(balance_sheet_quarter[Company Name], 1, 1)) + 1), ROW(10:10)), COLUMN(D:D)), "")</f>
        <v>0</v>
      </c>
      <c r="F12" s="14">
        <f t="array" ref="F12">IFERROR(INDEX(balance_sheet_quarter[#All], SMALL(IF(LOWER(balance_sheet_quarter[Company Name]) = LOWER(balance_sheet_quarter_filter!$B$2), ROW(balance_sheet_quarter[Company Name]) - ROW(INDEX(balance_sheet_quarter[Company Name], 1, 1)) + 1), ROW(10:10)), COLUMN(E:E)), "")</f>
        <v>0</v>
      </c>
      <c r="G12" s="14">
        <f t="array" ref="G12">IFERROR(INDEX(balance_sheet_quarter[#All], SMALL(IF(LOWER(balance_sheet_quarter[Company Name]) = LOWER(balance_sheet_quarter_filter!$B$2), ROW(balance_sheet_quarter[Company Name]) - ROW(INDEX(balance_sheet_quarter[Company Name], 1, 1)) + 1), ROW(10:10)), COLUMN(F:F)), "")</f>
        <v>0</v>
      </c>
      <c r="H12" s="14">
        <f t="array" ref="H12">IFERROR(INDEX(balance_sheet_quarter[#All], SMALL(IF(LOWER(balance_sheet_quarter[Company Name]) = LOWER(balance_sheet_quarter_filter!$B$2), ROW(balance_sheet_quarter[Company Name]) - ROW(INDEX(balance_sheet_quarter[Company Name], 1, 1)) + 1), ROW(10:10)), COLUMN(G:G)), "")</f>
        <v>0</v>
      </c>
      <c r="I12" s="14">
        <f t="array" ref="I12">IFERROR(INDEX(balance_sheet_quarter[#All], SMALL(IF(LOWER(balance_sheet_quarter[Company Name]) = LOWER(balance_sheet_quarter_filter!$B$2), ROW(balance_sheet_quarter[Company Name]) - ROW(INDEX(balance_sheet_quarter[Company Name], 1, 1)) + 1), ROW(10:10)), COLUMN(H:H)), "")</f>
        <v>0</v>
      </c>
      <c r="J12" s="14">
        <f t="array" ref="J12">IFERROR(INDEX(balance_sheet_quarter[#All], SMALL(IF(LOWER(balance_sheet_quarter[Company Name]) = LOWER(balance_sheet_quarter_filter!$B$2), ROW(balance_sheet_quarter[Company Name]) - ROW(INDEX(balance_sheet_quarter[Company Name], 1, 1)) + 1), ROW(10:10)), COLUMN(I:I)), "")</f>
        <v>0</v>
      </c>
      <c r="K12" s="14">
        <f t="array" ref="K12">IFERROR(INDEX(balance_sheet_quarter[#All], SMALL(IF(LOWER(balance_sheet_quarter[Company Name]) = LOWER(balance_sheet_quarter_filter!$B$2), ROW(balance_sheet_quarter[Company Name]) - ROW(INDEX(balance_sheet_quarter[Company Name], 1, 1)) + 1), ROW(10:10)), COLUMN(J:J)), "")</f>
        <v>0</v>
      </c>
      <c r="L12" s="14">
        <f t="array" ref="L12">IFERROR(INDEX(balance_sheet_quarter[#All], SMALL(IF(LOWER(balance_sheet_quarter[Company Name]) = LOWER(balance_sheet_quarter_filter!$B$2), ROW(balance_sheet_quarter[Company Name]) - ROW(INDEX(balance_sheet_quarter[Company Name], 1, 1)) + 1), ROW(10:10)), COLUMN(K:K)), "")</f>
        <v>0</v>
      </c>
      <c r="M12" s="14">
        <f t="array" ref="M12">IFERROR(INDEX(balance_sheet_quarter[#All], SMALL(IF(LOWER(balance_sheet_quarter[Company Name]) = LOWER(balance_sheet_quarter_filter!$B$2), ROW(balance_sheet_quarter[Company Name]) - ROW(INDEX(balance_sheet_quarter[Company Name], 1, 1)) + 1), ROW(10:10)), COLUMN(L:L)), "")</f>
        <v>0</v>
      </c>
      <c r="N12" s="14">
        <f t="array" ref="N12">IFERROR(INDEX(balance_sheet_quarter[#All], SMALL(IF(LOWER(balance_sheet_quarter[Company Name]) = LOWER(balance_sheet_quarter_filter!$B$2), ROW(balance_sheet_quarter[Company Name]) - ROW(INDEX(balance_sheet_quarter[Company Name], 1, 1)) + 1), ROW(10:10)), COLUMN(M:M)), "")</f>
        <v>0</v>
      </c>
      <c r="O12" s="14">
        <f t="array" ref="O12">IFERROR(INDEX(balance_sheet_quarter[#All], SMALL(IF(LOWER(balance_sheet_quarter[Company Name]) = LOWER(balance_sheet_quarter_filter!$B$2), ROW(balance_sheet_quarter[Company Name]) - ROW(INDEX(balance_sheet_quarter[Company Name], 1, 1)) + 1), ROW(10:10)), COLUMN(N:N)), "")</f>
        <v>0</v>
      </c>
      <c r="P12" s="14">
        <f t="array" ref="P12">IFERROR(INDEX(balance_sheet_quarter[#All], SMALL(IF(LOWER(balance_sheet_quarter[Company Name]) = LOWER(balance_sheet_quarter_filter!$B$2), ROW(balance_sheet_quarter[Company Name]) - ROW(INDEX(balance_sheet_quarter[Company Name], 1, 1)) + 1), ROW(10:10)), COLUMN(O:O)), "")</f>
        <v>0</v>
      </c>
      <c r="Q12" s="14">
        <f t="array" ref="Q12">IFERROR(INDEX(balance_sheet_quarter[#All], SMALL(IF(LOWER(balance_sheet_quarter[Company Name]) = LOWER(balance_sheet_quarter_filter!$B$2), ROW(balance_sheet_quarter[Company Name]) - ROW(INDEX(balance_sheet_quarter[Company Name], 1, 1)) + 1), ROW(10:10)), COLUMN(P:P)), "")</f>
        <v>0</v>
      </c>
      <c r="R12" s="14">
        <f t="array" ref="R12">IFERROR(INDEX(balance_sheet_quarter[#All], SMALL(IF(LOWER(balance_sheet_quarter[Company Name]) = LOWER(balance_sheet_quarter_filter!$B$2), ROW(balance_sheet_quarter[Company Name]) - ROW(INDEX(balance_sheet_quarter[Company Name], 1, 1)) + 1), ROW(10:10)), COLUMN(Q:Q)), "")</f>
        <v>0</v>
      </c>
      <c r="S12" s="14">
        <f t="array" ref="S12">IFERROR(INDEX(balance_sheet_quarter[#All], SMALL(IF(LOWER(balance_sheet_quarter[Company Name]) = LOWER(balance_sheet_quarter_filter!$B$2), ROW(balance_sheet_quarter[Company Name]) - ROW(INDEX(balance_sheet_quarter[Company Name], 1, 1)) + 1), ROW(10:10)), COLUMN(R:R)), "")</f>
        <v>0</v>
      </c>
    </row>
    <row r="13" spans="1:19" x14ac:dyDescent="0.35">
      <c r="C13" t="str">
        <f t="array" ref="C13">IFERROR(INDEX(balance_sheet_quarter[#All], SMALL(IF(LOWER(balance_sheet_quarter[Company Name]) = LOWER(balance_sheet_quarter_filter!$B$2), ROW(balance_sheet_quarter[Company Name]) - ROW(INDEX(balance_sheet_quarter[Company Name], 1, 1)) + 1), ROW(11:11)), COLUMN(B:B)), "")</f>
        <v>III. Các khoản phải thu ngắn hạn</v>
      </c>
      <c r="D13" s="14">
        <f t="array" ref="D13">IFERROR(INDEX(balance_sheet_quarter[#All], SMALL(IF(LOWER(balance_sheet_quarter[Company Name]) = LOWER(balance_sheet_quarter_filter!$B$2), ROW(balance_sheet_quarter[Company Name]) - ROW(INDEX(balance_sheet_quarter[Company Name], 1, 1)) + 1), ROW(11:11)), COLUMN(C:C)), "")</f>
        <v>18315548000000</v>
      </c>
      <c r="E13" s="14">
        <f t="array" ref="E13">IFERROR(INDEX(balance_sheet_quarter[#All], SMALL(IF(LOWER(balance_sheet_quarter[Company Name]) = LOWER(balance_sheet_quarter_filter!$B$2), ROW(balance_sheet_quarter[Company Name]) - ROW(INDEX(balance_sheet_quarter[Company Name], 1, 1)) + 1), ROW(11:11)), COLUMN(D:D)), "")</f>
        <v>18397370000000</v>
      </c>
      <c r="F13" s="14">
        <f t="array" ref="F13">IFERROR(INDEX(balance_sheet_quarter[#All], SMALL(IF(LOWER(balance_sheet_quarter[Company Name]) = LOWER(balance_sheet_quarter_filter!$B$2), ROW(balance_sheet_quarter[Company Name]) - ROW(INDEX(balance_sheet_quarter[Company Name], 1, 1)) + 1), ROW(11:11)), COLUMN(E:E)), "")</f>
        <v>8631605000000</v>
      </c>
      <c r="G13" s="14">
        <f t="array" ref="G13">IFERROR(INDEX(balance_sheet_quarter[#All], SMALL(IF(LOWER(balance_sheet_quarter[Company Name]) = LOWER(balance_sheet_quarter_filter!$B$2), ROW(balance_sheet_quarter[Company Name]) - ROW(INDEX(balance_sheet_quarter[Company Name], 1, 1)) + 1), ROW(11:11)), COLUMN(F:F)), "")</f>
        <v>13541640000000</v>
      </c>
      <c r="H13" s="14">
        <f t="array" ref="H13">IFERROR(INDEX(balance_sheet_quarter[#All], SMALL(IF(LOWER(balance_sheet_quarter[Company Name]) = LOWER(balance_sheet_quarter_filter!$B$2), ROW(balance_sheet_quarter[Company Name]) - ROW(INDEX(balance_sheet_quarter[Company Name], 1, 1)) + 1), ROW(11:11)), COLUMN(G:G)), "")</f>
        <v>7772007000000</v>
      </c>
      <c r="I13" s="14">
        <f t="array" ref="I13">IFERROR(INDEX(balance_sheet_quarter[#All], SMALL(IF(LOWER(balance_sheet_quarter[Company Name]) = LOWER(balance_sheet_quarter_filter!$B$2), ROW(balance_sheet_quarter[Company Name]) - ROW(INDEX(balance_sheet_quarter[Company Name], 1, 1)) + 1), ROW(11:11)), COLUMN(H:H)), "")</f>
        <v>8353579000000</v>
      </c>
      <c r="J13" s="14">
        <f t="array" ref="J13">IFERROR(INDEX(balance_sheet_quarter[#All], SMALL(IF(LOWER(balance_sheet_quarter[Company Name]) = LOWER(balance_sheet_quarter_filter!$B$2), ROW(balance_sheet_quarter[Company Name]) - ROW(INDEX(balance_sheet_quarter[Company Name], 1, 1)) + 1), ROW(11:11)), COLUMN(I:I)), "")</f>
        <v>13222053000000</v>
      </c>
      <c r="K13" s="14">
        <f t="array" ref="K13">IFERROR(INDEX(balance_sheet_quarter[#All], SMALL(IF(LOWER(balance_sheet_quarter[Company Name]) = LOWER(balance_sheet_quarter_filter!$B$2), ROW(balance_sheet_quarter[Company Name]) - ROW(INDEX(balance_sheet_quarter[Company Name], 1, 1)) + 1), ROW(11:11)), COLUMN(J:J)), "")</f>
        <v>17876787000000</v>
      </c>
      <c r="L13" s="14">
        <f t="array" ref="L13">IFERROR(INDEX(balance_sheet_quarter[#All], SMALL(IF(LOWER(balance_sheet_quarter[Company Name]) = LOWER(balance_sheet_quarter_filter!$B$2), ROW(balance_sheet_quarter[Company Name]) - ROW(INDEX(balance_sheet_quarter[Company Name], 1, 1)) + 1), ROW(11:11)), COLUMN(K:K)), "")</f>
        <v>18024063000000</v>
      </c>
      <c r="M13" s="14">
        <f t="array" ref="M13">IFERROR(INDEX(balance_sheet_quarter[#All], SMALL(IF(LOWER(balance_sheet_quarter[Company Name]) = LOWER(balance_sheet_quarter_filter!$B$2), ROW(balance_sheet_quarter[Company Name]) - ROW(INDEX(balance_sheet_quarter[Company Name], 1, 1)) + 1), ROW(11:11)), COLUMN(L:L)), "")</f>
        <v>25293585000000</v>
      </c>
      <c r="N13" s="14">
        <f t="array" ref="N13">IFERROR(INDEX(balance_sheet_quarter[#All], SMALL(IF(LOWER(balance_sheet_quarter[Company Name]) = LOWER(balance_sheet_quarter_filter!$B$2), ROW(balance_sheet_quarter[Company Name]) - ROW(INDEX(balance_sheet_quarter[Company Name], 1, 1)) + 1), ROW(11:11)), COLUMN(M:M)), "")</f>
        <v>31349277000000</v>
      </c>
      <c r="O13" s="14">
        <f t="array" ref="O13">IFERROR(INDEX(balance_sheet_quarter[#All], SMALL(IF(LOWER(balance_sheet_quarter[Company Name]) = LOWER(balance_sheet_quarter_filter!$B$2), ROW(balance_sheet_quarter[Company Name]) - ROW(INDEX(balance_sheet_quarter[Company Name], 1, 1)) + 1), ROW(11:11)), COLUMN(N:N)), "")</f>
        <v>37868174000000</v>
      </c>
      <c r="P13" s="14">
        <f t="array" ref="P13">IFERROR(INDEX(balance_sheet_quarter[#All], SMALL(IF(LOWER(balance_sheet_quarter[Company Name]) = LOWER(balance_sheet_quarter_filter!$B$2), ROW(balance_sheet_quarter[Company Name]) - ROW(INDEX(balance_sheet_quarter[Company Name], 1, 1)) + 1), ROW(11:11)), COLUMN(O:O)), "")</f>
        <v>46344192000000</v>
      </c>
      <c r="Q13" s="14">
        <f t="array" ref="Q13">IFERROR(INDEX(balance_sheet_quarter[#All], SMALL(IF(LOWER(balance_sheet_quarter[Company Name]) = LOWER(balance_sheet_quarter_filter!$B$2), ROW(balance_sheet_quarter[Company Name]) - ROW(INDEX(balance_sheet_quarter[Company Name], 1, 1)) + 1), ROW(11:11)), COLUMN(P:P)), "")</f>
        <v>0</v>
      </c>
      <c r="R13" s="14">
        <f t="array" ref="R13">IFERROR(INDEX(balance_sheet_quarter[#All], SMALL(IF(LOWER(balance_sheet_quarter[Company Name]) = LOWER(balance_sheet_quarter_filter!$B$2), ROW(balance_sheet_quarter[Company Name]) - ROW(INDEX(balance_sheet_quarter[Company Name], 1, 1)) + 1), ROW(11:11)), COLUMN(Q:Q)), "")</f>
        <v>56985715000000</v>
      </c>
      <c r="S13" s="14">
        <f t="array" ref="S13">IFERROR(INDEX(balance_sheet_quarter[#All], SMALL(IF(LOWER(balance_sheet_quarter[Company Name]) = LOWER(balance_sheet_quarter_filter!$B$2), ROW(balance_sheet_quarter[Company Name]) - ROW(INDEX(balance_sheet_quarter[Company Name], 1, 1)) + 1), ROW(11:11)), COLUMN(R:R)), "")</f>
        <v>0</v>
      </c>
    </row>
    <row r="14" spans="1:19" x14ac:dyDescent="0.35">
      <c r="C14" t="str">
        <f t="array" ref="C14">IFERROR(INDEX(balance_sheet_quarter[#All], SMALL(IF(LOWER(balance_sheet_quarter[Company Name]) = LOWER(balance_sheet_quarter_filter!$B$2), ROW(balance_sheet_quarter[Company Name]) - ROW(INDEX(balance_sheet_quarter[Company Name], 1, 1)) + 1), ROW(12:12)), COLUMN(B:B)), "")</f>
        <v>1. Phải thu ngắn hạn của khách hàng</v>
      </c>
      <c r="D14" s="14">
        <f t="array" ref="D14">IFERROR(INDEX(balance_sheet_quarter[#All], SMALL(IF(LOWER(balance_sheet_quarter[Company Name]) = LOWER(balance_sheet_quarter_filter!$B$2), ROW(balance_sheet_quarter[Company Name]) - ROW(INDEX(balance_sheet_quarter[Company Name], 1, 1)) + 1), ROW(12:12)), COLUMN(C:C)), "")</f>
        <v>17702914000000</v>
      </c>
      <c r="E14" s="14">
        <f t="array" ref="E14">IFERROR(INDEX(balance_sheet_quarter[#All], SMALL(IF(LOWER(balance_sheet_quarter[Company Name]) = LOWER(balance_sheet_quarter_filter!$B$2), ROW(balance_sheet_quarter[Company Name]) - ROW(INDEX(balance_sheet_quarter[Company Name], 1, 1)) + 1), ROW(12:12)), COLUMN(D:D)), "")</f>
        <v>17643777000000</v>
      </c>
      <c r="F14" s="14">
        <f t="array" ref="F14">IFERROR(INDEX(balance_sheet_quarter[#All], SMALL(IF(LOWER(balance_sheet_quarter[Company Name]) = LOWER(balance_sheet_quarter_filter!$B$2), ROW(balance_sheet_quarter[Company Name]) - ROW(INDEX(balance_sheet_quarter[Company Name], 1, 1)) + 1), ROW(12:12)), COLUMN(E:E)), "")</f>
        <v>7773374000000</v>
      </c>
      <c r="G14" s="14">
        <f t="array" ref="G14">IFERROR(INDEX(balance_sheet_quarter[#All], SMALL(IF(LOWER(balance_sheet_quarter[Company Name]) = LOWER(balance_sheet_quarter_filter!$B$2), ROW(balance_sheet_quarter[Company Name]) - ROW(INDEX(balance_sheet_quarter[Company Name], 1, 1)) + 1), ROW(12:12)), COLUMN(F:F)), "")</f>
        <v>12944363000000</v>
      </c>
      <c r="H14" s="14">
        <f t="array" ref="H14">IFERROR(INDEX(balance_sheet_quarter[#All], SMALL(IF(LOWER(balance_sheet_quarter[Company Name]) = LOWER(balance_sheet_quarter_filter!$B$2), ROW(balance_sheet_quarter[Company Name]) - ROW(INDEX(balance_sheet_quarter[Company Name], 1, 1)) + 1), ROW(12:12)), COLUMN(G:G)), "")</f>
        <v>7008107000000</v>
      </c>
      <c r="I14" s="14">
        <f t="array" ref="I14">IFERROR(INDEX(balance_sheet_quarter[#All], SMALL(IF(LOWER(balance_sheet_quarter[Company Name]) = LOWER(balance_sheet_quarter_filter!$B$2), ROW(balance_sheet_quarter[Company Name]) - ROW(INDEX(balance_sheet_quarter[Company Name], 1, 1)) + 1), ROW(12:12)), COLUMN(H:H)), "")</f>
        <v>7678393000000</v>
      </c>
      <c r="J14" s="14">
        <f t="array" ref="J14">IFERROR(INDEX(balance_sheet_quarter[#All], SMALL(IF(LOWER(balance_sheet_quarter[Company Name]) = LOWER(balance_sheet_quarter_filter!$B$2), ROW(balance_sheet_quarter[Company Name]) - ROW(INDEX(balance_sheet_quarter[Company Name], 1, 1)) + 1), ROW(12:12)), COLUMN(I:I)), "")</f>
        <v>12600707000000</v>
      </c>
      <c r="K14" s="14">
        <f t="array" ref="K14">IFERROR(INDEX(balance_sheet_quarter[#All], SMALL(IF(LOWER(balance_sheet_quarter[Company Name]) = LOWER(balance_sheet_quarter_filter!$B$2), ROW(balance_sheet_quarter[Company Name]) - ROW(INDEX(balance_sheet_quarter[Company Name], 1, 1)) + 1), ROW(12:12)), COLUMN(J:J)), "")</f>
        <v>17169857000000</v>
      </c>
      <c r="L14" s="14">
        <f t="array" ref="L14">IFERROR(INDEX(balance_sheet_quarter[#All], SMALL(IF(LOWER(balance_sheet_quarter[Company Name]) = LOWER(balance_sheet_quarter_filter!$B$2), ROW(balance_sheet_quarter[Company Name]) - ROW(INDEX(balance_sheet_quarter[Company Name], 1, 1)) + 1), ROW(12:12)), COLUMN(K:K)), "")</f>
        <v>17462340000000</v>
      </c>
      <c r="M14" s="14">
        <f t="array" ref="M14">IFERROR(INDEX(balance_sheet_quarter[#All], SMALL(IF(LOWER(balance_sheet_quarter[Company Name]) = LOWER(balance_sheet_quarter_filter!$B$2), ROW(balance_sheet_quarter[Company Name]) - ROW(INDEX(balance_sheet_quarter[Company Name], 1, 1)) + 1), ROW(12:12)), COLUMN(L:L)), "")</f>
        <v>24968280000000</v>
      </c>
      <c r="N14" s="14">
        <f t="array" ref="N14">IFERROR(INDEX(balance_sheet_quarter[#All], SMALL(IF(LOWER(balance_sheet_quarter[Company Name]) = LOWER(balance_sheet_quarter_filter!$B$2), ROW(balance_sheet_quarter[Company Name]) - ROW(INDEX(balance_sheet_quarter[Company Name], 1, 1)) + 1), ROW(12:12)), COLUMN(M:M)), "")</f>
        <v>30989837000000</v>
      </c>
      <c r="O14" s="14">
        <f t="array" ref="O14">IFERROR(INDEX(balance_sheet_quarter[#All], SMALL(IF(LOWER(balance_sheet_quarter[Company Name]) = LOWER(balance_sheet_quarter_filter!$B$2), ROW(balance_sheet_quarter[Company Name]) - ROW(INDEX(balance_sheet_quarter[Company Name], 1, 1)) + 1), ROW(12:12)), COLUMN(N:N)), "")</f>
        <v>0</v>
      </c>
      <c r="P14" s="14">
        <f t="array" ref="P14">IFERROR(INDEX(balance_sheet_quarter[#All], SMALL(IF(LOWER(balance_sheet_quarter[Company Name]) = LOWER(balance_sheet_quarter_filter!$B$2), ROW(balance_sheet_quarter[Company Name]) - ROW(INDEX(balance_sheet_quarter[Company Name], 1, 1)) + 1), ROW(12:12)), COLUMN(O:O)), "")</f>
        <v>46045325000000</v>
      </c>
      <c r="Q14" s="14">
        <f t="array" ref="Q14">IFERROR(INDEX(balance_sheet_quarter[#All], SMALL(IF(LOWER(balance_sheet_quarter[Company Name]) = LOWER(balance_sheet_quarter_filter!$B$2), ROW(balance_sheet_quarter[Company Name]) - ROW(INDEX(balance_sheet_quarter[Company Name], 1, 1)) + 1), ROW(12:12)), COLUMN(P:P)), "")</f>
        <v>0</v>
      </c>
      <c r="R14" s="14">
        <f t="array" ref="R14">IFERROR(INDEX(balance_sheet_quarter[#All], SMALL(IF(LOWER(balance_sheet_quarter[Company Name]) = LOWER(balance_sheet_quarter_filter!$B$2), ROW(balance_sheet_quarter[Company Name]) - ROW(INDEX(balance_sheet_quarter[Company Name], 1, 1)) + 1), ROW(12:12)), COLUMN(Q:Q)), "")</f>
        <v>56766261000000</v>
      </c>
      <c r="S14" s="14">
        <f t="array" ref="S14">IFERROR(INDEX(balance_sheet_quarter[#All], SMALL(IF(LOWER(balance_sheet_quarter[Company Name]) = LOWER(balance_sheet_quarter_filter!$B$2), ROW(balance_sheet_quarter[Company Name]) - ROW(INDEX(balance_sheet_quarter[Company Name], 1, 1)) + 1), ROW(12:12)), COLUMN(R:R)), "")</f>
        <v>0</v>
      </c>
    </row>
    <row r="15" spans="1:19" x14ac:dyDescent="0.35">
      <c r="C15" t="str">
        <f t="array" ref="C15">IFERROR(INDEX(balance_sheet_quarter[#All], SMALL(IF(LOWER(balance_sheet_quarter[Company Name]) = LOWER(balance_sheet_quarter_filter!$B$2), ROW(balance_sheet_quarter[Company Name]) - ROW(INDEX(balance_sheet_quarter[Company Name], 1, 1)) + 1), ROW(13:13)), COLUMN(B:B)), "")</f>
        <v>2. Trả trước cho người bán ngắn hạn</v>
      </c>
      <c r="D15" s="14">
        <f t="array" ref="D15">IFERROR(INDEX(balance_sheet_quarter[#All], SMALL(IF(LOWER(balance_sheet_quarter[Company Name]) = LOWER(balance_sheet_quarter_filter!$B$2), ROW(balance_sheet_quarter[Company Name]) - ROW(INDEX(balance_sheet_quarter[Company Name], 1, 1)) + 1), ROW(13:13)), COLUMN(C:C)), "")</f>
        <v>612634000000</v>
      </c>
      <c r="E15" s="14">
        <f t="array" ref="E15">IFERROR(INDEX(balance_sheet_quarter[#All], SMALL(IF(LOWER(balance_sheet_quarter[Company Name]) = LOWER(balance_sheet_quarter_filter!$B$2), ROW(balance_sheet_quarter[Company Name]) - ROW(INDEX(balance_sheet_quarter[Company Name], 1, 1)) + 1), ROW(13:13)), COLUMN(D:D)), "")</f>
        <v>753593000000</v>
      </c>
      <c r="F15" s="14">
        <f t="array" ref="F15">IFERROR(INDEX(balance_sheet_quarter[#All], SMALL(IF(LOWER(balance_sheet_quarter[Company Name]) = LOWER(balance_sheet_quarter_filter!$B$2), ROW(balance_sheet_quarter[Company Name]) - ROW(INDEX(balance_sheet_quarter[Company Name], 1, 1)) + 1), ROW(13:13)), COLUMN(E:E)), "")</f>
        <v>858231000000</v>
      </c>
      <c r="G15" s="14">
        <f t="array" ref="G15">IFERROR(INDEX(balance_sheet_quarter[#All], SMALL(IF(LOWER(balance_sheet_quarter[Company Name]) = LOWER(balance_sheet_quarter_filter!$B$2), ROW(balance_sheet_quarter[Company Name]) - ROW(INDEX(balance_sheet_quarter[Company Name], 1, 1)) + 1), ROW(13:13)), COLUMN(F:F)), "")</f>
        <v>704970000000</v>
      </c>
      <c r="H15" s="14">
        <f t="array" ref="H15">IFERROR(INDEX(balance_sheet_quarter[#All], SMALL(IF(LOWER(balance_sheet_quarter[Company Name]) = LOWER(balance_sheet_quarter_filter!$B$2), ROW(balance_sheet_quarter[Company Name]) - ROW(INDEX(balance_sheet_quarter[Company Name], 1, 1)) + 1), ROW(13:13)), COLUMN(G:G)), "")</f>
        <v>871593000000</v>
      </c>
      <c r="I15" s="14">
        <f t="array" ref="I15">IFERROR(INDEX(balance_sheet_quarter[#All], SMALL(IF(LOWER(balance_sheet_quarter[Company Name]) = LOWER(balance_sheet_quarter_filter!$B$2), ROW(balance_sheet_quarter[Company Name]) - ROW(INDEX(balance_sheet_quarter[Company Name], 1, 1)) + 1), ROW(13:13)), COLUMN(H:H)), "")</f>
        <v>675186000000</v>
      </c>
      <c r="J15" s="14">
        <f t="array" ref="J15">IFERROR(INDEX(balance_sheet_quarter[#All], SMALL(IF(LOWER(balance_sheet_quarter[Company Name]) = LOWER(balance_sheet_quarter_filter!$B$2), ROW(balance_sheet_quarter[Company Name]) - ROW(INDEX(balance_sheet_quarter[Company Name], 1, 1)) + 1), ROW(13:13)), COLUMN(I:I)), "")</f>
        <v>621346000000</v>
      </c>
      <c r="K15" s="14">
        <f t="array" ref="K15">IFERROR(INDEX(balance_sheet_quarter[#All], SMALL(IF(LOWER(balance_sheet_quarter[Company Name]) = LOWER(balance_sheet_quarter_filter!$B$2), ROW(balance_sheet_quarter[Company Name]) - ROW(INDEX(balance_sheet_quarter[Company Name], 1, 1)) + 1), ROW(13:13)), COLUMN(J:J)), "")</f>
        <v>706930000000</v>
      </c>
      <c r="L15" s="14">
        <f t="array" ref="L15">IFERROR(INDEX(balance_sheet_quarter[#All], SMALL(IF(LOWER(balance_sheet_quarter[Company Name]) = LOWER(balance_sheet_quarter_filter!$B$2), ROW(balance_sheet_quarter[Company Name]) - ROW(INDEX(balance_sheet_quarter[Company Name], 1, 1)) + 1), ROW(13:13)), COLUMN(K:K)), "")</f>
        <v>561723000000</v>
      </c>
      <c r="M15" s="14">
        <f t="array" ref="M15">IFERROR(INDEX(balance_sheet_quarter[#All], SMALL(IF(LOWER(balance_sheet_quarter[Company Name]) = LOWER(balance_sheet_quarter_filter!$B$2), ROW(balance_sheet_quarter[Company Name]) - ROW(INDEX(balance_sheet_quarter[Company Name], 1, 1)) + 1), ROW(13:13)), COLUMN(L:L)), "")</f>
        <v>325305000000</v>
      </c>
      <c r="N15" s="14">
        <f t="array" ref="N15">IFERROR(INDEX(balance_sheet_quarter[#All], SMALL(IF(LOWER(balance_sheet_quarter[Company Name]) = LOWER(balance_sheet_quarter_filter!$B$2), ROW(balance_sheet_quarter[Company Name]) - ROW(INDEX(balance_sheet_quarter[Company Name], 1, 1)) + 1), ROW(13:13)), COLUMN(M:M)), "")</f>
        <v>359440000000</v>
      </c>
      <c r="O15" s="14">
        <f t="array" ref="O15">IFERROR(INDEX(balance_sheet_quarter[#All], SMALL(IF(LOWER(balance_sheet_quarter[Company Name]) = LOWER(balance_sheet_quarter_filter!$B$2), ROW(balance_sheet_quarter[Company Name]) - ROW(INDEX(balance_sheet_quarter[Company Name], 1, 1)) + 1), ROW(13:13)), COLUMN(N:N)), "")</f>
        <v>324440000000</v>
      </c>
      <c r="P15" s="14">
        <f t="array" ref="P15">IFERROR(INDEX(balance_sheet_quarter[#All], SMALL(IF(LOWER(balance_sheet_quarter[Company Name]) = LOWER(balance_sheet_quarter_filter!$B$2), ROW(balance_sheet_quarter[Company Name]) - ROW(INDEX(balance_sheet_quarter[Company Name], 1, 1)) + 1), ROW(13:13)), COLUMN(O:O)), "")</f>
        <v>298867000000</v>
      </c>
      <c r="Q15" s="14">
        <f t="array" ref="Q15">IFERROR(INDEX(balance_sheet_quarter[#All], SMALL(IF(LOWER(balance_sheet_quarter[Company Name]) = LOWER(balance_sheet_quarter_filter!$B$2), ROW(balance_sheet_quarter[Company Name]) - ROW(INDEX(balance_sheet_quarter[Company Name], 1, 1)) + 1), ROW(13:13)), COLUMN(P:P)), "")</f>
        <v>0</v>
      </c>
      <c r="R15" s="14">
        <f t="array" ref="R15">IFERROR(INDEX(balance_sheet_quarter[#All], SMALL(IF(LOWER(balance_sheet_quarter[Company Name]) = LOWER(balance_sheet_quarter_filter!$B$2), ROW(balance_sheet_quarter[Company Name]) - ROW(INDEX(balance_sheet_quarter[Company Name], 1, 1)) + 1), ROW(13:13)), COLUMN(Q:Q)), "")</f>
        <v>219454000000</v>
      </c>
      <c r="S15" s="14">
        <f t="array" ref="S15">IFERROR(INDEX(balance_sheet_quarter[#All], SMALL(IF(LOWER(balance_sheet_quarter[Company Name]) = LOWER(balance_sheet_quarter_filter!$B$2), ROW(balance_sheet_quarter[Company Name]) - ROW(INDEX(balance_sheet_quarter[Company Name], 1, 1)) + 1), ROW(13:13)), COLUMN(R:R)), "")</f>
        <v>0</v>
      </c>
    </row>
    <row r="16" spans="1:19" x14ac:dyDescent="0.35">
      <c r="C16" t="str">
        <f t="array" ref="C16">IFERROR(INDEX(balance_sheet_quarter[#All], SMALL(IF(LOWER(balance_sheet_quarter[Company Name]) = LOWER(balance_sheet_quarter_filter!$B$2), ROW(balance_sheet_quarter[Company Name]) - ROW(INDEX(balance_sheet_quarter[Company Name], 1, 1)) + 1), ROW(14:14)), COLUMN(B:B)), "")</f>
        <v>3. Phải thu nội bộ ngắn hạn</v>
      </c>
      <c r="D16" s="14">
        <f t="array" ref="D16">IFERROR(INDEX(balance_sheet_quarter[#All], SMALL(IF(LOWER(balance_sheet_quarter[Company Name]) = LOWER(balance_sheet_quarter_filter!$B$2), ROW(balance_sheet_quarter[Company Name]) - ROW(INDEX(balance_sheet_quarter[Company Name], 1, 1)) + 1), ROW(14:14)), COLUMN(C:C)), "")</f>
        <v>0</v>
      </c>
      <c r="E16" s="14">
        <f t="array" ref="E16">IFERROR(INDEX(balance_sheet_quarter[#All], SMALL(IF(LOWER(balance_sheet_quarter[Company Name]) = LOWER(balance_sheet_quarter_filter!$B$2), ROW(balance_sheet_quarter[Company Name]) - ROW(INDEX(balance_sheet_quarter[Company Name], 1, 1)) + 1), ROW(14:14)), COLUMN(D:D)), "")</f>
        <v>0</v>
      </c>
      <c r="F16" s="14">
        <f t="array" ref="F16">IFERROR(INDEX(balance_sheet_quarter[#All], SMALL(IF(LOWER(balance_sheet_quarter[Company Name]) = LOWER(balance_sheet_quarter_filter!$B$2), ROW(balance_sheet_quarter[Company Name]) - ROW(INDEX(balance_sheet_quarter[Company Name], 1, 1)) + 1), ROW(14:14)), COLUMN(E:E)), "")</f>
        <v>0</v>
      </c>
      <c r="G16" s="14">
        <f t="array" ref="G16">IFERROR(INDEX(balance_sheet_quarter[#All], SMALL(IF(LOWER(balance_sheet_quarter[Company Name]) = LOWER(balance_sheet_quarter_filter!$B$2), ROW(balance_sheet_quarter[Company Name]) - ROW(INDEX(balance_sheet_quarter[Company Name], 1, 1)) + 1), ROW(14:14)), COLUMN(F:F)), "")</f>
        <v>0</v>
      </c>
      <c r="H16" s="14">
        <f t="array" ref="H16">IFERROR(INDEX(balance_sheet_quarter[#All], SMALL(IF(LOWER(balance_sheet_quarter[Company Name]) = LOWER(balance_sheet_quarter_filter!$B$2), ROW(balance_sheet_quarter[Company Name]) - ROW(INDEX(balance_sheet_quarter[Company Name], 1, 1)) + 1), ROW(14:14)), COLUMN(G:G)), "")</f>
        <v>0</v>
      </c>
      <c r="I16" s="14">
        <f t="array" ref="I16">IFERROR(INDEX(balance_sheet_quarter[#All], SMALL(IF(LOWER(balance_sheet_quarter[Company Name]) = LOWER(balance_sheet_quarter_filter!$B$2), ROW(balance_sheet_quarter[Company Name]) - ROW(INDEX(balance_sheet_quarter[Company Name], 1, 1)) + 1), ROW(14:14)), COLUMN(H:H)), "")</f>
        <v>0</v>
      </c>
      <c r="J16" s="14">
        <f t="array" ref="J16">IFERROR(INDEX(balance_sheet_quarter[#All], SMALL(IF(LOWER(balance_sheet_quarter[Company Name]) = LOWER(balance_sheet_quarter_filter!$B$2), ROW(balance_sheet_quarter[Company Name]) - ROW(INDEX(balance_sheet_quarter[Company Name], 1, 1)) + 1), ROW(14:14)), COLUMN(I:I)), "")</f>
        <v>0</v>
      </c>
      <c r="K16" s="14">
        <f t="array" ref="K16">IFERROR(INDEX(balance_sheet_quarter[#All], SMALL(IF(LOWER(balance_sheet_quarter[Company Name]) = LOWER(balance_sheet_quarter_filter!$B$2), ROW(balance_sheet_quarter[Company Name]) - ROW(INDEX(balance_sheet_quarter[Company Name], 1, 1)) + 1), ROW(14:14)), COLUMN(J:J)), "")</f>
        <v>0</v>
      </c>
      <c r="L16" s="14">
        <f t="array" ref="L16">IFERROR(INDEX(balance_sheet_quarter[#All], SMALL(IF(LOWER(balance_sheet_quarter[Company Name]) = LOWER(balance_sheet_quarter_filter!$B$2), ROW(balance_sheet_quarter[Company Name]) - ROW(INDEX(balance_sheet_quarter[Company Name], 1, 1)) + 1), ROW(14:14)), COLUMN(K:K)), "")</f>
        <v>0</v>
      </c>
      <c r="M16" s="14">
        <f t="array" ref="M16">IFERROR(INDEX(balance_sheet_quarter[#All], SMALL(IF(LOWER(balance_sheet_quarter[Company Name]) = LOWER(balance_sheet_quarter_filter!$B$2), ROW(balance_sheet_quarter[Company Name]) - ROW(INDEX(balance_sheet_quarter[Company Name], 1, 1)) + 1), ROW(14:14)), COLUMN(L:L)), "")</f>
        <v>0</v>
      </c>
      <c r="N16" s="14">
        <f t="array" ref="N16">IFERROR(INDEX(balance_sheet_quarter[#All], SMALL(IF(LOWER(balance_sheet_quarter[Company Name]) = LOWER(balance_sheet_quarter_filter!$B$2), ROW(balance_sheet_quarter[Company Name]) - ROW(INDEX(balance_sheet_quarter[Company Name], 1, 1)) + 1), ROW(14:14)), COLUMN(M:M)), "")</f>
        <v>0</v>
      </c>
      <c r="O16" s="14">
        <f t="array" ref="O16">IFERROR(INDEX(balance_sheet_quarter[#All], SMALL(IF(LOWER(balance_sheet_quarter[Company Name]) = LOWER(balance_sheet_quarter_filter!$B$2), ROW(balance_sheet_quarter[Company Name]) - ROW(INDEX(balance_sheet_quarter[Company Name], 1, 1)) + 1), ROW(14:14)), COLUMN(N:N)), "")</f>
        <v>0</v>
      </c>
      <c r="P16" s="14">
        <f t="array" ref="P16">IFERROR(INDEX(balance_sheet_quarter[#All], SMALL(IF(LOWER(balance_sheet_quarter[Company Name]) = LOWER(balance_sheet_quarter_filter!$B$2), ROW(balance_sheet_quarter[Company Name]) - ROW(INDEX(balance_sheet_quarter[Company Name], 1, 1)) + 1), ROW(14:14)), COLUMN(O:O)), "")</f>
        <v>0</v>
      </c>
      <c r="Q16" s="14">
        <f t="array" ref="Q16">IFERROR(INDEX(balance_sheet_quarter[#All], SMALL(IF(LOWER(balance_sheet_quarter[Company Name]) = LOWER(balance_sheet_quarter_filter!$B$2), ROW(balance_sheet_quarter[Company Name]) - ROW(INDEX(balance_sheet_quarter[Company Name], 1, 1)) + 1), ROW(14:14)), COLUMN(P:P)), "")</f>
        <v>0</v>
      </c>
      <c r="R16" s="14">
        <f t="array" ref="R16">IFERROR(INDEX(balance_sheet_quarter[#All], SMALL(IF(LOWER(balance_sheet_quarter[Company Name]) = LOWER(balance_sheet_quarter_filter!$B$2), ROW(balance_sheet_quarter[Company Name]) - ROW(INDEX(balance_sheet_quarter[Company Name], 1, 1)) + 1), ROW(14:14)), COLUMN(Q:Q)), "")</f>
        <v>0</v>
      </c>
      <c r="S16" s="14">
        <f t="array" ref="S16">IFERROR(INDEX(balance_sheet_quarter[#All], SMALL(IF(LOWER(balance_sheet_quarter[Company Name]) = LOWER(balance_sheet_quarter_filter!$B$2), ROW(balance_sheet_quarter[Company Name]) - ROW(INDEX(balance_sheet_quarter[Company Name], 1, 1)) + 1), ROW(14:14)), COLUMN(R:R)), "")</f>
        <v>0</v>
      </c>
    </row>
    <row r="17" spans="3:19" x14ac:dyDescent="0.35">
      <c r="C17" t="str">
        <f t="array" ref="C17">IFERROR(INDEX(balance_sheet_quarter[#All], SMALL(IF(LOWER(balance_sheet_quarter[Company Name]) = LOWER(balance_sheet_quarter_filter!$B$2), ROW(balance_sheet_quarter[Company Name]) - ROW(INDEX(balance_sheet_quarter[Company Name], 1, 1)) + 1), ROW(15:15)), COLUMN(B:B)), "")</f>
        <v>4. Phải thu theo tiến độ kế hoạch hợp đồng xây dựng</v>
      </c>
      <c r="D17" s="14">
        <f t="array" ref="D17">IFERROR(INDEX(balance_sheet_quarter[#All], SMALL(IF(LOWER(balance_sheet_quarter[Company Name]) = LOWER(balance_sheet_quarter_filter!$B$2), ROW(balance_sheet_quarter[Company Name]) - ROW(INDEX(balance_sheet_quarter[Company Name], 1, 1)) + 1), ROW(15:15)), COLUMN(C:C)), "")</f>
        <v>0</v>
      </c>
      <c r="E17" s="14">
        <f t="array" ref="E17">IFERROR(INDEX(balance_sheet_quarter[#All], SMALL(IF(LOWER(balance_sheet_quarter[Company Name]) = LOWER(balance_sheet_quarter_filter!$B$2), ROW(balance_sheet_quarter[Company Name]) - ROW(INDEX(balance_sheet_quarter[Company Name], 1, 1)) + 1), ROW(15:15)), COLUMN(D:D)), "")</f>
        <v>0</v>
      </c>
      <c r="F17" s="14">
        <f t="array" ref="F17">IFERROR(INDEX(balance_sheet_quarter[#All], SMALL(IF(LOWER(balance_sheet_quarter[Company Name]) = LOWER(balance_sheet_quarter_filter!$B$2), ROW(balance_sheet_quarter[Company Name]) - ROW(INDEX(balance_sheet_quarter[Company Name], 1, 1)) + 1), ROW(15:15)), COLUMN(E:E)), "")</f>
        <v>0</v>
      </c>
      <c r="G17" s="14">
        <f t="array" ref="G17">IFERROR(INDEX(balance_sheet_quarter[#All], SMALL(IF(LOWER(balance_sheet_quarter[Company Name]) = LOWER(balance_sheet_quarter_filter!$B$2), ROW(balance_sheet_quarter[Company Name]) - ROW(INDEX(balance_sheet_quarter[Company Name], 1, 1)) + 1), ROW(15:15)), COLUMN(F:F)), "")</f>
        <v>0</v>
      </c>
      <c r="H17" s="14">
        <f t="array" ref="H17">IFERROR(INDEX(balance_sheet_quarter[#All], SMALL(IF(LOWER(balance_sheet_quarter[Company Name]) = LOWER(balance_sheet_quarter_filter!$B$2), ROW(balance_sheet_quarter[Company Name]) - ROW(INDEX(balance_sheet_quarter[Company Name], 1, 1)) + 1), ROW(15:15)), COLUMN(G:G)), "")</f>
        <v>0</v>
      </c>
      <c r="I17" s="14">
        <f t="array" ref="I17">IFERROR(INDEX(balance_sheet_quarter[#All], SMALL(IF(LOWER(balance_sheet_quarter[Company Name]) = LOWER(balance_sheet_quarter_filter!$B$2), ROW(balance_sheet_quarter[Company Name]) - ROW(INDEX(balance_sheet_quarter[Company Name], 1, 1)) + 1), ROW(15:15)), COLUMN(H:H)), "")</f>
        <v>0</v>
      </c>
      <c r="J17" s="14">
        <f t="array" ref="J17">IFERROR(INDEX(balance_sheet_quarter[#All], SMALL(IF(LOWER(balance_sheet_quarter[Company Name]) = LOWER(balance_sheet_quarter_filter!$B$2), ROW(balance_sheet_quarter[Company Name]) - ROW(INDEX(balance_sheet_quarter[Company Name], 1, 1)) + 1), ROW(15:15)), COLUMN(I:I)), "")</f>
        <v>0</v>
      </c>
      <c r="K17" s="14">
        <f t="array" ref="K17">IFERROR(INDEX(balance_sheet_quarter[#All], SMALL(IF(LOWER(balance_sheet_quarter[Company Name]) = LOWER(balance_sheet_quarter_filter!$B$2), ROW(balance_sheet_quarter[Company Name]) - ROW(INDEX(balance_sheet_quarter[Company Name], 1, 1)) + 1), ROW(15:15)), COLUMN(J:J)), "")</f>
        <v>0</v>
      </c>
      <c r="L17" s="14">
        <f t="array" ref="L17">IFERROR(INDEX(balance_sheet_quarter[#All], SMALL(IF(LOWER(balance_sheet_quarter[Company Name]) = LOWER(balance_sheet_quarter_filter!$B$2), ROW(balance_sheet_quarter[Company Name]) - ROW(INDEX(balance_sheet_quarter[Company Name], 1, 1)) + 1), ROW(15:15)), COLUMN(K:K)), "")</f>
        <v>0</v>
      </c>
      <c r="M17" s="14">
        <f t="array" ref="M17">IFERROR(INDEX(balance_sheet_quarter[#All], SMALL(IF(LOWER(balance_sheet_quarter[Company Name]) = LOWER(balance_sheet_quarter_filter!$B$2), ROW(balance_sheet_quarter[Company Name]) - ROW(INDEX(balance_sheet_quarter[Company Name], 1, 1)) + 1), ROW(15:15)), COLUMN(L:L)), "")</f>
        <v>0</v>
      </c>
      <c r="N17" s="14">
        <f t="array" ref="N17">IFERROR(INDEX(balance_sheet_quarter[#All], SMALL(IF(LOWER(balance_sheet_quarter[Company Name]) = LOWER(balance_sheet_quarter_filter!$B$2), ROW(balance_sheet_quarter[Company Name]) - ROW(INDEX(balance_sheet_quarter[Company Name], 1, 1)) + 1), ROW(15:15)), COLUMN(M:M)), "")</f>
        <v>0</v>
      </c>
      <c r="O17" s="14">
        <f t="array" ref="O17">IFERROR(INDEX(balance_sheet_quarter[#All], SMALL(IF(LOWER(balance_sheet_quarter[Company Name]) = LOWER(balance_sheet_quarter_filter!$B$2), ROW(balance_sheet_quarter[Company Name]) - ROW(INDEX(balance_sheet_quarter[Company Name], 1, 1)) + 1), ROW(15:15)), COLUMN(N:N)), "")</f>
        <v>0</v>
      </c>
      <c r="P17" s="14">
        <f t="array" ref="P17">IFERROR(INDEX(balance_sheet_quarter[#All], SMALL(IF(LOWER(balance_sheet_quarter[Company Name]) = LOWER(balance_sheet_quarter_filter!$B$2), ROW(balance_sheet_quarter[Company Name]) - ROW(INDEX(balance_sheet_quarter[Company Name], 1, 1)) + 1), ROW(15:15)), COLUMN(O:O)), "")</f>
        <v>0</v>
      </c>
      <c r="Q17" s="14">
        <f t="array" ref="Q17">IFERROR(INDEX(balance_sheet_quarter[#All], SMALL(IF(LOWER(balance_sheet_quarter[Company Name]) = LOWER(balance_sheet_quarter_filter!$B$2), ROW(balance_sheet_quarter[Company Name]) - ROW(INDEX(balance_sheet_quarter[Company Name], 1, 1)) + 1), ROW(15:15)), COLUMN(P:P)), "")</f>
        <v>0</v>
      </c>
      <c r="R17" s="14">
        <f t="array" ref="R17">IFERROR(INDEX(balance_sheet_quarter[#All], SMALL(IF(LOWER(balance_sheet_quarter[Company Name]) = LOWER(balance_sheet_quarter_filter!$B$2), ROW(balance_sheet_quarter[Company Name]) - ROW(INDEX(balance_sheet_quarter[Company Name], 1, 1)) + 1), ROW(15:15)), COLUMN(Q:Q)), "")</f>
        <v>0</v>
      </c>
      <c r="S17" s="14">
        <f t="array" ref="S17">IFERROR(INDEX(balance_sheet_quarter[#All], SMALL(IF(LOWER(balance_sheet_quarter[Company Name]) = LOWER(balance_sheet_quarter_filter!$B$2), ROW(balance_sheet_quarter[Company Name]) - ROW(INDEX(balance_sheet_quarter[Company Name], 1, 1)) + 1), ROW(15:15)), COLUMN(R:R)), "")</f>
        <v>0</v>
      </c>
    </row>
    <row r="18" spans="3:19" x14ac:dyDescent="0.35">
      <c r="C18" t="str">
        <f t="array" ref="C18">IFERROR(INDEX(balance_sheet_quarter[#All], SMALL(IF(LOWER(balance_sheet_quarter[Company Name]) = LOWER(balance_sheet_quarter_filter!$B$2), ROW(balance_sheet_quarter[Company Name]) - ROW(INDEX(balance_sheet_quarter[Company Name], 1, 1)) + 1), ROW(16:16)), COLUMN(B:B)), "")</f>
        <v>5. Phải thu về cho vay ngắn hạn</v>
      </c>
      <c r="D18" s="14">
        <f t="array" ref="D18">IFERROR(INDEX(balance_sheet_quarter[#All], SMALL(IF(LOWER(balance_sheet_quarter[Company Name]) = LOWER(balance_sheet_quarter_filter!$B$2), ROW(balance_sheet_quarter[Company Name]) - ROW(INDEX(balance_sheet_quarter[Company Name], 1, 1)) + 1), ROW(16:16)), COLUMN(C:C)), "")</f>
        <v>0</v>
      </c>
      <c r="E18" s="14">
        <f t="array" ref="E18">IFERROR(INDEX(balance_sheet_quarter[#All], SMALL(IF(LOWER(balance_sheet_quarter[Company Name]) = LOWER(balance_sheet_quarter_filter!$B$2), ROW(balance_sheet_quarter[Company Name]) - ROW(INDEX(balance_sheet_quarter[Company Name], 1, 1)) + 1), ROW(16:16)), COLUMN(D:D)), "")</f>
        <v>0</v>
      </c>
      <c r="F18" s="14">
        <f t="array" ref="F18">IFERROR(INDEX(balance_sheet_quarter[#All], SMALL(IF(LOWER(balance_sheet_quarter[Company Name]) = LOWER(balance_sheet_quarter_filter!$B$2), ROW(balance_sheet_quarter[Company Name]) - ROW(INDEX(balance_sheet_quarter[Company Name], 1, 1)) + 1), ROW(16:16)), COLUMN(E:E)), "")</f>
        <v>0</v>
      </c>
      <c r="G18" s="14">
        <f t="array" ref="G18">IFERROR(INDEX(balance_sheet_quarter[#All], SMALL(IF(LOWER(balance_sheet_quarter[Company Name]) = LOWER(balance_sheet_quarter_filter!$B$2), ROW(balance_sheet_quarter[Company Name]) - ROW(INDEX(balance_sheet_quarter[Company Name], 1, 1)) + 1), ROW(16:16)), COLUMN(F:F)), "")</f>
        <v>0</v>
      </c>
      <c r="H18" s="14">
        <f t="array" ref="H18">IFERROR(INDEX(balance_sheet_quarter[#All], SMALL(IF(LOWER(balance_sheet_quarter[Company Name]) = LOWER(balance_sheet_quarter_filter!$B$2), ROW(balance_sheet_quarter[Company Name]) - ROW(INDEX(balance_sheet_quarter[Company Name], 1, 1)) + 1), ROW(16:16)), COLUMN(G:G)), "")</f>
        <v>0</v>
      </c>
      <c r="I18" s="14">
        <f t="array" ref="I18">IFERROR(INDEX(balance_sheet_quarter[#All], SMALL(IF(LOWER(balance_sheet_quarter[Company Name]) = LOWER(balance_sheet_quarter_filter!$B$2), ROW(balance_sheet_quarter[Company Name]) - ROW(INDEX(balance_sheet_quarter[Company Name], 1, 1)) + 1), ROW(16:16)), COLUMN(H:H)), "")</f>
        <v>0</v>
      </c>
      <c r="J18" s="14">
        <f t="array" ref="J18">IFERROR(INDEX(balance_sheet_quarter[#All], SMALL(IF(LOWER(balance_sheet_quarter[Company Name]) = LOWER(balance_sheet_quarter_filter!$B$2), ROW(balance_sheet_quarter[Company Name]) - ROW(INDEX(balance_sheet_quarter[Company Name], 1, 1)) + 1), ROW(16:16)), COLUMN(I:I)), "")</f>
        <v>0</v>
      </c>
      <c r="K18" s="14">
        <f t="array" ref="K18">IFERROR(INDEX(balance_sheet_quarter[#All], SMALL(IF(LOWER(balance_sheet_quarter[Company Name]) = LOWER(balance_sheet_quarter_filter!$B$2), ROW(balance_sheet_quarter[Company Name]) - ROW(INDEX(balance_sheet_quarter[Company Name], 1, 1)) + 1), ROW(16:16)), COLUMN(J:J)), "")</f>
        <v>0</v>
      </c>
      <c r="L18" s="14">
        <f t="array" ref="L18">IFERROR(INDEX(balance_sheet_quarter[#All], SMALL(IF(LOWER(balance_sheet_quarter[Company Name]) = LOWER(balance_sheet_quarter_filter!$B$2), ROW(balance_sheet_quarter[Company Name]) - ROW(INDEX(balance_sheet_quarter[Company Name], 1, 1)) + 1), ROW(16:16)), COLUMN(K:K)), "")</f>
        <v>0</v>
      </c>
      <c r="M18" s="14">
        <f t="array" ref="M18">IFERROR(INDEX(balance_sheet_quarter[#All], SMALL(IF(LOWER(balance_sheet_quarter[Company Name]) = LOWER(balance_sheet_quarter_filter!$B$2), ROW(balance_sheet_quarter[Company Name]) - ROW(INDEX(balance_sheet_quarter[Company Name], 1, 1)) + 1), ROW(16:16)), COLUMN(L:L)), "")</f>
        <v>0</v>
      </c>
      <c r="N18" s="14">
        <f t="array" ref="N18">IFERROR(INDEX(balance_sheet_quarter[#All], SMALL(IF(LOWER(balance_sheet_quarter[Company Name]) = LOWER(balance_sheet_quarter_filter!$B$2), ROW(balance_sheet_quarter[Company Name]) - ROW(INDEX(balance_sheet_quarter[Company Name], 1, 1)) + 1), ROW(16:16)), COLUMN(M:M)), "")</f>
        <v>0</v>
      </c>
      <c r="O18" s="14">
        <f t="array" ref="O18">IFERROR(INDEX(balance_sheet_quarter[#All], SMALL(IF(LOWER(balance_sheet_quarter[Company Name]) = LOWER(balance_sheet_quarter_filter!$B$2), ROW(balance_sheet_quarter[Company Name]) - ROW(INDEX(balance_sheet_quarter[Company Name], 1, 1)) + 1), ROW(16:16)), COLUMN(N:N)), "")</f>
        <v>0</v>
      </c>
      <c r="P18" s="14">
        <f t="array" ref="P18">IFERROR(INDEX(balance_sheet_quarter[#All], SMALL(IF(LOWER(balance_sheet_quarter[Company Name]) = LOWER(balance_sheet_quarter_filter!$B$2), ROW(balance_sheet_quarter[Company Name]) - ROW(INDEX(balance_sheet_quarter[Company Name], 1, 1)) + 1), ROW(16:16)), COLUMN(O:O)), "")</f>
        <v>0</v>
      </c>
      <c r="Q18" s="14">
        <f t="array" ref="Q18">IFERROR(INDEX(balance_sheet_quarter[#All], SMALL(IF(LOWER(balance_sheet_quarter[Company Name]) = LOWER(balance_sheet_quarter_filter!$B$2), ROW(balance_sheet_quarter[Company Name]) - ROW(INDEX(balance_sheet_quarter[Company Name], 1, 1)) + 1), ROW(16:16)), COLUMN(P:P)), "")</f>
        <v>0</v>
      </c>
      <c r="R18" s="14">
        <f t="array" ref="R18">IFERROR(INDEX(balance_sheet_quarter[#All], SMALL(IF(LOWER(balance_sheet_quarter[Company Name]) = LOWER(balance_sheet_quarter_filter!$B$2), ROW(balance_sheet_quarter[Company Name]) - ROW(INDEX(balance_sheet_quarter[Company Name], 1, 1)) + 1), ROW(16:16)), COLUMN(Q:Q)), "")</f>
        <v>0</v>
      </c>
      <c r="S18" s="14">
        <f t="array" ref="S18">IFERROR(INDEX(balance_sheet_quarter[#All], SMALL(IF(LOWER(balance_sheet_quarter[Company Name]) = LOWER(balance_sheet_quarter_filter!$B$2), ROW(balance_sheet_quarter[Company Name]) - ROW(INDEX(balance_sheet_quarter[Company Name], 1, 1)) + 1), ROW(16:16)), COLUMN(R:R)), "")</f>
        <v>0</v>
      </c>
    </row>
    <row r="19" spans="3:19" x14ac:dyDescent="0.35">
      <c r="C19" t="str">
        <f t="array" ref="C19">IFERROR(INDEX(balance_sheet_quarter[#All], SMALL(IF(LOWER(balance_sheet_quarter[Company Name]) = LOWER(balance_sheet_quarter_filter!$B$2), ROW(balance_sheet_quarter[Company Name]) - ROW(INDEX(balance_sheet_quarter[Company Name], 1, 1)) + 1), ROW(17:17)), COLUMN(B:B)), "")</f>
        <v>6. Phải thu ngắn hạn khác</v>
      </c>
      <c r="D19" s="14">
        <f t="array" ref="D19">IFERROR(INDEX(balance_sheet_quarter[#All], SMALL(IF(LOWER(balance_sheet_quarter[Company Name]) = LOWER(balance_sheet_quarter_filter!$B$2), ROW(balance_sheet_quarter[Company Name]) - ROW(INDEX(balance_sheet_quarter[Company Name], 1, 1)) + 1), ROW(17:17)), COLUMN(C:C)), "")</f>
        <v>0</v>
      </c>
      <c r="E19" s="14">
        <f t="array" ref="E19">IFERROR(INDEX(balance_sheet_quarter[#All], SMALL(IF(LOWER(balance_sheet_quarter[Company Name]) = LOWER(balance_sheet_quarter_filter!$B$2), ROW(balance_sheet_quarter[Company Name]) - ROW(INDEX(balance_sheet_quarter[Company Name], 1, 1)) + 1), ROW(17:17)), COLUMN(D:D)), "")</f>
        <v>0</v>
      </c>
      <c r="F19" s="14">
        <f t="array" ref="F19">IFERROR(INDEX(balance_sheet_quarter[#All], SMALL(IF(LOWER(balance_sheet_quarter[Company Name]) = LOWER(balance_sheet_quarter_filter!$B$2), ROW(balance_sheet_quarter[Company Name]) - ROW(INDEX(balance_sheet_quarter[Company Name], 1, 1)) + 1), ROW(17:17)), COLUMN(E:E)), "")</f>
        <v>0</v>
      </c>
      <c r="G19" s="14">
        <f t="array" ref="G19">IFERROR(INDEX(balance_sheet_quarter[#All], SMALL(IF(LOWER(balance_sheet_quarter[Company Name]) = LOWER(balance_sheet_quarter_filter!$B$2), ROW(balance_sheet_quarter[Company Name]) - ROW(INDEX(balance_sheet_quarter[Company Name], 1, 1)) + 1), ROW(17:17)), COLUMN(F:F)), "")</f>
        <v>0</v>
      </c>
      <c r="H19" s="14">
        <f t="array" ref="H19">IFERROR(INDEX(balance_sheet_quarter[#All], SMALL(IF(LOWER(balance_sheet_quarter[Company Name]) = LOWER(balance_sheet_quarter_filter!$B$2), ROW(balance_sheet_quarter[Company Name]) - ROW(INDEX(balance_sheet_quarter[Company Name], 1, 1)) + 1), ROW(17:17)), COLUMN(G:G)), "")</f>
        <v>0</v>
      </c>
      <c r="I19" s="14">
        <f t="array" ref="I19">IFERROR(INDEX(balance_sheet_quarter[#All], SMALL(IF(LOWER(balance_sheet_quarter[Company Name]) = LOWER(balance_sheet_quarter_filter!$B$2), ROW(balance_sheet_quarter[Company Name]) - ROW(INDEX(balance_sheet_quarter[Company Name], 1, 1)) + 1), ROW(17:17)), COLUMN(H:H)), "")</f>
        <v>0</v>
      </c>
      <c r="J19" s="14">
        <f t="array" ref="J19">IFERROR(INDEX(balance_sheet_quarter[#All], SMALL(IF(LOWER(balance_sheet_quarter[Company Name]) = LOWER(balance_sheet_quarter_filter!$B$2), ROW(balance_sheet_quarter[Company Name]) - ROW(INDEX(balance_sheet_quarter[Company Name], 1, 1)) + 1), ROW(17:17)), COLUMN(I:I)), "")</f>
        <v>0</v>
      </c>
      <c r="K19" s="14">
        <f t="array" ref="K19">IFERROR(INDEX(balance_sheet_quarter[#All], SMALL(IF(LOWER(balance_sheet_quarter[Company Name]) = LOWER(balance_sheet_quarter_filter!$B$2), ROW(balance_sheet_quarter[Company Name]) - ROW(INDEX(balance_sheet_quarter[Company Name], 1, 1)) + 1), ROW(17:17)), COLUMN(J:J)), "")</f>
        <v>0</v>
      </c>
      <c r="L19" s="14">
        <f t="array" ref="L19">IFERROR(INDEX(balance_sheet_quarter[#All], SMALL(IF(LOWER(balance_sheet_quarter[Company Name]) = LOWER(balance_sheet_quarter_filter!$B$2), ROW(balance_sheet_quarter[Company Name]) - ROW(INDEX(balance_sheet_quarter[Company Name], 1, 1)) + 1), ROW(17:17)), COLUMN(K:K)), "")</f>
        <v>0</v>
      </c>
      <c r="M19" s="14">
        <f t="array" ref="M19">IFERROR(INDEX(balance_sheet_quarter[#All], SMALL(IF(LOWER(balance_sheet_quarter[Company Name]) = LOWER(balance_sheet_quarter_filter!$B$2), ROW(balance_sheet_quarter[Company Name]) - ROW(INDEX(balance_sheet_quarter[Company Name], 1, 1)) + 1), ROW(17:17)), COLUMN(L:L)), "")</f>
        <v>0</v>
      </c>
      <c r="N19" s="14">
        <f t="array" ref="N19">IFERROR(INDEX(balance_sheet_quarter[#All], SMALL(IF(LOWER(balance_sheet_quarter[Company Name]) = LOWER(balance_sheet_quarter_filter!$B$2), ROW(balance_sheet_quarter[Company Name]) - ROW(INDEX(balance_sheet_quarter[Company Name], 1, 1)) + 1), ROW(17:17)), COLUMN(M:M)), "")</f>
        <v>0</v>
      </c>
      <c r="O19" s="14">
        <f t="array" ref="O19">IFERROR(INDEX(balance_sheet_quarter[#All], SMALL(IF(LOWER(balance_sheet_quarter[Company Name]) = LOWER(balance_sheet_quarter_filter!$B$2), ROW(balance_sheet_quarter[Company Name]) - ROW(INDEX(balance_sheet_quarter[Company Name], 1, 1)) + 1), ROW(17:17)), COLUMN(N:N)), "")</f>
        <v>0</v>
      </c>
      <c r="P19" s="14">
        <f t="array" ref="P19">IFERROR(INDEX(balance_sheet_quarter[#All], SMALL(IF(LOWER(balance_sheet_quarter[Company Name]) = LOWER(balance_sheet_quarter_filter!$B$2), ROW(balance_sheet_quarter[Company Name]) - ROW(INDEX(balance_sheet_quarter[Company Name], 1, 1)) + 1), ROW(17:17)), COLUMN(O:O)), "")</f>
        <v>0</v>
      </c>
      <c r="Q19" s="14">
        <f t="array" ref="Q19">IFERROR(INDEX(balance_sheet_quarter[#All], SMALL(IF(LOWER(balance_sheet_quarter[Company Name]) = LOWER(balance_sheet_quarter_filter!$B$2), ROW(balance_sheet_quarter[Company Name]) - ROW(INDEX(balance_sheet_quarter[Company Name], 1, 1)) + 1), ROW(17:17)), COLUMN(P:P)), "")</f>
        <v>0</v>
      </c>
      <c r="R19" s="14">
        <f t="array" ref="R19">IFERROR(INDEX(balance_sheet_quarter[#All], SMALL(IF(LOWER(balance_sheet_quarter[Company Name]) = LOWER(balance_sheet_quarter_filter!$B$2), ROW(balance_sheet_quarter[Company Name]) - ROW(INDEX(balance_sheet_quarter[Company Name], 1, 1)) + 1), ROW(17:17)), COLUMN(Q:Q)), "")</f>
        <v>0</v>
      </c>
      <c r="S19" s="14">
        <f t="array" ref="S19">IFERROR(INDEX(balance_sheet_quarter[#All], SMALL(IF(LOWER(balance_sheet_quarter[Company Name]) = LOWER(balance_sheet_quarter_filter!$B$2), ROW(balance_sheet_quarter[Company Name]) - ROW(INDEX(balance_sheet_quarter[Company Name], 1, 1)) + 1), ROW(17:17)), COLUMN(R:R)), "")</f>
        <v>0</v>
      </c>
    </row>
    <row r="20" spans="3:19" x14ac:dyDescent="0.35">
      <c r="C20" t="str">
        <f t="array" ref="C20">IFERROR(INDEX(balance_sheet_quarter[#All], SMALL(IF(LOWER(balance_sheet_quarter[Company Name]) = LOWER(balance_sheet_quarter_filter!$B$2), ROW(balance_sheet_quarter[Company Name]) - ROW(INDEX(balance_sheet_quarter[Company Name], 1, 1)) + 1), ROW(18:18)), COLUMN(B:B)), "")</f>
        <v>7. Dự phòng phải thu ngắn hạn khó đòi</v>
      </c>
      <c r="D20" s="14">
        <f t="array" ref="D20">IFERROR(INDEX(balance_sheet_quarter[#All], SMALL(IF(LOWER(balance_sheet_quarter[Company Name]) = LOWER(balance_sheet_quarter_filter!$B$2), ROW(balance_sheet_quarter[Company Name]) - ROW(INDEX(balance_sheet_quarter[Company Name], 1, 1)) + 1), ROW(18:18)), COLUMN(C:C)), "")</f>
        <v>0</v>
      </c>
      <c r="E20" s="14">
        <f t="array" ref="E20">IFERROR(INDEX(balance_sheet_quarter[#All], SMALL(IF(LOWER(balance_sheet_quarter[Company Name]) = LOWER(balance_sheet_quarter_filter!$B$2), ROW(balance_sheet_quarter[Company Name]) - ROW(INDEX(balance_sheet_quarter[Company Name], 1, 1)) + 1), ROW(18:18)), COLUMN(D:D)), "")</f>
        <v>0</v>
      </c>
      <c r="F20" s="14">
        <f t="array" ref="F20">IFERROR(INDEX(balance_sheet_quarter[#All], SMALL(IF(LOWER(balance_sheet_quarter[Company Name]) = LOWER(balance_sheet_quarter_filter!$B$2), ROW(balance_sheet_quarter[Company Name]) - ROW(INDEX(balance_sheet_quarter[Company Name], 1, 1)) + 1), ROW(18:18)), COLUMN(E:E)), "")</f>
        <v>0</v>
      </c>
      <c r="G20" s="14">
        <f t="array" ref="G20">IFERROR(INDEX(balance_sheet_quarter[#All], SMALL(IF(LOWER(balance_sheet_quarter[Company Name]) = LOWER(balance_sheet_quarter_filter!$B$2), ROW(balance_sheet_quarter[Company Name]) - ROW(INDEX(balance_sheet_quarter[Company Name], 1, 1)) + 1), ROW(18:18)), COLUMN(F:F)), "")</f>
        <v>0</v>
      </c>
      <c r="H20" s="14">
        <f t="array" ref="H20">IFERROR(INDEX(balance_sheet_quarter[#All], SMALL(IF(LOWER(balance_sheet_quarter[Company Name]) = LOWER(balance_sheet_quarter_filter!$B$2), ROW(balance_sheet_quarter[Company Name]) - ROW(INDEX(balance_sheet_quarter[Company Name], 1, 1)) + 1), ROW(18:18)), COLUMN(G:G)), "")</f>
        <v>0</v>
      </c>
      <c r="I20" s="14">
        <f t="array" ref="I20">IFERROR(INDEX(balance_sheet_quarter[#All], SMALL(IF(LOWER(balance_sheet_quarter[Company Name]) = LOWER(balance_sheet_quarter_filter!$B$2), ROW(balance_sheet_quarter[Company Name]) - ROW(INDEX(balance_sheet_quarter[Company Name], 1, 1)) + 1), ROW(18:18)), COLUMN(H:H)), "")</f>
        <v>0</v>
      </c>
      <c r="J20" s="14">
        <f t="array" ref="J20">IFERROR(INDEX(balance_sheet_quarter[#All], SMALL(IF(LOWER(balance_sheet_quarter[Company Name]) = LOWER(balance_sheet_quarter_filter!$B$2), ROW(balance_sheet_quarter[Company Name]) - ROW(INDEX(balance_sheet_quarter[Company Name], 1, 1)) + 1), ROW(18:18)), COLUMN(I:I)), "")</f>
        <v>0</v>
      </c>
      <c r="K20" s="14">
        <f t="array" ref="K20">IFERROR(INDEX(balance_sheet_quarter[#All], SMALL(IF(LOWER(balance_sheet_quarter[Company Name]) = LOWER(balance_sheet_quarter_filter!$B$2), ROW(balance_sheet_quarter[Company Name]) - ROW(INDEX(balance_sheet_quarter[Company Name], 1, 1)) + 1), ROW(18:18)), COLUMN(J:J)), "")</f>
        <v>0</v>
      </c>
      <c r="L20" s="14">
        <f t="array" ref="L20">IFERROR(INDEX(balance_sheet_quarter[#All], SMALL(IF(LOWER(balance_sheet_quarter[Company Name]) = LOWER(balance_sheet_quarter_filter!$B$2), ROW(balance_sheet_quarter[Company Name]) - ROW(INDEX(balance_sheet_quarter[Company Name], 1, 1)) + 1), ROW(18:18)), COLUMN(K:K)), "")</f>
        <v>0</v>
      </c>
      <c r="M20" s="14">
        <f t="array" ref="M20">IFERROR(INDEX(balance_sheet_quarter[#All], SMALL(IF(LOWER(balance_sheet_quarter[Company Name]) = LOWER(balance_sheet_quarter_filter!$B$2), ROW(balance_sheet_quarter[Company Name]) - ROW(INDEX(balance_sheet_quarter[Company Name], 1, 1)) + 1), ROW(18:18)), COLUMN(L:L)), "")</f>
        <v>0</v>
      </c>
      <c r="N20" s="14">
        <f t="array" ref="N20">IFERROR(INDEX(balance_sheet_quarter[#All], SMALL(IF(LOWER(balance_sheet_quarter[Company Name]) = LOWER(balance_sheet_quarter_filter!$B$2), ROW(balance_sheet_quarter[Company Name]) - ROW(INDEX(balance_sheet_quarter[Company Name], 1, 1)) + 1), ROW(18:18)), COLUMN(M:M)), "")</f>
        <v>0</v>
      </c>
      <c r="O20" s="14">
        <f t="array" ref="O20">IFERROR(INDEX(balance_sheet_quarter[#All], SMALL(IF(LOWER(balance_sheet_quarter[Company Name]) = LOWER(balance_sheet_quarter_filter!$B$2), ROW(balance_sheet_quarter[Company Name]) - ROW(INDEX(balance_sheet_quarter[Company Name], 1, 1)) + 1), ROW(18:18)), COLUMN(N:N)), "")</f>
        <v>0</v>
      </c>
      <c r="P20" s="14">
        <f t="array" ref="P20">IFERROR(INDEX(balance_sheet_quarter[#All], SMALL(IF(LOWER(balance_sheet_quarter[Company Name]) = LOWER(balance_sheet_quarter_filter!$B$2), ROW(balance_sheet_quarter[Company Name]) - ROW(INDEX(balance_sheet_quarter[Company Name], 1, 1)) + 1), ROW(18:18)), COLUMN(O:O)), "")</f>
        <v>0</v>
      </c>
      <c r="Q20" s="14">
        <f t="array" ref="Q20">IFERROR(INDEX(balance_sheet_quarter[#All], SMALL(IF(LOWER(balance_sheet_quarter[Company Name]) = LOWER(balance_sheet_quarter_filter!$B$2), ROW(balance_sheet_quarter[Company Name]) - ROW(INDEX(balance_sheet_quarter[Company Name], 1, 1)) + 1), ROW(18:18)), COLUMN(P:P)), "")</f>
        <v>0</v>
      </c>
      <c r="R20" s="14">
        <f t="array" ref="R20">IFERROR(INDEX(balance_sheet_quarter[#All], SMALL(IF(LOWER(balance_sheet_quarter[Company Name]) = LOWER(balance_sheet_quarter_filter!$B$2), ROW(balance_sheet_quarter[Company Name]) - ROW(INDEX(balance_sheet_quarter[Company Name], 1, 1)) + 1), ROW(18:18)), COLUMN(Q:Q)), "")</f>
        <v>0</v>
      </c>
      <c r="S20" s="14">
        <f t="array" ref="S20">IFERROR(INDEX(balance_sheet_quarter[#All], SMALL(IF(LOWER(balance_sheet_quarter[Company Name]) = LOWER(balance_sheet_quarter_filter!$B$2), ROW(balance_sheet_quarter[Company Name]) - ROW(INDEX(balance_sheet_quarter[Company Name], 1, 1)) + 1), ROW(18:18)), COLUMN(R:R)), "")</f>
        <v>0</v>
      </c>
    </row>
    <row r="21" spans="3:19" x14ac:dyDescent="0.35">
      <c r="C21" t="str">
        <f t="array" ref="C21">IFERROR(INDEX(balance_sheet_quarter[#All], SMALL(IF(LOWER(balance_sheet_quarter[Company Name]) = LOWER(balance_sheet_quarter_filter!$B$2), ROW(balance_sheet_quarter[Company Name]) - ROW(INDEX(balance_sheet_quarter[Company Name], 1, 1)) + 1), ROW(19:19)), COLUMN(B:B)), "")</f>
        <v>8. Tài sản Thiếu chờ xử lý</v>
      </c>
      <c r="D21" s="14">
        <f t="array" ref="D21">IFERROR(INDEX(balance_sheet_quarter[#All], SMALL(IF(LOWER(balance_sheet_quarter[Company Name]) = LOWER(balance_sheet_quarter_filter!$B$2), ROW(balance_sheet_quarter[Company Name]) - ROW(INDEX(balance_sheet_quarter[Company Name], 1, 1)) + 1), ROW(19:19)), COLUMN(C:C)), "")</f>
        <v>0</v>
      </c>
      <c r="E21" s="14">
        <f t="array" ref="E21">IFERROR(INDEX(balance_sheet_quarter[#All], SMALL(IF(LOWER(balance_sheet_quarter[Company Name]) = LOWER(balance_sheet_quarter_filter!$B$2), ROW(balance_sheet_quarter[Company Name]) - ROW(INDEX(balance_sheet_quarter[Company Name], 1, 1)) + 1), ROW(19:19)), COLUMN(D:D)), "")</f>
        <v>0</v>
      </c>
      <c r="F21" s="14">
        <f t="array" ref="F21">IFERROR(INDEX(balance_sheet_quarter[#All], SMALL(IF(LOWER(balance_sheet_quarter[Company Name]) = LOWER(balance_sheet_quarter_filter!$B$2), ROW(balance_sheet_quarter[Company Name]) - ROW(INDEX(balance_sheet_quarter[Company Name], 1, 1)) + 1), ROW(19:19)), COLUMN(E:E)), "")</f>
        <v>0</v>
      </c>
      <c r="G21" s="14">
        <f t="array" ref="G21">IFERROR(INDEX(balance_sheet_quarter[#All], SMALL(IF(LOWER(balance_sheet_quarter[Company Name]) = LOWER(balance_sheet_quarter_filter!$B$2), ROW(balance_sheet_quarter[Company Name]) - ROW(INDEX(balance_sheet_quarter[Company Name], 1, 1)) + 1), ROW(19:19)), COLUMN(F:F)), "")</f>
        <v>-107693000000</v>
      </c>
      <c r="H21" s="14">
        <f t="array" ref="H21">IFERROR(INDEX(balance_sheet_quarter[#All], SMALL(IF(LOWER(balance_sheet_quarter[Company Name]) = LOWER(balance_sheet_quarter_filter!$B$2), ROW(balance_sheet_quarter[Company Name]) - ROW(INDEX(balance_sheet_quarter[Company Name], 1, 1)) + 1), ROW(19:19)), COLUMN(G:G)), "")</f>
        <v>-107693000000</v>
      </c>
      <c r="I21" s="14">
        <f t="array" ref="I21">IFERROR(INDEX(balance_sheet_quarter[#All], SMALL(IF(LOWER(balance_sheet_quarter[Company Name]) = LOWER(balance_sheet_quarter_filter!$B$2), ROW(balance_sheet_quarter[Company Name]) - ROW(INDEX(balance_sheet_quarter[Company Name], 1, 1)) + 1), ROW(19:19)), COLUMN(H:H)), "")</f>
        <v>0</v>
      </c>
      <c r="J21" s="14">
        <f t="array" ref="J21">IFERROR(INDEX(balance_sheet_quarter[#All], SMALL(IF(LOWER(balance_sheet_quarter[Company Name]) = LOWER(balance_sheet_quarter_filter!$B$2), ROW(balance_sheet_quarter[Company Name]) - ROW(INDEX(balance_sheet_quarter[Company Name], 1, 1)) + 1), ROW(19:19)), COLUMN(I:I)), "")</f>
        <v>0</v>
      </c>
      <c r="K21" s="14">
        <f t="array" ref="K21">IFERROR(INDEX(balance_sheet_quarter[#All], SMALL(IF(LOWER(balance_sheet_quarter[Company Name]) = LOWER(balance_sheet_quarter_filter!$B$2), ROW(balance_sheet_quarter[Company Name]) - ROW(INDEX(balance_sheet_quarter[Company Name], 1, 1)) + 1), ROW(19:19)), COLUMN(J:J)), "")</f>
        <v>0</v>
      </c>
      <c r="L21" s="14">
        <f t="array" ref="L21">IFERROR(INDEX(balance_sheet_quarter[#All], SMALL(IF(LOWER(balance_sheet_quarter[Company Name]) = LOWER(balance_sheet_quarter_filter!$B$2), ROW(balance_sheet_quarter[Company Name]) - ROW(INDEX(balance_sheet_quarter[Company Name], 1, 1)) + 1), ROW(19:19)), COLUMN(K:K)), "")</f>
        <v>0</v>
      </c>
      <c r="M21" s="14">
        <f t="array" ref="M21">IFERROR(INDEX(balance_sheet_quarter[#All], SMALL(IF(LOWER(balance_sheet_quarter[Company Name]) = LOWER(balance_sheet_quarter_filter!$B$2), ROW(balance_sheet_quarter[Company Name]) - ROW(INDEX(balance_sheet_quarter[Company Name], 1, 1)) + 1), ROW(19:19)), COLUMN(L:L)), "")</f>
        <v>0</v>
      </c>
      <c r="N21" s="14">
        <f t="array" ref="N21">IFERROR(INDEX(balance_sheet_quarter[#All], SMALL(IF(LOWER(balance_sheet_quarter[Company Name]) = LOWER(balance_sheet_quarter_filter!$B$2), ROW(balance_sheet_quarter[Company Name]) - ROW(INDEX(balance_sheet_quarter[Company Name], 1, 1)) + 1), ROW(19:19)), COLUMN(M:M)), "")</f>
        <v>0</v>
      </c>
      <c r="O21" s="14">
        <f t="array" ref="O21">IFERROR(INDEX(balance_sheet_quarter[#All], SMALL(IF(LOWER(balance_sheet_quarter[Company Name]) = LOWER(balance_sheet_quarter_filter!$B$2), ROW(balance_sheet_quarter[Company Name]) - ROW(INDEX(balance_sheet_quarter[Company Name], 1, 1)) + 1), ROW(19:19)), COLUMN(N:N)), "")</f>
        <v>0</v>
      </c>
      <c r="P21" s="14">
        <f t="array" ref="P21">IFERROR(INDEX(balance_sheet_quarter[#All], SMALL(IF(LOWER(balance_sheet_quarter[Company Name]) = LOWER(balance_sheet_quarter_filter!$B$2), ROW(balance_sheet_quarter[Company Name]) - ROW(INDEX(balance_sheet_quarter[Company Name], 1, 1)) + 1), ROW(19:19)), COLUMN(O:O)), "")</f>
        <v>0</v>
      </c>
      <c r="Q21" s="14">
        <f t="array" ref="Q21">IFERROR(INDEX(balance_sheet_quarter[#All], SMALL(IF(LOWER(balance_sheet_quarter[Company Name]) = LOWER(balance_sheet_quarter_filter!$B$2), ROW(balance_sheet_quarter[Company Name]) - ROW(INDEX(balance_sheet_quarter[Company Name], 1, 1)) + 1), ROW(19:19)), COLUMN(P:P)), "")</f>
        <v>0</v>
      </c>
      <c r="R21" s="14">
        <f t="array" ref="R21">IFERROR(INDEX(balance_sheet_quarter[#All], SMALL(IF(LOWER(balance_sheet_quarter[Company Name]) = LOWER(balance_sheet_quarter_filter!$B$2), ROW(balance_sheet_quarter[Company Name]) - ROW(INDEX(balance_sheet_quarter[Company Name], 1, 1)) + 1), ROW(19:19)), COLUMN(Q:Q)), "")</f>
        <v>0</v>
      </c>
      <c r="S21" s="14">
        <f t="array" ref="S21">IFERROR(INDEX(balance_sheet_quarter[#All], SMALL(IF(LOWER(balance_sheet_quarter[Company Name]) = LOWER(balance_sheet_quarter_filter!$B$2), ROW(balance_sheet_quarter[Company Name]) - ROW(INDEX(balance_sheet_quarter[Company Name], 1, 1)) + 1), ROW(19:19)), COLUMN(R:R)), "")</f>
        <v>0</v>
      </c>
    </row>
    <row r="22" spans="3:19" x14ac:dyDescent="0.35">
      <c r="C22" t="str">
        <f t="array" ref="C22">IFERROR(INDEX(balance_sheet_quarter[#All], SMALL(IF(LOWER(balance_sheet_quarter[Company Name]) = LOWER(balance_sheet_quarter_filter!$B$2), ROW(balance_sheet_quarter[Company Name]) - ROW(INDEX(balance_sheet_quarter[Company Name], 1, 1)) + 1), ROW(20:20)), COLUMN(B:B)), "")</f>
        <v>IV. Hàng tồn kho</v>
      </c>
      <c r="D22" s="14">
        <f t="array" ref="D22">IFERROR(INDEX(balance_sheet_quarter[#All], SMALL(IF(LOWER(balance_sheet_quarter[Company Name]) = LOWER(balance_sheet_quarter_filter!$B$2), ROW(balance_sheet_quarter[Company Name]) - ROW(INDEX(balance_sheet_quarter[Company Name], 1, 1)) + 1), ROW(20:20)), COLUMN(C:C)), "")</f>
        <v>0</v>
      </c>
      <c r="E22" s="14">
        <f t="array" ref="E22">IFERROR(INDEX(balance_sheet_quarter[#All], SMALL(IF(LOWER(balance_sheet_quarter[Company Name]) = LOWER(balance_sheet_quarter_filter!$B$2), ROW(balance_sheet_quarter[Company Name]) - ROW(INDEX(balance_sheet_quarter[Company Name], 1, 1)) + 1), ROW(20:20)), COLUMN(D:D)), "")</f>
        <v>0</v>
      </c>
      <c r="F22" s="14">
        <f t="array" ref="F22">IFERROR(INDEX(balance_sheet_quarter[#All], SMALL(IF(LOWER(balance_sheet_quarter[Company Name]) = LOWER(balance_sheet_quarter_filter!$B$2), ROW(balance_sheet_quarter[Company Name]) - ROW(INDEX(balance_sheet_quarter[Company Name], 1, 1)) + 1), ROW(20:20)), COLUMN(E:E)), "")</f>
        <v>0</v>
      </c>
      <c r="G22" s="14">
        <f t="array" ref="G22">IFERROR(INDEX(balance_sheet_quarter[#All], SMALL(IF(LOWER(balance_sheet_quarter[Company Name]) = LOWER(balance_sheet_quarter_filter!$B$2), ROW(balance_sheet_quarter[Company Name]) - ROW(INDEX(balance_sheet_quarter[Company Name], 1, 1)) + 1), ROW(20:20)), COLUMN(F:F)), "")</f>
        <v>0</v>
      </c>
      <c r="H22" s="14">
        <f t="array" ref="H22">IFERROR(INDEX(balance_sheet_quarter[#All], SMALL(IF(LOWER(balance_sheet_quarter[Company Name]) = LOWER(balance_sheet_quarter_filter!$B$2), ROW(balance_sheet_quarter[Company Name]) - ROW(INDEX(balance_sheet_quarter[Company Name], 1, 1)) + 1), ROW(20:20)), COLUMN(G:G)), "")</f>
        <v>0</v>
      </c>
      <c r="I22" s="14">
        <f t="array" ref="I22">IFERROR(INDEX(balance_sheet_quarter[#All], SMALL(IF(LOWER(balance_sheet_quarter[Company Name]) = LOWER(balance_sheet_quarter_filter!$B$2), ROW(balance_sheet_quarter[Company Name]) - ROW(INDEX(balance_sheet_quarter[Company Name], 1, 1)) + 1), ROW(20:20)), COLUMN(H:H)), "")</f>
        <v>0</v>
      </c>
      <c r="J22" s="14">
        <f t="array" ref="J22">IFERROR(INDEX(balance_sheet_quarter[#All], SMALL(IF(LOWER(balance_sheet_quarter[Company Name]) = LOWER(balance_sheet_quarter_filter!$B$2), ROW(balance_sheet_quarter[Company Name]) - ROW(INDEX(balance_sheet_quarter[Company Name], 1, 1)) + 1), ROW(20:20)), COLUMN(I:I)), "")</f>
        <v>0</v>
      </c>
      <c r="K22" s="14">
        <f t="array" ref="K22">IFERROR(INDEX(balance_sheet_quarter[#All], SMALL(IF(LOWER(balance_sheet_quarter[Company Name]) = LOWER(balance_sheet_quarter_filter!$B$2), ROW(balance_sheet_quarter[Company Name]) - ROW(INDEX(balance_sheet_quarter[Company Name], 1, 1)) + 1), ROW(20:20)), COLUMN(J:J)), "")</f>
        <v>0</v>
      </c>
      <c r="L22" s="14">
        <f t="array" ref="L22">IFERROR(INDEX(balance_sheet_quarter[#All], SMALL(IF(LOWER(balance_sheet_quarter[Company Name]) = LOWER(balance_sheet_quarter_filter!$B$2), ROW(balance_sheet_quarter[Company Name]) - ROW(INDEX(balance_sheet_quarter[Company Name], 1, 1)) + 1), ROW(20:20)), COLUMN(K:K)), "")</f>
        <v>0</v>
      </c>
      <c r="M22" s="14">
        <f t="array" ref="M22">IFERROR(INDEX(balance_sheet_quarter[#All], SMALL(IF(LOWER(balance_sheet_quarter[Company Name]) = LOWER(balance_sheet_quarter_filter!$B$2), ROW(balance_sheet_quarter[Company Name]) - ROW(INDEX(balance_sheet_quarter[Company Name], 1, 1)) + 1), ROW(20:20)), COLUMN(L:L)), "")</f>
        <v>0</v>
      </c>
      <c r="N22" s="14">
        <f t="array" ref="N22">IFERROR(INDEX(balance_sheet_quarter[#All], SMALL(IF(LOWER(balance_sheet_quarter[Company Name]) = LOWER(balance_sheet_quarter_filter!$B$2), ROW(balance_sheet_quarter[Company Name]) - ROW(INDEX(balance_sheet_quarter[Company Name], 1, 1)) + 1), ROW(20:20)), COLUMN(M:M)), "")</f>
        <v>0</v>
      </c>
      <c r="O22" s="14">
        <f t="array" ref="O22">IFERROR(INDEX(balance_sheet_quarter[#All], SMALL(IF(LOWER(balance_sheet_quarter[Company Name]) = LOWER(balance_sheet_quarter_filter!$B$2), ROW(balance_sheet_quarter[Company Name]) - ROW(INDEX(balance_sheet_quarter[Company Name], 1, 1)) + 1), ROW(20:20)), COLUMN(N:N)), "")</f>
        <v>0</v>
      </c>
      <c r="P22" s="14">
        <f t="array" ref="P22">IFERROR(INDEX(balance_sheet_quarter[#All], SMALL(IF(LOWER(balance_sheet_quarter[Company Name]) = LOWER(balance_sheet_quarter_filter!$B$2), ROW(balance_sheet_quarter[Company Name]) - ROW(INDEX(balance_sheet_quarter[Company Name], 1, 1)) + 1), ROW(20:20)), COLUMN(O:O)), "")</f>
        <v>3000000000000</v>
      </c>
      <c r="Q22" s="14">
        <f t="array" ref="Q22">IFERROR(INDEX(balance_sheet_quarter[#All], SMALL(IF(LOWER(balance_sheet_quarter[Company Name]) = LOWER(balance_sheet_quarter_filter!$B$2), ROW(balance_sheet_quarter[Company Name]) - ROW(INDEX(balance_sheet_quarter[Company Name], 1, 1)) + 1), ROW(20:20)), COLUMN(P:P)), "")</f>
        <v>0</v>
      </c>
      <c r="R22" s="14">
        <f t="array" ref="R22">IFERROR(INDEX(balance_sheet_quarter[#All], SMALL(IF(LOWER(balance_sheet_quarter[Company Name]) = LOWER(balance_sheet_quarter_filter!$B$2), ROW(balance_sheet_quarter[Company Name]) - ROW(INDEX(balance_sheet_quarter[Company Name], 1, 1)) + 1), ROW(20:20)), COLUMN(Q:Q)), "")</f>
        <v>0</v>
      </c>
      <c r="S22" s="14">
        <f t="array" ref="S22">IFERROR(INDEX(balance_sheet_quarter[#All], SMALL(IF(LOWER(balance_sheet_quarter[Company Name]) = LOWER(balance_sheet_quarter_filter!$B$2), ROW(balance_sheet_quarter[Company Name]) - ROW(INDEX(balance_sheet_quarter[Company Name], 1, 1)) + 1), ROW(20:20)), COLUMN(R:R)), "")</f>
        <v>0</v>
      </c>
    </row>
    <row r="23" spans="3:19" x14ac:dyDescent="0.35">
      <c r="C23" t="str">
        <f t="array" ref="C23">IFERROR(INDEX(balance_sheet_quarter[#All], SMALL(IF(LOWER(balance_sheet_quarter[Company Name]) = LOWER(balance_sheet_quarter_filter!$B$2), ROW(balance_sheet_quarter[Company Name]) - ROW(INDEX(balance_sheet_quarter[Company Name], 1, 1)) + 1), ROW(21:21)), COLUMN(B:B)), "")</f>
        <v>1. Hàng tồn kho</v>
      </c>
      <c r="D23" s="14">
        <f t="array" ref="D23">IFERROR(INDEX(balance_sheet_quarter[#All], SMALL(IF(LOWER(balance_sheet_quarter[Company Name]) = LOWER(balance_sheet_quarter_filter!$B$2), ROW(balance_sheet_quarter[Company Name]) - ROW(INDEX(balance_sheet_quarter[Company Name], 1, 1)) + 1), ROW(21:21)), COLUMN(C:C)), "")</f>
        <v>0</v>
      </c>
      <c r="E23" s="14">
        <f t="array" ref="E23">IFERROR(INDEX(balance_sheet_quarter[#All], SMALL(IF(LOWER(balance_sheet_quarter[Company Name]) = LOWER(balance_sheet_quarter_filter!$B$2), ROW(balance_sheet_quarter[Company Name]) - ROW(INDEX(balance_sheet_quarter[Company Name], 1, 1)) + 1), ROW(21:21)), COLUMN(D:D)), "")</f>
        <v>0</v>
      </c>
      <c r="F23" s="14">
        <f t="array" ref="F23">IFERROR(INDEX(balance_sheet_quarter[#All], SMALL(IF(LOWER(balance_sheet_quarter[Company Name]) = LOWER(balance_sheet_quarter_filter!$B$2), ROW(balance_sheet_quarter[Company Name]) - ROW(INDEX(balance_sheet_quarter[Company Name], 1, 1)) + 1), ROW(21:21)), COLUMN(E:E)), "")</f>
        <v>0</v>
      </c>
      <c r="G23" s="14">
        <f t="array" ref="G23">IFERROR(INDEX(balance_sheet_quarter[#All], SMALL(IF(LOWER(balance_sheet_quarter[Company Name]) = LOWER(balance_sheet_quarter_filter!$B$2), ROW(balance_sheet_quarter[Company Name]) - ROW(INDEX(balance_sheet_quarter[Company Name], 1, 1)) + 1), ROW(21:21)), COLUMN(F:F)), "")</f>
        <v>0</v>
      </c>
      <c r="H23" s="14">
        <f t="array" ref="H23">IFERROR(INDEX(balance_sheet_quarter[#All], SMALL(IF(LOWER(balance_sheet_quarter[Company Name]) = LOWER(balance_sheet_quarter_filter!$B$2), ROW(balance_sheet_quarter[Company Name]) - ROW(INDEX(balance_sheet_quarter[Company Name], 1, 1)) + 1), ROW(21:21)), COLUMN(G:G)), "")</f>
        <v>0</v>
      </c>
      <c r="I23" s="14">
        <f t="array" ref="I23">IFERROR(INDEX(balance_sheet_quarter[#All], SMALL(IF(LOWER(balance_sheet_quarter[Company Name]) = LOWER(balance_sheet_quarter_filter!$B$2), ROW(balance_sheet_quarter[Company Name]) - ROW(INDEX(balance_sheet_quarter[Company Name], 1, 1)) + 1), ROW(21:21)), COLUMN(H:H)), "")</f>
        <v>0</v>
      </c>
      <c r="J23" s="14">
        <f t="array" ref="J23">IFERROR(INDEX(balance_sheet_quarter[#All], SMALL(IF(LOWER(balance_sheet_quarter[Company Name]) = LOWER(balance_sheet_quarter_filter!$B$2), ROW(balance_sheet_quarter[Company Name]) - ROW(INDEX(balance_sheet_quarter[Company Name], 1, 1)) + 1), ROW(21:21)), COLUMN(I:I)), "")</f>
        <v>0</v>
      </c>
      <c r="K23" s="14">
        <f t="array" ref="K23">IFERROR(INDEX(balance_sheet_quarter[#All], SMALL(IF(LOWER(balance_sheet_quarter[Company Name]) = LOWER(balance_sheet_quarter_filter!$B$2), ROW(balance_sheet_quarter[Company Name]) - ROW(INDEX(balance_sheet_quarter[Company Name], 1, 1)) + 1), ROW(21:21)), COLUMN(J:J)), "")</f>
        <v>0</v>
      </c>
      <c r="L23" s="14">
        <f t="array" ref="L23">IFERROR(INDEX(balance_sheet_quarter[#All], SMALL(IF(LOWER(balance_sheet_quarter[Company Name]) = LOWER(balance_sheet_quarter_filter!$B$2), ROW(balance_sheet_quarter[Company Name]) - ROW(INDEX(balance_sheet_quarter[Company Name], 1, 1)) + 1), ROW(21:21)), COLUMN(K:K)), "")</f>
        <v>0</v>
      </c>
      <c r="M23" s="14">
        <f t="array" ref="M23">IFERROR(INDEX(balance_sheet_quarter[#All], SMALL(IF(LOWER(balance_sheet_quarter[Company Name]) = LOWER(balance_sheet_quarter_filter!$B$2), ROW(balance_sheet_quarter[Company Name]) - ROW(INDEX(balance_sheet_quarter[Company Name], 1, 1)) + 1), ROW(21:21)), COLUMN(L:L)), "")</f>
        <v>0</v>
      </c>
      <c r="N23" s="14">
        <f t="array" ref="N23">IFERROR(INDEX(balance_sheet_quarter[#All], SMALL(IF(LOWER(balance_sheet_quarter[Company Name]) = LOWER(balance_sheet_quarter_filter!$B$2), ROW(balance_sheet_quarter[Company Name]) - ROW(INDEX(balance_sheet_quarter[Company Name], 1, 1)) + 1), ROW(21:21)), COLUMN(M:M)), "")</f>
        <v>0</v>
      </c>
      <c r="O23" s="14">
        <f t="array" ref="O23">IFERROR(INDEX(balance_sheet_quarter[#All], SMALL(IF(LOWER(balance_sheet_quarter[Company Name]) = LOWER(balance_sheet_quarter_filter!$B$2), ROW(balance_sheet_quarter[Company Name]) - ROW(INDEX(balance_sheet_quarter[Company Name], 1, 1)) + 1), ROW(21:21)), COLUMN(N:N)), "")</f>
        <v>0</v>
      </c>
      <c r="P23" s="14">
        <f t="array" ref="P23">IFERROR(INDEX(balance_sheet_quarter[#All], SMALL(IF(LOWER(balance_sheet_quarter[Company Name]) = LOWER(balance_sheet_quarter_filter!$B$2), ROW(balance_sheet_quarter[Company Name]) - ROW(INDEX(balance_sheet_quarter[Company Name], 1, 1)) + 1), ROW(21:21)), COLUMN(O:O)), "")</f>
        <v>3000000000000</v>
      </c>
      <c r="Q23" s="14">
        <f t="array" ref="Q23">IFERROR(INDEX(balance_sheet_quarter[#All], SMALL(IF(LOWER(balance_sheet_quarter[Company Name]) = LOWER(balance_sheet_quarter_filter!$B$2), ROW(balance_sheet_quarter[Company Name]) - ROW(INDEX(balance_sheet_quarter[Company Name], 1, 1)) + 1), ROW(21:21)), COLUMN(P:P)), "")</f>
        <v>0</v>
      </c>
      <c r="R23" s="14">
        <f t="array" ref="R23">IFERROR(INDEX(balance_sheet_quarter[#All], SMALL(IF(LOWER(balance_sheet_quarter[Company Name]) = LOWER(balance_sheet_quarter_filter!$B$2), ROW(balance_sheet_quarter[Company Name]) - ROW(INDEX(balance_sheet_quarter[Company Name], 1, 1)) + 1), ROW(21:21)), COLUMN(Q:Q)), "")</f>
        <v>0</v>
      </c>
      <c r="S23" s="14">
        <f t="array" ref="S23">IFERROR(INDEX(balance_sheet_quarter[#All], SMALL(IF(LOWER(balance_sheet_quarter[Company Name]) = LOWER(balance_sheet_quarter_filter!$B$2), ROW(balance_sheet_quarter[Company Name]) - ROW(INDEX(balance_sheet_quarter[Company Name], 1, 1)) + 1), ROW(21:21)), COLUMN(R:R)), "")</f>
        <v>0</v>
      </c>
    </row>
    <row r="24" spans="3:19" x14ac:dyDescent="0.35">
      <c r="C24" t="str">
        <f t="array" ref="C24">IFERROR(INDEX(balance_sheet_quarter[#All], SMALL(IF(LOWER(balance_sheet_quarter[Company Name]) = LOWER(balance_sheet_quarter_filter!$B$2), ROW(balance_sheet_quarter[Company Name]) - ROW(INDEX(balance_sheet_quarter[Company Name], 1, 1)) + 1), ROW(22:22)), COLUMN(B:B)), "")</f>
        <v>2. Dự phòng giảm giá hàng tồn kho</v>
      </c>
      <c r="D24" s="14">
        <f t="array" ref="D24">IFERROR(INDEX(balance_sheet_quarter[#All], SMALL(IF(LOWER(balance_sheet_quarter[Company Name]) = LOWER(balance_sheet_quarter_filter!$B$2), ROW(balance_sheet_quarter[Company Name]) - ROW(INDEX(balance_sheet_quarter[Company Name], 1, 1)) + 1), ROW(22:22)), COLUMN(C:C)), "")</f>
        <v>0</v>
      </c>
      <c r="E24" s="14">
        <f t="array" ref="E24">IFERROR(INDEX(balance_sheet_quarter[#All], SMALL(IF(LOWER(balance_sheet_quarter[Company Name]) = LOWER(balance_sheet_quarter_filter!$B$2), ROW(balance_sheet_quarter[Company Name]) - ROW(INDEX(balance_sheet_quarter[Company Name], 1, 1)) + 1), ROW(22:22)), COLUMN(D:D)), "")</f>
        <v>0</v>
      </c>
      <c r="F24" s="14">
        <f t="array" ref="F24">IFERROR(INDEX(balance_sheet_quarter[#All], SMALL(IF(LOWER(balance_sheet_quarter[Company Name]) = LOWER(balance_sheet_quarter_filter!$B$2), ROW(balance_sheet_quarter[Company Name]) - ROW(INDEX(balance_sheet_quarter[Company Name], 1, 1)) + 1), ROW(22:22)), COLUMN(E:E)), "")</f>
        <v>0</v>
      </c>
      <c r="G24" s="14">
        <f t="array" ref="G24">IFERROR(INDEX(balance_sheet_quarter[#All], SMALL(IF(LOWER(balance_sheet_quarter[Company Name]) = LOWER(balance_sheet_quarter_filter!$B$2), ROW(balance_sheet_quarter[Company Name]) - ROW(INDEX(balance_sheet_quarter[Company Name], 1, 1)) + 1), ROW(22:22)), COLUMN(F:F)), "")</f>
        <v>0</v>
      </c>
      <c r="H24" s="14">
        <f t="array" ref="H24">IFERROR(INDEX(balance_sheet_quarter[#All], SMALL(IF(LOWER(balance_sheet_quarter[Company Name]) = LOWER(balance_sheet_quarter_filter!$B$2), ROW(balance_sheet_quarter[Company Name]) - ROW(INDEX(balance_sheet_quarter[Company Name], 1, 1)) + 1), ROW(22:22)), COLUMN(G:G)), "")</f>
        <v>0</v>
      </c>
      <c r="I24" s="14">
        <f t="array" ref="I24">IFERROR(INDEX(balance_sheet_quarter[#All], SMALL(IF(LOWER(balance_sheet_quarter[Company Name]) = LOWER(balance_sheet_quarter_filter!$B$2), ROW(balance_sheet_quarter[Company Name]) - ROW(INDEX(balance_sheet_quarter[Company Name], 1, 1)) + 1), ROW(22:22)), COLUMN(H:H)), "")</f>
        <v>0</v>
      </c>
      <c r="J24" s="14">
        <f t="array" ref="J24">IFERROR(INDEX(balance_sheet_quarter[#All], SMALL(IF(LOWER(balance_sheet_quarter[Company Name]) = LOWER(balance_sheet_quarter_filter!$B$2), ROW(balance_sheet_quarter[Company Name]) - ROW(INDEX(balance_sheet_quarter[Company Name], 1, 1)) + 1), ROW(22:22)), COLUMN(I:I)), "")</f>
        <v>0</v>
      </c>
      <c r="K24" s="14">
        <f t="array" ref="K24">IFERROR(INDEX(balance_sheet_quarter[#All], SMALL(IF(LOWER(balance_sheet_quarter[Company Name]) = LOWER(balance_sheet_quarter_filter!$B$2), ROW(balance_sheet_quarter[Company Name]) - ROW(INDEX(balance_sheet_quarter[Company Name], 1, 1)) + 1), ROW(22:22)), COLUMN(J:J)), "")</f>
        <v>0</v>
      </c>
      <c r="L24" s="14">
        <f t="array" ref="L24">IFERROR(INDEX(balance_sheet_quarter[#All], SMALL(IF(LOWER(balance_sheet_quarter[Company Name]) = LOWER(balance_sheet_quarter_filter!$B$2), ROW(balance_sheet_quarter[Company Name]) - ROW(INDEX(balance_sheet_quarter[Company Name], 1, 1)) + 1), ROW(22:22)), COLUMN(K:K)), "")</f>
        <v>0</v>
      </c>
      <c r="M24" s="14">
        <f t="array" ref="M24">IFERROR(INDEX(balance_sheet_quarter[#All], SMALL(IF(LOWER(balance_sheet_quarter[Company Name]) = LOWER(balance_sheet_quarter_filter!$B$2), ROW(balance_sheet_quarter[Company Name]) - ROW(INDEX(balance_sheet_quarter[Company Name], 1, 1)) + 1), ROW(22:22)), COLUMN(L:L)), "")</f>
        <v>0</v>
      </c>
      <c r="N24" s="14">
        <f t="array" ref="N24">IFERROR(INDEX(balance_sheet_quarter[#All], SMALL(IF(LOWER(balance_sheet_quarter[Company Name]) = LOWER(balance_sheet_quarter_filter!$B$2), ROW(balance_sheet_quarter[Company Name]) - ROW(INDEX(balance_sheet_quarter[Company Name], 1, 1)) + 1), ROW(22:22)), COLUMN(M:M)), "")</f>
        <v>0</v>
      </c>
      <c r="O24" s="14">
        <f t="array" ref="O24">IFERROR(INDEX(balance_sheet_quarter[#All], SMALL(IF(LOWER(balance_sheet_quarter[Company Name]) = LOWER(balance_sheet_quarter_filter!$B$2), ROW(balance_sheet_quarter[Company Name]) - ROW(INDEX(balance_sheet_quarter[Company Name], 1, 1)) + 1), ROW(22:22)), COLUMN(N:N)), "")</f>
        <v>0</v>
      </c>
      <c r="P24" s="14">
        <f t="array" ref="P24">IFERROR(INDEX(balance_sheet_quarter[#All], SMALL(IF(LOWER(balance_sheet_quarter[Company Name]) = LOWER(balance_sheet_quarter_filter!$B$2), ROW(balance_sheet_quarter[Company Name]) - ROW(INDEX(balance_sheet_quarter[Company Name], 1, 1)) + 1), ROW(22:22)), COLUMN(O:O)), "")</f>
        <v>0</v>
      </c>
      <c r="Q24" s="14">
        <f t="array" ref="Q24">IFERROR(INDEX(balance_sheet_quarter[#All], SMALL(IF(LOWER(balance_sheet_quarter[Company Name]) = LOWER(balance_sheet_quarter_filter!$B$2), ROW(balance_sheet_quarter[Company Name]) - ROW(INDEX(balance_sheet_quarter[Company Name], 1, 1)) + 1), ROW(22:22)), COLUMN(P:P)), "")</f>
        <v>0</v>
      </c>
      <c r="R24" s="14">
        <f t="array" ref="R24">IFERROR(INDEX(balance_sheet_quarter[#All], SMALL(IF(LOWER(balance_sheet_quarter[Company Name]) = LOWER(balance_sheet_quarter_filter!$B$2), ROW(balance_sheet_quarter[Company Name]) - ROW(INDEX(balance_sheet_quarter[Company Name], 1, 1)) + 1), ROW(22:22)), COLUMN(Q:Q)), "")</f>
        <v>0</v>
      </c>
      <c r="S24" s="14">
        <f t="array" ref="S24">IFERROR(INDEX(balance_sheet_quarter[#All], SMALL(IF(LOWER(balance_sheet_quarter[Company Name]) = LOWER(balance_sheet_quarter_filter!$B$2), ROW(balance_sheet_quarter[Company Name]) - ROW(INDEX(balance_sheet_quarter[Company Name], 1, 1)) + 1), ROW(22:22)), COLUMN(R:R)), "")</f>
        <v>0</v>
      </c>
    </row>
    <row r="25" spans="3:19" x14ac:dyDescent="0.35">
      <c r="C25" t="str">
        <f t="array" ref="C25">IFERROR(INDEX(balance_sheet_quarter[#All], SMALL(IF(LOWER(balance_sheet_quarter[Company Name]) = LOWER(balance_sheet_quarter_filter!$B$2), ROW(balance_sheet_quarter[Company Name]) - ROW(INDEX(balance_sheet_quarter[Company Name], 1, 1)) + 1), ROW(23:23)), COLUMN(B:B)), "")</f>
        <v>V.Tài sản ngắn hạn khác</v>
      </c>
      <c r="D25" s="14">
        <f t="array" ref="D25">IFERROR(INDEX(balance_sheet_quarter[#All], SMALL(IF(LOWER(balance_sheet_quarter[Company Name]) = LOWER(balance_sheet_quarter_filter!$B$2), ROW(balance_sheet_quarter[Company Name]) - ROW(INDEX(balance_sheet_quarter[Company Name], 1, 1)) + 1), ROW(23:23)), COLUMN(C:C)), "")</f>
        <v>11753000000</v>
      </c>
      <c r="E25" s="14">
        <f t="array" ref="E25">IFERROR(INDEX(balance_sheet_quarter[#All], SMALL(IF(LOWER(balance_sheet_quarter[Company Name]) = LOWER(balance_sheet_quarter_filter!$B$2), ROW(balance_sheet_quarter[Company Name]) - ROW(INDEX(balance_sheet_quarter[Company Name], 1, 1)) + 1), ROW(23:23)), COLUMN(D:D)), "")</f>
        <v>19677000000</v>
      </c>
      <c r="F25" s="14">
        <f t="array" ref="F25">IFERROR(INDEX(balance_sheet_quarter[#All], SMALL(IF(LOWER(balance_sheet_quarter[Company Name]) = LOWER(balance_sheet_quarter_filter!$B$2), ROW(balance_sheet_quarter[Company Name]) - ROW(INDEX(balance_sheet_quarter[Company Name], 1, 1)) + 1), ROW(23:23)), COLUMN(E:E)), "")</f>
        <v>22350000000</v>
      </c>
      <c r="G25" s="14">
        <f t="array" ref="G25">IFERROR(INDEX(balance_sheet_quarter[#All], SMALL(IF(LOWER(balance_sheet_quarter[Company Name]) = LOWER(balance_sheet_quarter_filter!$B$2), ROW(balance_sheet_quarter[Company Name]) - ROW(INDEX(balance_sheet_quarter[Company Name], 1, 1)) + 1), ROW(23:23)), COLUMN(F:F)), "")</f>
        <v>4442000000</v>
      </c>
      <c r="H25" s="14">
        <f t="array" ref="H25">IFERROR(INDEX(balance_sheet_quarter[#All], SMALL(IF(LOWER(balance_sheet_quarter[Company Name]) = LOWER(balance_sheet_quarter_filter!$B$2), ROW(balance_sheet_quarter[Company Name]) - ROW(INDEX(balance_sheet_quarter[Company Name], 1, 1)) + 1), ROW(23:23)), COLUMN(G:G)), "")</f>
        <v>49379000000</v>
      </c>
      <c r="I25" s="14">
        <f t="array" ref="I25">IFERROR(INDEX(balance_sheet_quarter[#All], SMALL(IF(LOWER(balance_sheet_quarter[Company Name]) = LOWER(balance_sheet_quarter_filter!$B$2), ROW(balance_sheet_quarter[Company Name]) - ROW(INDEX(balance_sheet_quarter[Company Name], 1, 1)) + 1), ROW(23:23)), COLUMN(H:H)), "")</f>
        <v>0</v>
      </c>
      <c r="J25" s="14">
        <f t="array" ref="J25">IFERROR(INDEX(balance_sheet_quarter[#All], SMALL(IF(LOWER(balance_sheet_quarter[Company Name]) = LOWER(balance_sheet_quarter_filter!$B$2), ROW(balance_sheet_quarter[Company Name]) - ROW(INDEX(balance_sheet_quarter[Company Name], 1, 1)) + 1), ROW(23:23)), COLUMN(I:I)), "")</f>
        <v>0</v>
      </c>
      <c r="K25" s="14">
        <f t="array" ref="K25">IFERROR(INDEX(balance_sheet_quarter[#All], SMALL(IF(LOWER(balance_sheet_quarter[Company Name]) = LOWER(balance_sheet_quarter_filter!$B$2), ROW(balance_sheet_quarter[Company Name]) - ROW(INDEX(balance_sheet_quarter[Company Name], 1, 1)) + 1), ROW(23:23)), COLUMN(J:J)), "")</f>
        <v>0</v>
      </c>
      <c r="L25" s="14">
        <f t="array" ref="L25">IFERROR(INDEX(balance_sheet_quarter[#All], SMALL(IF(LOWER(balance_sheet_quarter[Company Name]) = LOWER(balance_sheet_quarter_filter!$B$2), ROW(balance_sheet_quarter[Company Name]) - ROW(INDEX(balance_sheet_quarter[Company Name], 1, 1)) + 1), ROW(23:23)), COLUMN(K:K)), "")</f>
        <v>67684000000</v>
      </c>
      <c r="M25" s="14">
        <f t="array" ref="M25">IFERROR(INDEX(balance_sheet_quarter[#All], SMALL(IF(LOWER(balance_sheet_quarter[Company Name]) = LOWER(balance_sheet_quarter_filter!$B$2), ROW(balance_sheet_quarter[Company Name]) - ROW(INDEX(balance_sheet_quarter[Company Name], 1, 1)) + 1), ROW(23:23)), COLUMN(L:L)), "")</f>
        <v>109858000000</v>
      </c>
      <c r="N25" s="14">
        <f t="array" ref="N25">IFERROR(INDEX(balance_sheet_quarter[#All], SMALL(IF(LOWER(balance_sheet_quarter[Company Name]) = LOWER(balance_sheet_quarter_filter!$B$2), ROW(balance_sheet_quarter[Company Name]) - ROW(INDEX(balance_sheet_quarter[Company Name], 1, 1)) + 1), ROW(23:23)), COLUMN(M:M)), "")</f>
        <v>76990000000</v>
      </c>
      <c r="O25" s="14">
        <f t="array" ref="O25">IFERROR(INDEX(balance_sheet_quarter[#All], SMALL(IF(LOWER(balance_sheet_quarter[Company Name]) = LOWER(balance_sheet_quarter_filter!$B$2), ROW(balance_sheet_quarter[Company Name]) - ROW(INDEX(balance_sheet_quarter[Company Name], 1, 1)) + 1), ROW(23:23)), COLUMN(N:N)), "")</f>
        <v>120875000000</v>
      </c>
      <c r="P25" s="14">
        <f t="array" ref="P25">IFERROR(INDEX(balance_sheet_quarter[#All], SMALL(IF(LOWER(balance_sheet_quarter[Company Name]) = LOWER(balance_sheet_quarter_filter!$B$2), ROW(balance_sheet_quarter[Company Name]) - ROW(INDEX(balance_sheet_quarter[Company Name], 1, 1)) + 1), ROW(23:23)), COLUMN(O:O)), "")</f>
        <v>465403139000000</v>
      </c>
      <c r="Q25" s="14">
        <f t="array" ref="Q25">IFERROR(INDEX(balance_sheet_quarter[#All], SMALL(IF(LOWER(balance_sheet_quarter[Company Name]) = LOWER(balance_sheet_quarter_filter!$B$2), ROW(balance_sheet_quarter[Company Name]) - ROW(INDEX(balance_sheet_quarter[Company Name], 1, 1)) + 1), ROW(23:23)), COLUMN(P:P)), "")</f>
        <v>0</v>
      </c>
      <c r="R25" s="14">
        <f t="array" ref="R25">IFERROR(INDEX(balance_sheet_quarter[#All], SMALL(IF(LOWER(balance_sheet_quarter[Company Name]) = LOWER(balance_sheet_quarter_filter!$B$2), ROW(balance_sheet_quarter[Company Name]) - ROW(INDEX(balance_sheet_quarter[Company Name], 1, 1)) + 1), ROW(23:23)), COLUMN(Q:Q)), "")</f>
        <v>0</v>
      </c>
      <c r="S25" s="14">
        <f t="array" ref="S25">IFERROR(INDEX(balance_sheet_quarter[#All], SMALL(IF(LOWER(balance_sheet_quarter[Company Name]) = LOWER(balance_sheet_quarter_filter!$B$2), ROW(balance_sheet_quarter[Company Name]) - ROW(INDEX(balance_sheet_quarter[Company Name], 1, 1)) + 1), ROW(23:23)), COLUMN(R:R)), "")</f>
        <v>0</v>
      </c>
    </row>
    <row r="26" spans="3:19" x14ac:dyDescent="0.35">
      <c r="C26" t="str">
        <f t="array" ref="C26">IFERROR(INDEX(balance_sheet_quarter[#All], SMALL(IF(LOWER(balance_sheet_quarter[Company Name]) = LOWER(balance_sheet_quarter_filter!$B$2), ROW(balance_sheet_quarter[Company Name]) - ROW(INDEX(balance_sheet_quarter[Company Name], 1, 1)) + 1), ROW(24:24)), COLUMN(B:B)), "")</f>
        <v>1. Chi phí trả trước ngắn hạn</v>
      </c>
      <c r="D26" s="14">
        <f t="array" ref="D26">IFERROR(INDEX(balance_sheet_quarter[#All], SMALL(IF(LOWER(balance_sheet_quarter[Company Name]) = LOWER(balance_sheet_quarter_filter!$B$2), ROW(balance_sheet_quarter[Company Name]) - ROW(INDEX(balance_sheet_quarter[Company Name], 1, 1)) + 1), ROW(24:24)), COLUMN(C:C)), "")</f>
        <v>0</v>
      </c>
      <c r="E26" s="14">
        <f t="array" ref="E26">IFERROR(INDEX(balance_sheet_quarter[#All], SMALL(IF(LOWER(balance_sheet_quarter[Company Name]) = LOWER(balance_sheet_quarter_filter!$B$2), ROW(balance_sheet_quarter[Company Name]) - ROW(INDEX(balance_sheet_quarter[Company Name], 1, 1)) + 1), ROW(24:24)), COLUMN(D:D)), "")</f>
        <v>0</v>
      </c>
      <c r="F26" s="14">
        <f t="array" ref="F26">IFERROR(INDEX(balance_sheet_quarter[#All], SMALL(IF(LOWER(balance_sheet_quarter[Company Name]) = LOWER(balance_sheet_quarter_filter!$B$2), ROW(balance_sheet_quarter[Company Name]) - ROW(INDEX(balance_sheet_quarter[Company Name], 1, 1)) + 1), ROW(24:24)), COLUMN(E:E)), "")</f>
        <v>0</v>
      </c>
      <c r="G26" s="14">
        <f t="array" ref="G26">IFERROR(INDEX(balance_sheet_quarter[#All], SMALL(IF(LOWER(balance_sheet_quarter[Company Name]) = LOWER(balance_sheet_quarter_filter!$B$2), ROW(balance_sheet_quarter[Company Name]) - ROW(INDEX(balance_sheet_quarter[Company Name], 1, 1)) + 1), ROW(24:24)), COLUMN(F:F)), "")</f>
        <v>0</v>
      </c>
      <c r="H26" s="14">
        <f t="array" ref="H26">IFERROR(INDEX(balance_sheet_quarter[#All], SMALL(IF(LOWER(balance_sheet_quarter[Company Name]) = LOWER(balance_sheet_quarter_filter!$B$2), ROW(balance_sheet_quarter[Company Name]) - ROW(INDEX(balance_sheet_quarter[Company Name], 1, 1)) + 1), ROW(24:24)), COLUMN(G:G)), "")</f>
        <v>0</v>
      </c>
      <c r="I26" s="14">
        <f t="array" ref="I26">IFERROR(INDEX(balance_sheet_quarter[#All], SMALL(IF(LOWER(balance_sheet_quarter[Company Name]) = LOWER(balance_sheet_quarter_filter!$B$2), ROW(balance_sheet_quarter[Company Name]) - ROW(INDEX(balance_sheet_quarter[Company Name], 1, 1)) + 1), ROW(24:24)), COLUMN(H:H)), "")</f>
        <v>0</v>
      </c>
      <c r="J26" s="14">
        <f t="array" ref="J26">IFERROR(INDEX(balance_sheet_quarter[#All], SMALL(IF(LOWER(balance_sheet_quarter[Company Name]) = LOWER(balance_sheet_quarter_filter!$B$2), ROW(balance_sheet_quarter[Company Name]) - ROW(INDEX(balance_sheet_quarter[Company Name], 1, 1)) + 1), ROW(24:24)), COLUMN(I:I)), "")</f>
        <v>0</v>
      </c>
      <c r="K26" s="14">
        <f t="array" ref="K26">IFERROR(INDEX(balance_sheet_quarter[#All], SMALL(IF(LOWER(balance_sheet_quarter[Company Name]) = LOWER(balance_sheet_quarter_filter!$B$2), ROW(balance_sheet_quarter[Company Name]) - ROW(INDEX(balance_sheet_quarter[Company Name], 1, 1)) + 1), ROW(24:24)), COLUMN(J:J)), "")</f>
        <v>0</v>
      </c>
      <c r="L26" s="14">
        <f t="array" ref="L26">IFERROR(INDEX(balance_sheet_quarter[#All], SMALL(IF(LOWER(balance_sheet_quarter[Company Name]) = LOWER(balance_sheet_quarter_filter!$B$2), ROW(balance_sheet_quarter[Company Name]) - ROW(INDEX(balance_sheet_quarter[Company Name], 1, 1)) + 1), ROW(24:24)), COLUMN(K:K)), "")</f>
        <v>0</v>
      </c>
      <c r="M26" s="14">
        <f t="array" ref="M26">IFERROR(INDEX(balance_sheet_quarter[#All], SMALL(IF(LOWER(balance_sheet_quarter[Company Name]) = LOWER(balance_sheet_quarter_filter!$B$2), ROW(balance_sheet_quarter[Company Name]) - ROW(INDEX(balance_sheet_quarter[Company Name], 1, 1)) + 1), ROW(24:24)), COLUMN(L:L)), "")</f>
        <v>0</v>
      </c>
      <c r="N26" s="14">
        <f t="array" ref="N26">IFERROR(INDEX(balance_sheet_quarter[#All], SMALL(IF(LOWER(balance_sheet_quarter[Company Name]) = LOWER(balance_sheet_quarter_filter!$B$2), ROW(balance_sheet_quarter[Company Name]) - ROW(INDEX(balance_sheet_quarter[Company Name], 1, 1)) + 1), ROW(24:24)), COLUMN(M:M)), "")</f>
        <v>0</v>
      </c>
      <c r="O26" s="14">
        <f t="array" ref="O26">IFERROR(INDEX(balance_sheet_quarter[#All], SMALL(IF(LOWER(balance_sheet_quarter[Company Name]) = LOWER(balance_sheet_quarter_filter!$B$2), ROW(balance_sheet_quarter[Company Name]) - ROW(INDEX(balance_sheet_quarter[Company Name], 1, 1)) + 1), ROW(24:24)), COLUMN(N:N)), "")</f>
        <v>0</v>
      </c>
      <c r="P26" s="14">
        <f t="array" ref="P26">IFERROR(INDEX(balance_sheet_quarter[#All], SMALL(IF(LOWER(balance_sheet_quarter[Company Name]) = LOWER(balance_sheet_quarter_filter!$B$2), ROW(balance_sheet_quarter[Company Name]) - ROW(INDEX(balance_sheet_quarter[Company Name], 1, 1)) + 1), ROW(24:24)), COLUMN(O:O)), "")</f>
        <v>0</v>
      </c>
      <c r="Q26" s="14">
        <f t="array" ref="Q26">IFERROR(INDEX(balance_sheet_quarter[#All], SMALL(IF(LOWER(balance_sheet_quarter[Company Name]) = LOWER(balance_sheet_quarter_filter!$B$2), ROW(balance_sheet_quarter[Company Name]) - ROW(INDEX(balance_sheet_quarter[Company Name], 1, 1)) + 1), ROW(24:24)), COLUMN(P:P)), "")</f>
        <v>0</v>
      </c>
      <c r="R26" s="14">
        <f t="array" ref="R26">IFERROR(INDEX(balance_sheet_quarter[#All], SMALL(IF(LOWER(balance_sheet_quarter[Company Name]) = LOWER(balance_sheet_quarter_filter!$B$2), ROW(balance_sheet_quarter[Company Name]) - ROW(INDEX(balance_sheet_quarter[Company Name], 1, 1)) + 1), ROW(24:24)), COLUMN(Q:Q)), "")</f>
        <v>0</v>
      </c>
      <c r="S26" s="14">
        <f t="array" ref="S26">IFERROR(INDEX(balance_sheet_quarter[#All], SMALL(IF(LOWER(balance_sheet_quarter[Company Name]) = LOWER(balance_sheet_quarter_filter!$B$2), ROW(balance_sheet_quarter[Company Name]) - ROW(INDEX(balance_sheet_quarter[Company Name], 1, 1)) + 1), ROW(24:24)), COLUMN(R:R)), "")</f>
        <v>0</v>
      </c>
    </row>
    <row r="27" spans="3:19" x14ac:dyDescent="0.35">
      <c r="C27" t="str">
        <f t="array" ref="C27">IFERROR(INDEX(balance_sheet_quarter[#All], SMALL(IF(LOWER(balance_sheet_quarter[Company Name]) = LOWER(balance_sheet_quarter_filter!$B$2), ROW(balance_sheet_quarter[Company Name]) - ROW(INDEX(balance_sheet_quarter[Company Name], 1, 1)) + 1), ROW(25:25)), COLUMN(B:B)), "")</f>
        <v>2. Thuế GTGT được khấu trừ</v>
      </c>
      <c r="D27" s="14">
        <f t="array" ref="D27">IFERROR(INDEX(balance_sheet_quarter[#All], SMALL(IF(LOWER(balance_sheet_quarter[Company Name]) = LOWER(balance_sheet_quarter_filter!$B$2), ROW(balance_sheet_quarter[Company Name]) - ROW(INDEX(balance_sheet_quarter[Company Name], 1, 1)) + 1), ROW(25:25)), COLUMN(C:C)), "")</f>
        <v>0</v>
      </c>
      <c r="E27" s="14">
        <f t="array" ref="E27">IFERROR(INDEX(balance_sheet_quarter[#All], SMALL(IF(LOWER(balance_sheet_quarter[Company Name]) = LOWER(balance_sheet_quarter_filter!$B$2), ROW(balance_sheet_quarter[Company Name]) - ROW(INDEX(balance_sheet_quarter[Company Name], 1, 1)) + 1), ROW(25:25)), COLUMN(D:D)), "")</f>
        <v>0</v>
      </c>
      <c r="F27" s="14">
        <f t="array" ref="F27">IFERROR(INDEX(balance_sheet_quarter[#All], SMALL(IF(LOWER(balance_sheet_quarter[Company Name]) = LOWER(balance_sheet_quarter_filter!$B$2), ROW(balance_sheet_quarter[Company Name]) - ROW(INDEX(balance_sheet_quarter[Company Name], 1, 1)) + 1), ROW(25:25)), COLUMN(E:E)), "")</f>
        <v>0</v>
      </c>
      <c r="G27" s="14">
        <f t="array" ref="G27">IFERROR(INDEX(balance_sheet_quarter[#All], SMALL(IF(LOWER(balance_sheet_quarter[Company Name]) = LOWER(balance_sheet_quarter_filter!$B$2), ROW(balance_sheet_quarter[Company Name]) - ROW(INDEX(balance_sheet_quarter[Company Name], 1, 1)) + 1), ROW(25:25)), COLUMN(F:F)), "")</f>
        <v>0</v>
      </c>
      <c r="H27" s="14">
        <f t="array" ref="H27">IFERROR(INDEX(balance_sheet_quarter[#All], SMALL(IF(LOWER(balance_sheet_quarter[Company Name]) = LOWER(balance_sheet_quarter_filter!$B$2), ROW(balance_sheet_quarter[Company Name]) - ROW(INDEX(balance_sheet_quarter[Company Name], 1, 1)) + 1), ROW(25:25)), COLUMN(G:G)), "")</f>
        <v>0</v>
      </c>
      <c r="I27" s="14">
        <f t="array" ref="I27">IFERROR(INDEX(balance_sheet_quarter[#All], SMALL(IF(LOWER(balance_sheet_quarter[Company Name]) = LOWER(balance_sheet_quarter_filter!$B$2), ROW(balance_sheet_quarter[Company Name]) - ROW(INDEX(balance_sheet_quarter[Company Name], 1, 1)) + 1), ROW(25:25)), COLUMN(H:H)), "")</f>
        <v>0</v>
      </c>
      <c r="J27" s="14">
        <f t="array" ref="J27">IFERROR(INDEX(balance_sheet_quarter[#All], SMALL(IF(LOWER(balance_sheet_quarter[Company Name]) = LOWER(balance_sheet_quarter_filter!$B$2), ROW(balance_sheet_quarter[Company Name]) - ROW(INDEX(balance_sheet_quarter[Company Name], 1, 1)) + 1), ROW(25:25)), COLUMN(I:I)), "")</f>
        <v>0</v>
      </c>
      <c r="K27" s="14">
        <f t="array" ref="K27">IFERROR(INDEX(balance_sheet_quarter[#All], SMALL(IF(LOWER(balance_sheet_quarter[Company Name]) = LOWER(balance_sheet_quarter_filter!$B$2), ROW(balance_sheet_quarter[Company Name]) - ROW(INDEX(balance_sheet_quarter[Company Name], 1, 1)) + 1), ROW(25:25)), COLUMN(J:J)), "")</f>
        <v>0</v>
      </c>
      <c r="L27" s="14">
        <f t="array" ref="L27">IFERROR(INDEX(balance_sheet_quarter[#All], SMALL(IF(LOWER(balance_sheet_quarter[Company Name]) = LOWER(balance_sheet_quarter_filter!$B$2), ROW(balance_sheet_quarter[Company Name]) - ROW(INDEX(balance_sheet_quarter[Company Name], 1, 1)) + 1), ROW(25:25)), COLUMN(K:K)), "")</f>
        <v>0</v>
      </c>
      <c r="M27" s="14">
        <f t="array" ref="M27">IFERROR(INDEX(balance_sheet_quarter[#All], SMALL(IF(LOWER(balance_sheet_quarter[Company Name]) = LOWER(balance_sheet_quarter_filter!$B$2), ROW(balance_sheet_quarter[Company Name]) - ROW(INDEX(balance_sheet_quarter[Company Name], 1, 1)) + 1), ROW(25:25)), COLUMN(L:L)), "")</f>
        <v>0</v>
      </c>
      <c r="N27" s="14">
        <f t="array" ref="N27">IFERROR(INDEX(balance_sheet_quarter[#All], SMALL(IF(LOWER(balance_sheet_quarter[Company Name]) = LOWER(balance_sheet_quarter_filter!$B$2), ROW(balance_sheet_quarter[Company Name]) - ROW(INDEX(balance_sheet_quarter[Company Name], 1, 1)) + 1), ROW(25:25)), COLUMN(M:M)), "")</f>
        <v>0</v>
      </c>
      <c r="O27" s="14">
        <f t="array" ref="O27">IFERROR(INDEX(balance_sheet_quarter[#All], SMALL(IF(LOWER(balance_sheet_quarter[Company Name]) = LOWER(balance_sheet_quarter_filter!$B$2), ROW(balance_sheet_quarter[Company Name]) - ROW(INDEX(balance_sheet_quarter[Company Name], 1, 1)) + 1), ROW(25:25)), COLUMN(N:N)), "")</f>
        <v>0</v>
      </c>
      <c r="P27" s="14">
        <f t="array" ref="P27">IFERROR(INDEX(balance_sheet_quarter[#All], SMALL(IF(LOWER(balance_sheet_quarter[Company Name]) = LOWER(balance_sheet_quarter_filter!$B$2), ROW(balance_sheet_quarter[Company Name]) - ROW(INDEX(balance_sheet_quarter[Company Name], 1, 1)) + 1), ROW(25:25)), COLUMN(O:O)), "")</f>
        <v>0</v>
      </c>
      <c r="Q27" s="14">
        <f t="array" ref="Q27">IFERROR(INDEX(balance_sheet_quarter[#All], SMALL(IF(LOWER(balance_sheet_quarter[Company Name]) = LOWER(balance_sheet_quarter_filter!$B$2), ROW(balance_sheet_quarter[Company Name]) - ROW(INDEX(balance_sheet_quarter[Company Name], 1, 1)) + 1), ROW(25:25)), COLUMN(P:P)), "")</f>
        <v>0</v>
      </c>
      <c r="R27" s="14">
        <f t="array" ref="R27">IFERROR(INDEX(balance_sheet_quarter[#All], SMALL(IF(LOWER(balance_sheet_quarter[Company Name]) = LOWER(balance_sheet_quarter_filter!$B$2), ROW(balance_sheet_quarter[Company Name]) - ROW(INDEX(balance_sheet_quarter[Company Name], 1, 1)) + 1), ROW(25:25)), COLUMN(Q:Q)), "")</f>
        <v>0</v>
      </c>
      <c r="S27" s="14">
        <f t="array" ref="S27">IFERROR(INDEX(balance_sheet_quarter[#All], SMALL(IF(LOWER(balance_sheet_quarter[Company Name]) = LOWER(balance_sheet_quarter_filter!$B$2), ROW(balance_sheet_quarter[Company Name]) - ROW(INDEX(balance_sheet_quarter[Company Name], 1, 1)) + 1), ROW(25:25)), COLUMN(R:R)), "")</f>
        <v>0</v>
      </c>
    </row>
    <row r="28" spans="3:19" x14ac:dyDescent="0.35">
      <c r="C28" t="str">
        <f t="array" ref="C28">IFERROR(INDEX(balance_sheet_quarter[#All], SMALL(IF(LOWER(balance_sheet_quarter[Company Name]) = LOWER(balance_sheet_quarter_filter!$B$2), ROW(balance_sheet_quarter[Company Name]) - ROW(INDEX(balance_sheet_quarter[Company Name], 1, 1)) + 1), ROW(26:26)), COLUMN(B:B)), "")</f>
        <v>3. Thuế và các khoản khác phải thu Nhà nước</v>
      </c>
      <c r="D28" s="14">
        <f t="array" ref="D28">IFERROR(INDEX(balance_sheet_quarter[#All], SMALL(IF(LOWER(balance_sheet_quarter[Company Name]) = LOWER(balance_sheet_quarter_filter!$B$2), ROW(balance_sheet_quarter[Company Name]) - ROW(INDEX(balance_sheet_quarter[Company Name], 1, 1)) + 1), ROW(26:26)), COLUMN(C:C)), "")</f>
        <v>0</v>
      </c>
      <c r="E28" s="14">
        <f t="array" ref="E28">IFERROR(INDEX(balance_sheet_quarter[#All], SMALL(IF(LOWER(balance_sheet_quarter[Company Name]) = LOWER(balance_sheet_quarter_filter!$B$2), ROW(balance_sheet_quarter[Company Name]) - ROW(INDEX(balance_sheet_quarter[Company Name], 1, 1)) + 1), ROW(26:26)), COLUMN(D:D)), "")</f>
        <v>0</v>
      </c>
      <c r="F28" s="14">
        <f t="array" ref="F28">IFERROR(INDEX(balance_sheet_quarter[#All], SMALL(IF(LOWER(balance_sheet_quarter[Company Name]) = LOWER(balance_sheet_quarter_filter!$B$2), ROW(balance_sheet_quarter[Company Name]) - ROW(INDEX(balance_sheet_quarter[Company Name], 1, 1)) + 1), ROW(26:26)), COLUMN(E:E)), "")</f>
        <v>0</v>
      </c>
      <c r="G28" s="14">
        <f t="array" ref="G28">IFERROR(INDEX(balance_sheet_quarter[#All], SMALL(IF(LOWER(balance_sheet_quarter[Company Name]) = LOWER(balance_sheet_quarter_filter!$B$2), ROW(balance_sheet_quarter[Company Name]) - ROW(INDEX(balance_sheet_quarter[Company Name], 1, 1)) + 1), ROW(26:26)), COLUMN(F:F)), "")</f>
        <v>0</v>
      </c>
      <c r="H28" s="14">
        <f t="array" ref="H28">IFERROR(INDEX(balance_sheet_quarter[#All], SMALL(IF(LOWER(balance_sheet_quarter[Company Name]) = LOWER(balance_sheet_quarter_filter!$B$2), ROW(balance_sheet_quarter[Company Name]) - ROW(INDEX(balance_sheet_quarter[Company Name], 1, 1)) + 1), ROW(26:26)), COLUMN(G:G)), "")</f>
        <v>0</v>
      </c>
      <c r="I28" s="14">
        <f t="array" ref="I28">IFERROR(INDEX(balance_sheet_quarter[#All], SMALL(IF(LOWER(balance_sheet_quarter[Company Name]) = LOWER(balance_sheet_quarter_filter!$B$2), ROW(balance_sheet_quarter[Company Name]) - ROW(INDEX(balance_sheet_quarter[Company Name], 1, 1)) + 1), ROW(26:26)), COLUMN(H:H)), "")</f>
        <v>0</v>
      </c>
      <c r="J28" s="14">
        <f t="array" ref="J28">IFERROR(INDEX(balance_sheet_quarter[#All], SMALL(IF(LOWER(balance_sheet_quarter[Company Name]) = LOWER(balance_sheet_quarter_filter!$B$2), ROW(balance_sheet_quarter[Company Name]) - ROW(INDEX(balance_sheet_quarter[Company Name], 1, 1)) + 1), ROW(26:26)), COLUMN(I:I)), "")</f>
        <v>0</v>
      </c>
      <c r="K28" s="14">
        <f t="array" ref="K28">IFERROR(INDEX(balance_sheet_quarter[#All], SMALL(IF(LOWER(balance_sheet_quarter[Company Name]) = LOWER(balance_sheet_quarter_filter!$B$2), ROW(balance_sheet_quarter[Company Name]) - ROW(INDEX(balance_sheet_quarter[Company Name], 1, 1)) + 1), ROW(26:26)), COLUMN(J:J)), "")</f>
        <v>0</v>
      </c>
      <c r="L28" s="14">
        <f t="array" ref="L28">IFERROR(INDEX(balance_sheet_quarter[#All], SMALL(IF(LOWER(balance_sheet_quarter[Company Name]) = LOWER(balance_sheet_quarter_filter!$B$2), ROW(balance_sheet_quarter[Company Name]) - ROW(INDEX(balance_sheet_quarter[Company Name], 1, 1)) + 1), ROW(26:26)), COLUMN(K:K)), "")</f>
        <v>0</v>
      </c>
      <c r="M28" s="14">
        <f t="array" ref="M28">IFERROR(INDEX(balance_sheet_quarter[#All], SMALL(IF(LOWER(balance_sheet_quarter[Company Name]) = LOWER(balance_sheet_quarter_filter!$B$2), ROW(balance_sheet_quarter[Company Name]) - ROW(INDEX(balance_sheet_quarter[Company Name], 1, 1)) + 1), ROW(26:26)), COLUMN(L:L)), "")</f>
        <v>0</v>
      </c>
      <c r="N28" s="14">
        <f t="array" ref="N28">IFERROR(INDEX(balance_sheet_quarter[#All], SMALL(IF(LOWER(balance_sheet_quarter[Company Name]) = LOWER(balance_sheet_quarter_filter!$B$2), ROW(balance_sheet_quarter[Company Name]) - ROW(INDEX(balance_sheet_quarter[Company Name], 1, 1)) + 1), ROW(26:26)), COLUMN(M:M)), "")</f>
        <v>0</v>
      </c>
      <c r="O28" s="14">
        <f t="array" ref="O28">IFERROR(INDEX(balance_sheet_quarter[#All], SMALL(IF(LOWER(balance_sheet_quarter[Company Name]) = LOWER(balance_sheet_quarter_filter!$B$2), ROW(balance_sheet_quarter[Company Name]) - ROW(INDEX(balance_sheet_quarter[Company Name], 1, 1)) + 1), ROW(26:26)), COLUMN(N:N)), "")</f>
        <v>0</v>
      </c>
      <c r="P28" s="14">
        <f t="array" ref="P28">IFERROR(INDEX(balance_sheet_quarter[#All], SMALL(IF(LOWER(balance_sheet_quarter[Company Name]) = LOWER(balance_sheet_quarter_filter!$B$2), ROW(balance_sheet_quarter[Company Name]) - ROW(INDEX(balance_sheet_quarter[Company Name], 1, 1)) + 1), ROW(26:26)), COLUMN(O:O)), "")</f>
        <v>0</v>
      </c>
      <c r="Q28" s="14">
        <f t="array" ref="Q28">IFERROR(INDEX(balance_sheet_quarter[#All], SMALL(IF(LOWER(balance_sheet_quarter[Company Name]) = LOWER(balance_sheet_quarter_filter!$B$2), ROW(balance_sheet_quarter[Company Name]) - ROW(INDEX(balance_sheet_quarter[Company Name], 1, 1)) + 1), ROW(26:26)), COLUMN(P:P)), "")</f>
        <v>0</v>
      </c>
      <c r="R28" s="14">
        <f t="array" ref="R28">IFERROR(INDEX(balance_sheet_quarter[#All], SMALL(IF(LOWER(balance_sheet_quarter[Company Name]) = LOWER(balance_sheet_quarter_filter!$B$2), ROW(balance_sheet_quarter[Company Name]) - ROW(INDEX(balance_sheet_quarter[Company Name], 1, 1)) + 1), ROW(26:26)), COLUMN(Q:Q)), "")</f>
        <v>0</v>
      </c>
      <c r="S28" s="14">
        <f t="array" ref="S28">IFERROR(INDEX(balance_sheet_quarter[#All], SMALL(IF(LOWER(balance_sheet_quarter[Company Name]) = LOWER(balance_sheet_quarter_filter!$B$2), ROW(balance_sheet_quarter[Company Name]) - ROW(INDEX(balance_sheet_quarter[Company Name], 1, 1)) + 1), ROW(26:26)), COLUMN(R:R)), "")</f>
        <v>0</v>
      </c>
    </row>
    <row r="29" spans="3:19" x14ac:dyDescent="0.35">
      <c r="C29" t="str">
        <f t="array" ref="C29">IFERROR(INDEX(balance_sheet_quarter[#All], SMALL(IF(LOWER(balance_sheet_quarter[Company Name]) = LOWER(balance_sheet_quarter_filter!$B$2), ROW(balance_sheet_quarter[Company Name]) - ROW(INDEX(balance_sheet_quarter[Company Name], 1, 1)) + 1), ROW(27:27)), COLUMN(B:B)), "")</f>
        <v>4. Giao dịch mua bán lại trái phiếu Chính phủ</v>
      </c>
      <c r="D29" s="14">
        <f t="array" ref="D29">IFERROR(INDEX(balance_sheet_quarter[#All], SMALL(IF(LOWER(balance_sheet_quarter[Company Name]) = LOWER(balance_sheet_quarter_filter!$B$2), ROW(balance_sheet_quarter[Company Name]) - ROW(INDEX(balance_sheet_quarter[Company Name], 1, 1)) + 1), ROW(27:27)), COLUMN(C:C)), "")</f>
        <v>0</v>
      </c>
      <c r="E29" s="14">
        <f t="array" ref="E29">IFERROR(INDEX(balance_sheet_quarter[#All], SMALL(IF(LOWER(balance_sheet_quarter[Company Name]) = LOWER(balance_sheet_quarter_filter!$B$2), ROW(balance_sheet_quarter[Company Name]) - ROW(INDEX(balance_sheet_quarter[Company Name], 1, 1)) + 1), ROW(27:27)), COLUMN(D:D)), "")</f>
        <v>0</v>
      </c>
      <c r="F29" s="14">
        <f t="array" ref="F29">IFERROR(INDEX(balance_sheet_quarter[#All], SMALL(IF(LOWER(balance_sheet_quarter[Company Name]) = LOWER(balance_sheet_quarter_filter!$B$2), ROW(balance_sheet_quarter[Company Name]) - ROW(INDEX(balance_sheet_quarter[Company Name], 1, 1)) + 1), ROW(27:27)), COLUMN(E:E)), "")</f>
        <v>0</v>
      </c>
      <c r="G29" s="14">
        <f t="array" ref="G29">IFERROR(INDEX(balance_sheet_quarter[#All], SMALL(IF(LOWER(balance_sheet_quarter[Company Name]) = LOWER(balance_sheet_quarter_filter!$B$2), ROW(balance_sheet_quarter[Company Name]) - ROW(INDEX(balance_sheet_quarter[Company Name], 1, 1)) + 1), ROW(27:27)), COLUMN(F:F)), "")</f>
        <v>0</v>
      </c>
      <c r="H29" s="14">
        <f t="array" ref="H29">IFERROR(INDEX(balance_sheet_quarter[#All], SMALL(IF(LOWER(balance_sheet_quarter[Company Name]) = LOWER(balance_sheet_quarter_filter!$B$2), ROW(balance_sheet_quarter[Company Name]) - ROW(INDEX(balance_sheet_quarter[Company Name], 1, 1)) + 1), ROW(27:27)), COLUMN(G:G)), "")</f>
        <v>0</v>
      </c>
      <c r="I29" s="14">
        <f t="array" ref="I29">IFERROR(INDEX(balance_sheet_quarter[#All], SMALL(IF(LOWER(balance_sheet_quarter[Company Name]) = LOWER(balance_sheet_quarter_filter!$B$2), ROW(balance_sheet_quarter[Company Name]) - ROW(INDEX(balance_sheet_quarter[Company Name], 1, 1)) + 1), ROW(27:27)), COLUMN(H:H)), "")</f>
        <v>0</v>
      </c>
      <c r="J29" s="14">
        <f t="array" ref="J29">IFERROR(INDEX(balance_sheet_quarter[#All], SMALL(IF(LOWER(balance_sheet_quarter[Company Name]) = LOWER(balance_sheet_quarter_filter!$B$2), ROW(balance_sheet_quarter[Company Name]) - ROW(INDEX(balance_sheet_quarter[Company Name], 1, 1)) + 1), ROW(27:27)), COLUMN(I:I)), "")</f>
        <v>0</v>
      </c>
      <c r="K29" s="14">
        <f t="array" ref="K29">IFERROR(INDEX(balance_sheet_quarter[#All], SMALL(IF(LOWER(balance_sheet_quarter[Company Name]) = LOWER(balance_sheet_quarter_filter!$B$2), ROW(balance_sheet_quarter[Company Name]) - ROW(INDEX(balance_sheet_quarter[Company Name], 1, 1)) + 1), ROW(27:27)), COLUMN(J:J)), "")</f>
        <v>0</v>
      </c>
      <c r="L29" s="14">
        <f t="array" ref="L29">IFERROR(INDEX(balance_sheet_quarter[#All], SMALL(IF(LOWER(balance_sheet_quarter[Company Name]) = LOWER(balance_sheet_quarter_filter!$B$2), ROW(balance_sheet_quarter[Company Name]) - ROW(INDEX(balance_sheet_quarter[Company Name], 1, 1)) + 1), ROW(27:27)), COLUMN(K:K)), "")</f>
        <v>0</v>
      </c>
      <c r="M29" s="14">
        <f t="array" ref="M29">IFERROR(INDEX(balance_sheet_quarter[#All], SMALL(IF(LOWER(balance_sheet_quarter[Company Name]) = LOWER(balance_sheet_quarter_filter!$B$2), ROW(balance_sheet_quarter[Company Name]) - ROW(INDEX(balance_sheet_quarter[Company Name], 1, 1)) + 1), ROW(27:27)), COLUMN(L:L)), "")</f>
        <v>0</v>
      </c>
      <c r="N29" s="14">
        <f t="array" ref="N29">IFERROR(INDEX(balance_sheet_quarter[#All], SMALL(IF(LOWER(balance_sheet_quarter[Company Name]) = LOWER(balance_sheet_quarter_filter!$B$2), ROW(balance_sheet_quarter[Company Name]) - ROW(INDEX(balance_sheet_quarter[Company Name], 1, 1)) + 1), ROW(27:27)), COLUMN(M:M)), "")</f>
        <v>0</v>
      </c>
      <c r="O29" s="14">
        <f t="array" ref="O29">IFERROR(INDEX(balance_sheet_quarter[#All], SMALL(IF(LOWER(balance_sheet_quarter[Company Name]) = LOWER(balance_sheet_quarter_filter!$B$2), ROW(balance_sheet_quarter[Company Name]) - ROW(INDEX(balance_sheet_quarter[Company Name], 1, 1)) + 1), ROW(27:27)), COLUMN(N:N)), "")</f>
        <v>0</v>
      </c>
      <c r="P29" s="14">
        <f t="array" ref="P29">IFERROR(INDEX(balance_sheet_quarter[#All], SMALL(IF(LOWER(balance_sheet_quarter[Company Name]) = LOWER(balance_sheet_quarter_filter!$B$2), ROW(balance_sheet_quarter[Company Name]) - ROW(INDEX(balance_sheet_quarter[Company Name], 1, 1)) + 1), ROW(27:27)), COLUMN(O:O)), "")</f>
        <v>0</v>
      </c>
      <c r="Q29" s="14">
        <f t="array" ref="Q29">IFERROR(INDEX(balance_sheet_quarter[#All], SMALL(IF(LOWER(balance_sheet_quarter[Company Name]) = LOWER(balance_sheet_quarter_filter!$B$2), ROW(balance_sheet_quarter[Company Name]) - ROW(INDEX(balance_sheet_quarter[Company Name], 1, 1)) + 1), ROW(27:27)), COLUMN(P:P)), "")</f>
        <v>0</v>
      </c>
      <c r="R29" s="14">
        <f t="array" ref="R29">IFERROR(INDEX(balance_sheet_quarter[#All], SMALL(IF(LOWER(balance_sheet_quarter[Company Name]) = LOWER(balance_sheet_quarter_filter!$B$2), ROW(balance_sheet_quarter[Company Name]) - ROW(INDEX(balance_sheet_quarter[Company Name], 1, 1)) + 1), ROW(27:27)), COLUMN(Q:Q)), "")</f>
        <v>0</v>
      </c>
      <c r="S29" s="14">
        <f t="array" ref="S29">IFERROR(INDEX(balance_sheet_quarter[#All], SMALL(IF(LOWER(balance_sheet_quarter[Company Name]) = LOWER(balance_sheet_quarter_filter!$B$2), ROW(balance_sheet_quarter[Company Name]) - ROW(INDEX(balance_sheet_quarter[Company Name], 1, 1)) + 1), ROW(27:27)), COLUMN(R:R)), "")</f>
        <v>0</v>
      </c>
    </row>
    <row r="30" spans="3:19" x14ac:dyDescent="0.35">
      <c r="C30" t="str">
        <f t="array" ref="C30">IFERROR(INDEX(balance_sheet_quarter[#All], SMALL(IF(LOWER(balance_sheet_quarter[Company Name]) = LOWER(balance_sheet_quarter_filter!$B$2), ROW(balance_sheet_quarter[Company Name]) - ROW(INDEX(balance_sheet_quarter[Company Name], 1, 1)) + 1), ROW(28:28)), COLUMN(B:B)), "")</f>
        <v>5. Tài sản ngắn hạn khác</v>
      </c>
      <c r="D30" s="14">
        <f t="array" ref="D30">IFERROR(INDEX(balance_sheet_quarter[#All], SMALL(IF(LOWER(balance_sheet_quarter[Company Name]) = LOWER(balance_sheet_quarter_filter!$B$2), ROW(balance_sheet_quarter[Company Name]) - ROW(INDEX(balance_sheet_quarter[Company Name], 1, 1)) + 1), ROW(28:28)), COLUMN(C:C)), "")</f>
        <v>0</v>
      </c>
      <c r="E30" s="14">
        <f t="array" ref="E30">IFERROR(INDEX(balance_sheet_quarter[#All], SMALL(IF(LOWER(balance_sheet_quarter[Company Name]) = LOWER(balance_sheet_quarter_filter!$B$2), ROW(balance_sheet_quarter[Company Name]) - ROW(INDEX(balance_sheet_quarter[Company Name], 1, 1)) + 1), ROW(28:28)), COLUMN(D:D)), "")</f>
        <v>0</v>
      </c>
      <c r="F30" s="14">
        <f t="array" ref="F30">IFERROR(INDEX(balance_sheet_quarter[#All], SMALL(IF(LOWER(balance_sheet_quarter[Company Name]) = LOWER(balance_sheet_quarter_filter!$B$2), ROW(balance_sheet_quarter[Company Name]) - ROW(INDEX(balance_sheet_quarter[Company Name], 1, 1)) + 1), ROW(28:28)), COLUMN(E:E)), "")</f>
        <v>0</v>
      </c>
      <c r="G30" s="14">
        <f t="array" ref="G30">IFERROR(INDEX(balance_sheet_quarter[#All], SMALL(IF(LOWER(balance_sheet_quarter[Company Name]) = LOWER(balance_sheet_quarter_filter!$B$2), ROW(balance_sheet_quarter[Company Name]) - ROW(INDEX(balance_sheet_quarter[Company Name], 1, 1)) + 1), ROW(28:28)), COLUMN(F:F)), "")</f>
        <v>0</v>
      </c>
      <c r="H30" s="14">
        <f t="array" ref="H30">IFERROR(INDEX(balance_sheet_quarter[#All], SMALL(IF(LOWER(balance_sheet_quarter[Company Name]) = LOWER(balance_sheet_quarter_filter!$B$2), ROW(balance_sheet_quarter[Company Name]) - ROW(INDEX(balance_sheet_quarter[Company Name], 1, 1)) + 1), ROW(28:28)), COLUMN(G:G)), "")</f>
        <v>0</v>
      </c>
      <c r="I30" s="14">
        <f t="array" ref="I30">IFERROR(INDEX(balance_sheet_quarter[#All], SMALL(IF(LOWER(balance_sheet_quarter[Company Name]) = LOWER(balance_sheet_quarter_filter!$B$2), ROW(balance_sheet_quarter[Company Name]) - ROW(INDEX(balance_sheet_quarter[Company Name], 1, 1)) + 1), ROW(28:28)), COLUMN(H:H)), "")</f>
        <v>0</v>
      </c>
      <c r="J30" s="14">
        <f t="array" ref="J30">IFERROR(INDEX(balance_sheet_quarter[#All], SMALL(IF(LOWER(balance_sheet_quarter[Company Name]) = LOWER(balance_sheet_quarter_filter!$B$2), ROW(balance_sheet_quarter[Company Name]) - ROW(INDEX(balance_sheet_quarter[Company Name], 1, 1)) + 1), ROW(28:28)), COLUMN(I:I)), "")</f>
        <v>0</v>
      </c>
      <c r="K30" s="14">
        <f t="array" ref="K30">IFERROR(INDEX(balance_sheet_quarter[#All], SMALL(IF(LOWER(balance_sheet_quarter[Company Name]) = LOWER(balance_sheet_quarter_filter!$B$2), ROW(balance_sheet_quarter[Company Name]) - ROW(INDEX(balance_sheet_quarter[Company Name], 1, 1)) + 1), ROW(28:28)), COLUMN(J:J)), "")</f>
        <v>0</v>
      </c>
      <c r="L30" s="14">
        <f t="array" ref="L30">IFERROR(INDEX(balance_sheet_quarter[#All], SMALL(IF(LOWER(balance_sheet_quarter[Company Name]) = LOWER(balance_sheet_quarter_filter!$B$2), ROW(balance_sheet_quarter[Company Name]) - ROW(INDEX(balance_sheet_quarter[Company Name], 1, 1)) + 1), ROW(28:28)), COLUMN(K:K)), "")</f>
        <v>0</v>
      </c>
      <c r="M30" s="14">
        <f t="array" ref="M30">IFERROR(INDEX(balance_sheet_quarter[#All], SMALL(IF(LOWER(balance_sheet_quarter[Company Name]) = LOWER(balance_sheet_quarter_filter!$B$2), ROW(balance_sheet_quarter[Company Name]) - ROW(INDEX(balance_sheet_quarter[Company Name], 1, 1)) + 1), ROW(28:28)), COLUMN(L:L)), "")</f>
        <v>0</v>
      </c>
      <c r="N30" s="14">
        <f t="array" ref="N30">IFERROR(INDEX(balance_sheet_quarter[#All], SMALL(IF(LOWER(balance_sheet_quarter[Company Name]) = LOWER(balance_sheet_quarter_filter!$B$2), ROW(balance_sheet_quarter[Company Name]) - ROW(INDEX(balance_sheet_quarter[Company Name], 1, 1)) + 1), ROW(28:28)), COLUMN(M:M)), "")</f>
        <v>0</v>
      </c>
      <c r="O30" s="14">
        <f t="array" ref="O30">IFERROR(INDEX(balance_sheet_quarter[#All], SMALL(IF(LOWER(balance_sheet_quarter[Company Name]) = LOWER(balance_sheet_quarter_filter!$B$2), ROW(balance_sheet_quarter[Company Name]) - ROW(INDEX(balance_sheet_quarter[Company Name], 1, 1)) + 1), ROW(28:28)), COLUMN(N:N)), "")</f>
        <v>0</v>
      </c>
      <c r="P30" s="14">
        <f t="array" ref="P30">IFERROR(INDEX(balance_sheet_quarter[#All], SMALL(IF(LOWER(balance_sheet_quarter[Company Name]) = LOWER(balance_sheet_quarter_filter!$B$2), ROW(balance_sheet_quarter[Company Name]) - ROW(INDEX(balance_sheet_quarter[Company Name], 1, 1)) + 1), ROW(28:28)), COLUMN(O:O)), "")</f>
        <v>0</v>
      </c>
      <c r="Q30" s="14">
        <f t="array" ref="Q30">IFERROR(INDEX(balance_sheet_quarter[#All], SMALL(IF(LOWER(balance_sheet_quarter[Company Name]) = LOWER(balance_sheet_quarter_filter!$B$2), ROW(balance_sheet_quarter[Company Name]) - ROW(INDEX(balance_sheet_quarter[Company Name], 1, 1)) + 1), ROW(28:28)), COLUMN(P:P)), "")</f>
        <v>0</v>
      </c>
      <c r="R30" s="14">
        <f t="array" ref="R30">IFERROR(INDEX(balance_sheet_quarter[#All], SMALL(IF(LOWER(balance_sheet_quarter[Company Name]) = LOWER(balance_sheet_quarter_filter!$B$2), ROW(balance_sheet_quarter[Company Name]) - ROW(INDEX(balance_sheet_quarter[Company Name], 1, 1)) + 1), ROW(28:28)), COLUMN(Q:Q)), "")</f>
        <v>0</v>
      </c>
      <c r="S30" s="14">
        <f t="array" ref="S30">IFERROR(INDEX(balance_sheet_quarter[#All], SMALL(IF(LOWER(balance_sheet_quarter[Company Name]) = LOWER(balance_sheet_quarter_filter!$B$2), ROW(balance_sheet_quarter[Company Name]) - ROW(INDEX(balance_sheet_quarter[Company Name], 1, 1)) + 1), ROW(28:28)), COLUMN(R:R)), "")</f>
        <v>0</v>
      </c>
    </row>
    <row r="31" spans="3:19" x14ac:dyDescent="0.35">
      <c r="C31" t="str">
        <f t="array" ref="C31">IFERROR(INDEX(balance_sheet_quarter[#All], SMALL(IF(LOWER(balance_sheet_quarter[Company Name]) = LOWER(balance_sheet_quarter_filter!$B$2), ROW(balance_sheet_quarter[Company Name]) - ROW(INDEX(balance_sheet_quarter[Company Name], 1, 1)) + 1), ROW(29:29)), COLUMN(B:B)), "")</f>
        <v>B. TÀI SẢN DÀI HẠN</v>
      </c>
      <c r="D31" s="14">
        <f t="array" ref="D31">IFERROR(INDEX(balance_sheet_quarter[#All], SMALL(IF(LOWER(balance_sheet_quarter[Company Name]) = LOWER(balance_sheet_quarter_filter!$B$2), ROW(balance_sheet_quarter[Company Name]) - ROW(INDEX(balance_sheet_quarter[Company Name], 1, 1)) + 1), ROW(29:29)), COLUMN(C:C)), "")</f>
        <v>0</v>
      </c>
      <c r="E31" s="14">
        <f t="array" ref="E31">IFERROR(INDEX(balance_sheet_quarter[#All], SMALL(IF(LOWER(balance_sheet_quarter[Company Name]) = LOWER(balance_sheet_quarter_filter!$B$2), ROW(balance_sheet_quarter[Company Name]) - ROW(INDEX(balance_sheet_quarter[Company Name], 1, 1)) + 1), ROW(29:29)), COLUMN(D:D)), "")</f>
        <v>0</v>
      </c>
      <c r="F31" s="14">
        <f t="array" ref="F31">IFERROR(INDEX(balance_sheet_quarter[#All], SMALL(IF(LOWER(balance_sheet_quarter[Company Name]) = LOWER(balance_sheet_quarter_filter!$B$2), ROW(balance_sheet_quarter[Company Name]) - ROW(INDEX(balance_sheet_quarter[Company Name], 1, 1)) + 1), ROW(29:29)), COLUMN(E:E)), "")</f>
        <v>0</v>
      </c>
      <c r="G31" s="14">
        <f t="array" ref="G31">IFERROR(INDEX(balance_sheet_quarter[#All], SMALL(IF(LOWER(balance_sheet_quarter[Company Name]) = LOWER(balance_sheet_quarter_filter!$B$2), ROW(balance_sheet_quarter[Company Name]) - ROW(INDEX(balance_sheet_quarter[Company Name], 1, 1)) + 1), ROW(29:29)), COLUMN(F:F)), "")</f>
        <v>0</v>
      </c>
      <c r="H31" s="14">
        <f t="array" ref="H31">IFERROR(INDEX(balance_sheet_quarter[#All], SMALL(IF(LOWER(balance_sheet_quarter[Company Name]) = LOWER(balance_sheet_quarter_filter!$B$2), ROW(balance_sheet_quarter[Company Name]) - ROW(INDEX(balance_sheet_quarter[Company Name], 1, 1)) + 1), ROW(29:29)), COLUMN(G:G)), "")</f>
        <v>0</v>
      </c>
      <c r="I31" s="14">
        <f t="array" ref="I31">IFERROR(INDEX(balance_sheet_quarter[#All], SMALL(IF(LOWER(balance_sheet_quarter[Company Name]) = LOWER(balance_sheet_quarter_filter!$B$2), ROW(balance_sheet_quarter[Company Name]) - ROW(INDEX(balance_sheet_quarter[Company Name], 1, 1)) + 1), ROW(29:29)), COLUMN(H:H)), "")</f>
        <v>0</v>
      </c>
      <c r="J31" s="14">
        <f t="array" ref="J31">IFERROR(INDEX(balance_sheet_quarter[#All], SMALL(IF(LOWER(balance_sheet_quarter[Company Name]) = LOWER(balance_sheet_quarter_filter!$B$2), ROW(balance_sheet_quarter[Company Name]) - ROW(INDEX(balance_sheet_quarter[Company Name], 1, 1)) + 1), ROW(29:29)), COLUMN(I:I)), "")</f>
        <v>0</v>
      </c>
      <c r="K31" s="14">
        <f t="array" ref="K31">IFERROR(INDEX(balance_sheet_quarter[#All], SMALL(IF(LOWER(balance_sheet_quarter[Company Name]) = LOWER(balance_sheet_quarter_filter!$B$2), ROW(balance_sheet_quarter[Company Name]) - ROW(INDEX(balance_sheet_quarter[Company Name], 1, 1)) + 1), ROW(29:29)), COLUMN(J:J)), "")</f>
        <v>0</v>
      </c>
      <c r="L31" s="14">
        <f t="array" ref="L31">IFERROR(INDEX(balance_sheet_quarter[#All], SMALL(IF(LOWER(balance_sheet_quarter[Company Name]) = LOWER(balance_sheet_quarter_filter!$B$2), ROW(balance_sheet_quarter[Company Name]) - ROW(INDEX(balance_sheet_quarter[Company Name], 1, 1)) + 1), ROW(29:29)), COLUMN(K:K)), "")</f>
        <v>0</v>
      </c>
      <c r="M31" s="14">
        <f t="array" ref="M31">IFERROR(INDEX(balance_sheet_quarter[#All], SMALL(IF(LOWER(balance_sheet_quarter[Company Name]) = LOWER(balance_sheet_quarter_filter!$B$2), ROW(balance_sheet_quarter[Company Name]) - ROW(INDEX(balance_sheet_quarter[Company Name], 1, 1)) + 1), ROW(29:29)), COLUMN(L:L)), "")</f>
        <v>0</v>
      </c>
      <c r="N31" s="14">
        <f t="array" ref="N31">IFERROR(INDEX(balance_sheet_quarter[#All], SMALL(IF(LOWER(balance_sheet_quarter[Company Name]) = LOWER(balance_sheet_quarter_filter!$B$2), ROW(balance_sheet_quarter[Company Name]) - ROW(INDEX(balance_sheet_quarter[Company Name], 1, 1)) + 1), ROW(29:29)), COLUMN(M:M)), "")</f>
        <v>0</v>
      </c>
      <c r="O31" s="14">
        <f t="array" ref="O31">IFERROR(INDEX(balance_sheet_quarter[#All], SMALL(IF(LOWER(balance_sheet_quarter[Company Name]) = LOWER(balance_sheet_quarter_filter!$B$2), ROW(balance_sheet_quarter[Company Name]) - ROW(INDEX(balance_sheet_quarter[Company Name], 1, 1)) + 1), ROW(29:29)), COLUMN(N:N)), "")</f>
        <v>0</v>
      </c>
      <c r="P31" s="14">
        <f t="array" ref="P31">IFERROR(INDEX(balance_sheet_quarter[#All], SMALL(IF(LOWER(balance_sheet_quarter[Company Name]) = LOWER(balance_sheet_quarter_filter!$B$2), ROW(balance_sheet_quarter[Company Name]) - ROW(INDEX(balance_sheet_quarter[Company Name], 1, 1)) + 1), ROW(29:29)), COLUMN(O:O)), "")</f>
        <v>0</v>
      </c>
      <c r="Q31" s="14">
        <f t="array" ref="Q31">IFERROR(INDEX(balance_sheet_quarter[#All], SMALL(IF(LOWER(balance_sheet_quarter[Company Name]) = LOWER(balance_sheet_quarter_filter!$B$2), ROW(balance_sheet_quarter[Company Name]) - ROW(INDEX(balance_sheet_quarter[Company Name], 1, 1)) + 1), ROW(29:29)), COLUMN(P:P)), "")</f>
        <v>0</v>
      </c>
      <c r="R31" s="14">
        <f t="array" ref="R31">IFERROR(INDEX(balance_sheet_quarter[#All], SMALL(IF(LOWER(balance_sheet_quarter[Company Name]) = LOWER(balance_sheet_quarter_filter!$B$2), ROW(balance_sheet_quarter[Company Name]) - ROW(INDEX(balance_sheet_quarter[Company Name], 1, 1)) + 1), ROW(29:29)), COLUMN(Q:Q)), "")</f>
        <v>0</v>
      </c>
      <c r="S31" s="14">
        <f t="array" ref="S31">IFERROR(INDEX(balance_sheet_quarter[#All], SMALL(IF(LOWER(balance_sheet_quarter[Company Name]) = LOWER(balance_sheet_quarter_filter!$B$2), ROW(balance_sheet_quarter[Company Name]) - ROW(INDEX(balance_sheet_quarter[Company Name], 1, 1)) + 1), ROW(29:29)), COLUMN(R:R)), "")</f>
        <v>0</v>
      </c>
    </row>
    <row r="32" spans="3:19" x14ac:dyDescent="0.35">
      <c r="C32" t="str">
        <f t="array" ref="C32">IFERROR(INDEX(balance_sheet_quarter[#All], SMALL(IF(LOWER(balance_sheet_quarter[Company Name]) = LOWER(balance_sheet_quarter_filter!$B$2), ROW(balance_sheet_quarter[Company Name]) - ROW(INDEX(balance_sheet_quarter[Company Name], 1, 1)) + 1), ROW(30:30)), COLUMN(B:B)), "")</f>
        <v>I. Các khoản phải thu dài hạn</v>
      </c>
      <c r="D32" s="14">
        <f t="array" ref="D32">IFERROR(INDEX(balance_sheet_quarter[#All], SMALL(IF(LOWER(balance_sheet_quarter[Company Name]) = LOWER(balance_sheet_quarter_filter!$B$2), ROW(balance_sheet_quarter[Company Name]) - ROW(INDEX(balance_sheet_quarter[Company Name], 1, 1)) + 1), ROW(30:30)), COLUMN(C:C)), "")</f>
        <v>106593000000</v>
      </c>
      <c r="E32" s="14">
        <f t="array" ref="E32">IFERROR(INDEX(balance_sheet_quarter[#All], SMALL(IF(LOWER(balance_sheet_quarter[Company Name]) = LOWER(balance_sheet_quarter_filter!$B$2), ROW(balance_sheet_quarter[Company Name]) - ROW(INDEX(balance_sheet_quarter[Company Name], 1, 1)) + 1), ROW(30:30)), COLUMN(D:D)), "")</f>
        <v>124593000000</v>
      </c>
      <c r="F32" s="14">
        <f t="array" ref="F32">IFERROR(INDEX(balance_sheet_quarter[#All], SMALL(IF(LOWER(balance_sheet_quarter[Company Name]) = LOWER(balance_sheet_quarter_filter!$B$2), ROW(balance_sheet_quarter[Company Name]) - ROW(INDEX(balance_sheet_quarter[Company Name], 1, 1)) + 1), ROW(30:30)), COLUMN(E:E)), "")</f>
        <v>124593000000</v>
      </c>
      <c r="G32" s="14">
        <f t="array" ref="G32">IFERROR(INDEX(balance_sheet_quarter[#All], SMALL(IF(LOWER(balance_sheet_quarter[Company Name]) = LOWER(balance_sheet_quarter_filter!$B$2), ROW(balance_sheet_quarter[Company Name]) - ROW(INDEX(balance_sheet_quarter[Company Name], 1, 1)) + 1), ROW(30:30)), COLUMN(F:F)), "")</f>
        <v>227872000000</v>
      </c>
      <c r="H32" s="14">
        <f t="array" ref="H32">IFERROR(INDEX(balance_sheet_quarter[#All], SMALL(IF(LOWER(balance_sheet_quarter[Company Name]) = LOWER(balance_sheet_quarter_filter!$B$2), ROW(balance_sheet_quarter[Company Name]) - ROW(INDEX(balance_sheet_quarter[Company Name], 1, 1)) + 1), ROW(30:30)), COLUMN(G:G)), "")</f>
        <v>89173000000</v>
      </c>
      <c r="I32" s="14">
        <f t="array" ref="I32">IFERROR(INDEX(balance_sheet_quarter[#All], SMALL(IF(LOWER(balance_sheet_quarter[Company Name]) = LOWER(balance_sheet_quarter_filter!$B$2), ROW(balance_sheet_quarter[Company Name]) - ROW(INDEX(balance_sheet_quarter[Company Name], 1, 1)) + 1), ROW(30:30)), COLUMN(H:H)), "")</f>
        <v>88968000000</v>
      </c>
      <c r="J32" s="14">
        <f t="array" ref="J32">IFERROR(INDEX(balance_sheet_quarter[#All], SMALL(IF(LOWER(balance_sheet_quarter[Company Name]) = LOWER(balance_sheet_quarter_filter!$B$2), ROW(balance_sheet_quarter[Company Name]) - ROW(INDEX(balance_sheet_quarter[Company Name], 1, 1)) + 1), ROW(30:30)), COLUMN(I:I)), "")</f>
        <v>88968000000</v>
      </c>
      <c r="K32" s="14">
        <f t="array" ref="K32">IFERROR(INDEX(balance_sheet_quarter[#All], SMALL(IF(LOWER(balance_sheet_quarter[Company Name]) = LOWER(balance_sheet_quarter_filter!$B$2), ROW(balance_sheet_quarter[Company Name]) - ROW(INDEX(balance_sheet_quarter[Company Name], 1, 1)) + 1), ROW(30:30)), COLUMN(J:J)), "")</f>
        <v>88851000000</v>
      </c>
      <c r="L32" s="14">
        <f t="array" ref="L32">IFERROR(INDEX(balance_sheet_quarter[#All], SMALL(IF(LOWER(balance_sheet_quarter[Company Name]) = LOWER(balance_sheet_quarter_filter!$B$2), ROW(balance_sheet_quarter[Company Name]) - ROW(INDEX(balance_sheet_quarter[Company Name], 1, 1)) + 1), ROW(30:30)), COLUMN(K:K)), "")</f>
        <v>88851000000</v>
      </c>
      <c r="M32" s="14">
        <f t="array" ref="M32">IFERROR(INDEX(balance_sheet_quarter[#All], SMALL(IF(LOWER(balance_sheet_quarter[Company Name]) = LOWER(balance_sheet_quarter_filter!$B$2), ROW(balance_sheet_quarter[Company Name]) - ROW(INDEX(balance_sheet_quarter[Company Name], 1, 1)) + 1), ROW(30:30)), COLUMN(L:L)), "")</f>
        <v>88812000000</v>
      </c>
      <c r="N32" s="14">
        <f t="array" ref="N32">IFERROR(INDEX(balance_sheet_quarter[#All], SMALL(IF(LOWER(balance_sheet_quarter[Company Name]) = LOWER(balance_sheet_quarter_filter!$B$2), ROW(balance_sheet_quarter[Company Name]) - ROW(INDEX(balance_sheet_quarter[Company Name], 1, 1)) + 1), ROW(30:30)), COLUMN(M:M)), "")</f>
        <v>88812000000</v>
      </c>
      <c r="O32" s="14">
        <f t="array" ref="O32">IFERROR(INDEX(balance_sheet_quarter[#All], SMALL(IF(LOWER(balance_sheet_quarter[Company Name]) = LOWER(balance_sheet_quarter_filter!$B$2), ROW(balance_sheet_quarter[Company Name]) - ROW(INDEX(balance_sheet_quarter[Company Name], 1, 1)) + 1), ROW(30:30)), COLUMN(N:N)), "")</f>
        <v>82663000000</v>
      </c>
      <c r="P32" s="14">
        <f t="array" ref="P32">IFERROR(INDEX(balance_sheet_quarter[#All], SMALL(IF(LOWER(balance_sheet_quarter[Company Name]) = LOWER(balance_sheet_quarter_filter!$B$2), ROW(balance_sheet_quarter[Company Name]) - ROW(INDEX(balance_sheet_quarter[Company Name], 1, 1)) + 1), ROW(30:30)), COLUMN(O:O)), "")</f>
        <v>82663000000</v>
      </c>
      <c r="Q32" s="14">
        <f t="array" ref="Q32">IFERROR(INDEX(balance_sheet_quarter[#All], SMALL(IF(LOWER(balance_sheet_quarter[Company Name]) = LOWER(balance_sheet_quarter_filter!$B$2), ROW(balance_sheet_quarter[Company Name]) - ROW(INDEX(balance_sheet_quarter[Company Name], 1, 1)) + 1), ROW(30:30)), COLUMN(P:P)), "")</f>
        <v>0</v>
      </c>
      <c r="R32" s="14">
        <f t="array" ref="R32">IFERROR(INDEX(balance_sheet_quarter[#All], SMALL(IF(LOWER(balance_sheet_quarter[Company Name]) = LOWER(balance_sheet_quarter_filter!$B$2), ROW(balance_sheet_quarter[Company Name]) - ROW(INDEX(balance_sheet_quarter[Company Name], 1, 1)) + 1), ROW(30:30)), COLUMN(Q:Q)), "")</f>
        <v>82642000000</v>
      </c>
      <c r="S32" s="14">
        <f t="array" ref="S32">IFERROR(INDEX(balance_sheet_quarter[#All], SMALL(IF(LOWER(balance_sheet_quarter[Company Name]) = LOWER(balance_sheet_quarter_filter!$B$2), ROW(balance_sheet_quarter[Company Name]) - ROW(INDEX(balance_sheet_quarter[Company Name], 1, 1)) + 1), ROW(30:30)), COLUMN(R:R)), "")</f>
        <v>0</v>
      </c>
    </row>
    <row r="33" spans="3:19" x14ac:dyDescent="0.35">
      <c r="C33" t="str">
        <f t="array" ref="C33">IFERROR(INDEX(balance_sheet_quarter[#All], SMALL(IF(LOWER(balance_sheet_quarter[Company Name]) = LOWER(balance_sheet_quarter_filter!$B$2), ROW(balance_sheet_quarter[Company Name]) - ROW(INDEX(balance_sheet_quarter[Company Name], 1, 1)) + 1), ROW(31:31)), COLUMN(B:B)), "")</f>
        <v>1. Phải thu dài hạn của khách hàng</v>
      </c>
      <c r="D33" s="14">
        <f t="array" ref="D33">IFERROR(INDEX(balance_sheet_quarter[#All], SMALL(IF(LOWER(balance_sheet_quarter[Company Name]) = LOWER(balance_sheet_quarter_filter!$B$2), ROW(balance_sheet_quarter[Company Name]) - ROW(INDEX(balance_sheet_quarter[Company Name], 1, 1)) + 1), ROW(31:31)), COLUMN(C:C)), "")</f>
        <v>0</v>
      </c>
      <c r="E33" s="14">
        <f t="array" ref="E33">IFERROR(INDEX(balance_sheet_quarter[#All], SMALL(IF(LOWER(balance_sheet_quarter[Company Name]) = LOWER(balance_sheet_quarter_filter!$B$2), ROW(balance_sheet_quarter[Company Name]) - ROW(INDEX(balance_sheet_quarter[Company Name], 1, 1)) + 1), ROW(31:31)), COLUMN(D:D)), "")</f>
        <v>0</v>
      </c>
      <c r="F33" s="14">
        <f t="array" ref="F33">IFERROR(INDEX(balance_sheet_quarter[#All], SMALL(IF(LOWER(balance_sheet_quarter[Company Name]) = LOWER(balance_sheet_quarter_filter!$B$2), ROW(balance_sheet_quarter[Company Name]) - ROW(INDEX(balance_sheet_quarter[Company Name], 1, 1)) + 1), ROW(31:31)), COLUMN(E:E)), "")</f>
        <v>0</v>
      </c>
      <c r="G33" s="14">
        <f t="array" ref="G33">IFERROR(INDEX(balance_sheet_quarter[#All], SMALL(IF(LOWER(balance_sheet_quarter[Company Name]) = LOWER(balance_sheet_quarter_filter!$B$2), ROW(balance_sheet_quarter[Company Name]) - ROW(INDEX(balance_sheet_quarter[Company Name], 1, 1)) + 1), ROW(31:31)), COLUMN(F:F)), "")</f>
        <v>0</v>
      </c>
      <c r="H33" s="14">
        <f t="array" ref="H33">IFERROR(INDEX(balance_sheet_quarter[#All], SMALL(IF(LOWER(balance_sheet_quarter[Company Name]) = LOWER(balance_sheet_quarter_filter!$B$2), ROW(balance_sheet_quarter[Company Name]) - ROW(INDEX(balance_sheet_quarter[Company Name], 1, 1)) + 1), ROW(31:31)), COLUMN(G:G)), "")</f>
        <v>0</v>
      </c>
      <c r="I33" s="14">
        <f t="array" ref="I33">IFERROR(INDEX(balance_sheet_quarter[#All], SMALL(IF(LOWER(balance_sheet_quarter[Company Name]) = LOWER(balance_sheet_quarter_filter!$B$2), ROW(balance_sheet_quarter[Company Name]) - ROW(INDEX(balance_sheet_quarter[Company Name], 1, 1)) + 1), ROW(31:31)), COLUMN(H:H)), "")</f>
        <v>0</v>
      </c>
      <c r="J33" s="14">
        <f t="array" ref="J33">IFERROR(INDEX(balance_sheet_quarter[#All], SMALL(IF(LOWER(balance_sheet_quarter[Company Name]) = LOWER(balance_sheet_quarter_filter!$B$2), ROW(balance_sheet_quarter[Company Name]) - ROW(INDEX(balance_sheet_quarter[Company Name], 1, 1)) + 1), ROW(31:31)), COLUMN(I:I)), "")</f>
        <v>0</v>
      </c>
      <c r="K33" s="14">
        <f t="array" ref="K33">IFERROR(INDEX(balance_sheet_quarter[#All], SMALL(IF(LOWER(balance_sheet_quarter[Company Name]) = LOWER(balance_sheet_quarter_filter!$B$2), ROW(balance_sheet_quarter[Company Name]) - ROW(INDEX(balance_sheet_quarter[Company Name], 1, 1)) + 1), ROW(31:31)), COLUMN(J:J)), "")</f>
        <v>0</v>
      </c>
      <c r="L33" s="14">
        <f t="array" ref="L33">IFERROR(INDEX(balance_sheet_quarter[#All], SMALL(IF(LOWER(balance_sheet_quarter[Company Name]) = LOWER(balance_sheet_quarter_filter!$B$2), ROW(balance_sheet_quarter[Company Name]) - ROW(INDEX(balance_sheet_quarter[Company Name], 1, 1)) + 1), ROW(31:31)), COLUMN(K:K)), "")</f>
        <v>0</v>
      </c>
      <c r="M33" s="14">
        <f t="array" ref="M33">IFERROR(INDEX(balance_sheet_quarter[#All], SMALL(IF(LOWER(balance_sheet_quarter[Company Name]) = LOWER(balance_sheet_quarter_filter!$B$2), ROW(balance_sheet_quarter[Company Name]) - ROW(INDEX(balance_sheet_quarter[Company Name], 1, 1)) + 1), ROW(31:31)), COLUMN(L:L)), "")</f>
        <v>0</v>
      </c>
      <c r="N33" s="14">
        <f t="array" ref="N33">IFERROR(INDEX(balance_sheet_quarter[#All], SMALL(IF(LOWER(balance_sheet_quarter[Company Name]) = LOWER(balance_sheet_quarter_filter!$B$2), ROW(balance_sheet_quarter[Company Name]) - ROW(INDEX(balance_sheet_quarter[Company Name], 1, 1)) + 1), ROW(31:31)), COLUMN(M:M)), "")</f>
        <v>0</v>
      </c>
      <c r="O33" s="14">
        <f t="array" ref="O33">IFERROR(INDEX(balance_sheet_quarter[#All], SMALL(IF(LOWER(balance_sheet_quarter[Company Name]) = LOWER(balance_sheet_quarter_filter!$B$2), ROW(balance_sheet_quarter[Company Name]) - ROW(INDEX(balance_sheet_quarter[Company Name], 1, 1)) + 1), ROW(31:31)), COLUMN(N:N)), "")</f>
        <v>0</v>
      </c>
      <c r="P33" s="14">
        <f t="array" ref="P33">IFERROR(INDEX(balance_sheet_quarter[#All], SMALL(IF(LOWER(balance_sheet_quarter[Company Name]) = LOWER(balance_sheet_quarter_filter!$B$2), ROW(balance_sheet_quarter[Company Name]) - ROW(INDEX(balance_sheet_quarter[Company Name], 1, 1)) + 1), ROW(31:31)), COLUMN(O:O)), "")</f>
        <v>0</v>
      </c>
      <c r="Q33" s="14">
        <f t="array" ref="Q33">IFERROR(INDEX(balance_sheet_quarter[#All], SMALL(IF(LOWER(balance_sheet_quarter[Company Name]) = LOWER(balance_sheet_quarter_filter!$B$2), ROW(balance_sheet_quarter[Company Name]) - ROW(INDEX(balance_sheet_quarter[Company Name], 1, 1)) + 1), ROW(31:31)), COLUMN(P:P)), "")</f>
        <v>0</v>
      </c>
      <c r="R33" s="14">
        <f t="array" ref="R33">IFERROR(INDEX(balance_sheet_quarter[#All], SMALL(IF(LOWER(balance_sheet_quarter[Company Name]) = LOWER(balance_sheet_quarter_filter!$B$2), ROW(balance_sheet_quarter[Company Name]) - ROW(INDEX(balance_sheet_quarter[Company Name], 1, 1)) + 1), ROW(31:31)), COLUMN(Q:Q)), "")</f>
        <v>0</v>
      </c>
      <c r="S33" s="14">
        <f t="array" ref="S33">IFERROR(INDEX(balance_sheet_quarter[#All], SMALL(IF(LOWER(balance_sheet_quarter[Company Name]) = LOWER(balance_sheet_quarter_filter!$B$2), ROW(balance_sheet_quarter[Company Name]) - ROW(INDEX(balance_sheet_quarter[Company Name], 1, 1)) + 1), ROW(31:31)), COLUMN(R:R)), "")</f>
        <v>0</v>
      </c>
    </row>
    <row r="34" spans="3:19" x14ac:dyDescent="0.35">
      <c r="C34" t="str">
        <f t="array" ref="C34">IFERROR(INDEX(balance_sheet_quarter[#All], SMALL(IF(LOWER(balance_sheet_quarter[Company Name]) = LOWER(balance_sheet_quarter_filter!$B$2), ROW(balance_sheet_quarter[Company Name]) - ROW(INDEX(balance_sheet_quarter[Company Name], 1, 1)) + 1), ROW(32:32)), COLUMN(B:B)), "")</f>
        <v>2. Trả trước cho người bán dài hạn</v>
      </c>
      <c r="D34" s="14">
        <f t="array" ref="D34">IFERROR(INDEX(balance_sheet_quarter[#All], SMALL(IF(LOWER(balance_sheet_quarter[Company Name]) = LOWER(balance_sheet_quarter_filter!$B$2), ROW(balance_sheet_quarter[Company Name]) - ROW(INDEX(balance_sheet_quarter[Company Name], 1, 1)) + 1), ROW(32:32)), COLUMN(C:C)), "")</f>
        <v>0</v>
      </c>
      <c r="E34" s="14">
        <f t="array" ref="E34">IFERROR(INDEX(balance_sheet_quarter[#All], SMALL(IF(LOWER(balance_sheet_quarter[Company Name]) = LOWER(balance_sheet_quarter_filter!$B$2), ROW(balance_sheet_quarter[Company Name]) - ROW(INDEX(balance_sheet_quarter[Company Name], 1, 1)) + 1), ROW(32:32)), COLUMN(D:D)), "")</f>
        <v>0</v>
      </c>
      <c r="F34" s="14">
        <f t="array" ref="F34">IFERROR(INDEX(balance_sheet_quarter[#All], SMALL(IF(LOWER(balance_sheet_quarter[Company Name]) = LOWER(balance_sheet_quarter_filter!$B$2), ROW(balance_sheet_quarter[Company Name]) - ROW(INDEX(balance_sheet_quarter[Company Name], 1, 1)) + 1), ROW(32:32)), COLUMN(E:E)), "")</f>
        <v>0</v>
      </c>
      <c r="G34" s="14">
        <f t="array" ref="G34">IFERROR(INDEX(balance_sheet_quarter[#All], SMALL(IF(LOWER(balance_sheet_quarter[Company Name]) = LOWER(balance_sheet_quarter_filter!$B$2), ROW(balance_sheet_quarter[Company Name]) - ROW(INDEX(balance_sheet_quarter[Company Name], 1, 1)) + 1), ROW(32:32)), COLUMN(F:F)), "")</f>
        <v>0</v>
      </c>
      <c r="H34" s="14">
        <f t="array" ref="H34">IFERROR(INDEX(balance_sheet_quarter[#All], SMALL(IF(LOWER(balance_sheet_quarter[Company Name]) = LOWER(balance_sheet_quarter_filter!$B$2), ROW(balance_sheet_quarter[Company Name]) - ROW(INDEX(balance_sheet_quarter[Company Name], 1, 1)) + 1), ROW(32:32)), COLUMN(G:G)), "")</f>
        <v>0</v>
      </c>
      <c r="I34" s="14">
        <f t="array" ref="I34">IFERROR(INDEX(balance_sheet_quarter[#All], SMALL(IF(LOWER(balance_sheet_quarter[Company Name]) = LOWER(balance_sheet_quarter_filter!$B$2), ROW(balance_sheet_quarter[Company Name]) - ROW(INDEX(balance_sheet_quarter[Company Name], 1, 1)) + 1), ROW(32:32)), COLUMN(H:H)), "")</f>
        <v>0</v>
      </c>
      <c r="J34" s="14">
        <f t="array" ref="J34">IFERROR(INDEX(balance_sheet_quarter[#All], SMALL(IF(LOWER(balance_sheet_quarter[Company Name]) = LOWER(balance_sheet_quarter_filter!$B$2), ROW(balance_sheet_quarter[Company Name]) - ROW(INDEX(balance_sheet_quarter[Company Name], 1, 1)) + 1), ROW(32:32)), COLUMN(I:I)), "")</f>
        <v>0</v>
      </c>
      <c r="K34" s="14">
        <f t="array" ref="K34">IFERROR(INDEX(balance_sheet_quarter[#All], SMALL(IF(LOWER(balance_sheet_quarter[Company Name]) = LOWER(balance_sheet_quarter_filter!$B$2), ROW(balance_sheet_quarter[Company Name]) - ROW(INDEX(balance_sheet_quarter[Company Name], 1, 1)) + 1), ROW(32:32)), COLUMN(J:J)), "")</f>
        <v>0</v>
      </c>
      <c r="L34" s="14">
        <f t="array" ref="L34">IFERROR(INDEX(balance_sheet_quarter[#All], SMALL(IF(LOWER(balance_sheet_quarter[Company Name]) = LOWER(balance_sheet_quarter_filter!$B$2), ROW(balance_sheet_quarter[Company Name]) - ROW(INDEX(balance_sheet_quarter[Company Name], 1, 1)) + 1), ROW(32:32)), COLUMN(K:K)), "")</f>
        <v>0</v>
      </c>
      <c r="M34" s="14">
        <f t="array" ref="M34">IFERROR(INDEX(balance_sheet_quarter[#All], SMALL(IF(LOWER(balance_sheet_quarter[Company Name]) = LOWER(balance_sheet_quarter_filter!$B$2), ROW(balance_sheet_quarter[Company Name]) - ROW(INDEX(balance_sheet_quarter[Company Name], 1, 1)) + 1), ROW(32:32)), COLUMN(L:L)), "")</f>
        <v>0</v>
      </c>
      <c r="N34" s="14">
        <f t="array" ref="N34">IFERROR(INDEX(balance_sheet_quarter[#All], SMALL(IF(LOWER(balance_sheet_quarter[Company Name]) = LOWER(balance_sheet_quarter_filter!$B$2), ROW(balance_sheet_quarter[Company Name]) - ROW(INDEX(balance_sheet_quarter[Company Name], 1, 1)) + 1), ROW(32:32)), COLUMN(M:M)), "")</f>
        <v>0</v>
      </c>
      <c r="O34" s="14">
        <f t="array" ref="O34">IFERROR(INDEX(balance_sheet_quarter[#All], SMALL(IF(LOWER(balance_sheet_quarter[Company Name]) = LOWER(balance_sheet_quarter_filter!$B$2), ROW(balance_sheet_quarter[Company Name]) - ROW(INDEX(balance_sheet_quarter[Company Name], 1, 1)) + 1), ROW(32:32)), COLUMN(N:N)), "")</f>
        <v>0</v>
      </c>
      <c r="P34" s="14">
        <f t="array" ref="P34">IFERROR(INDEX(balance_sheet_quarter[#All], SMALL(IF(LOWER(balance_sheet_quarter[Company Name]) = LOWER(balance_sheet_quarter_filter!$B$2), ROW(balance_sheet_quarter[Company Name]) - ROW(INDEX(balance_sheet_quarter[Company Name], 1, 1)) + 1), ROW(32:32)), COLUMN(O:O)), "")</f>
        <v>0</v>
      </c>
      <c r="Q34" s="14">
        <f t="array" ref="Q34">IFERROR(INDEX(balance_sheet_quarter[#All], SMALL(IF(LOWER(balance_sheet_quarter[Company Name]) = LOWER(balance_sheet_quarter_filter!$B$2), ROW(balance_sheet_quarter[Company Name]) - ROW(INDEX(balance_sheet_quarter[Company Name], 1, 1)) + 1), ROW(32:32)), COLUMN(P:P)), "")</f>
        <v>0</v>
      </c>
      <c r="R34" s="14">
        <f t="array" ref="R34">IFERROR(INDEX(balance_sheet_quarter[#All], SMALL(IF(LOWER(balance_sheet_quarter[Company Name]) = LOWER(balance_sheet_quarter_filter!$B$2), ROW(balance_sheet_quarter[Company Name]) - ROW(INDEX(balance_sheet_quarter[Company Name], 1, 1)) + 1), ROW(32:32)), COLUMN(Q:Q)), "")</f>
        <v>0</v>
      </c>
      <c r="S34" s="14">
        <f t="array" ref="S34">IFERROR(INDEX(balance_sheet_quarter[#All], SMALL(IF(LOWER(balance_sheet_quarter[Company Name]) = LOWER(balance_sheet_quarter_filter!$B$2), ROW(balance_sheet_quarter[Company Name]) - ROW(INDEX(balance_sheet_quarter[Company Name], 1, 1)) + 1), ROW(32:32)), COLUMN(R:R)), "")</f>
        <v>0</v>
      </c>
    </row>
    <row r="35" spans="3:19" x14ac:dyDescent="0.35">
      <c r="C35" t="str">
        <f t="array" ref="C35">IFERROR(INDEX(balance_sheet_quarter[#All], SMALL(IF(LOWER(balance_sheet_quarter[Company Name]) = LOWER(balance_sheet_quarter_filter!$B$2), ROW(balance_sheet_quarter[Company Name]) - ROW(INDEX(balance_sheet_quarter[Company Name], 1, 1)) + 1), ROW(33:33)), COLUMN(B:B)), "")</f>
        <v>3. Vốn kinh doanh ở đơn vị trực thuộc</v>
      </c>
      <c r="D35" s="14">
        <f t="array" ref="D35">IFERROR(INDEX(balance_sheet_quarter[#All], SMALL(IF(LOWER(balance_sheet_quarter[Company Name]) = LOWER(balance_sheet_quarter_filter!$B$2), ROW(balance_sheet_quarter[Company Name]) - ROW(INDEX(balance_sheet_quarter[Company Name], 1, 1)) + 1), ROW(33:33)), COLUMN(C:C)), "")</f>
        <v>0</v>
      </c>
      <c r="E35" s="14">
        <f t="array" ref="E35">IFERROR(INDEX(balance_sheet_quarter[#All], SMALL(IF(LOWER(balance_sheet_quarter[Company Name]) = LOWER(balance_sheet_quarter_filter!$B$2), ROW(balance_sheet_quarter[Company Name]) - ROW(INDEX(balance_sheet_quarter[Company Name], 1, 1)) + 1), ROW(33:33)), COLUMN(D:D)), "")</f>
        <v>0</v>
      </c>
      <c r="F35" s="14">
        <f t="array" ref="F35">IFERROR(INDEX(balance_sheet_quarter[#All], SMALL(IF(LOWER(balance_sheet_quarter[Company Name]) = LOWER(balance_sheet_quarter_filter!$B$2), ROW(balance_sheet_quarter[Company Name]) - ROW(INDEX(balance_sheet_quarter[Company Name], 1, 1)) + 1), ROW(33:33)), COLUMN(E:E)), "")</f>
        <v>0</v>
      </c>
      <c r="G35" s="14">
        <f t="array" ref="G35">IFERROR(INDEX(balance_sheet_quarter[#All], SMALL(IF(LOWER(balance_sheet_quarter[Company Name]) = LOWER(balance_sheet_quarter_filter!$B$2), ROW(balance_sheet_quarter[Company Name]) - ROW(INDEX(balance_sheet_quarter[Company Name], 1, 1)) + 1), ROW(33:33)), COLUMN(F:F)), "")</f>
        <v>0</v>
      </c>
      <c r="H35" s="14">
        <f t="array" ref="H35">IFERROR(INDEX(balance_sheet_quarter[#All], SMALL(IF(LOWER(balance_sheet_quarter[Company Name]) = LOWER(balance_sheet_quarter_filter!$B$2), ROW(balance_sheet_quarter[Company Name]) - ROW(INDEX(balance_sheet_quarter[Company Name], 1, 1)) + 1), ROW(33:33)), COLUMN(G:G)), "")</f>
        <v>0</v>
      </c>
      <c r="I35" s="14">
        <f t="array" ref="I35">IFERROR(INDEX(balance_sheet_quarter[#All], SMALL(IF(LOWER(balance_sheet_quarter[Company Name]) = LOWER(balance_sheet_quarter_filter!$B$2), ROW(balance_sheet_quarter[Company Name]) - ROW(INDEX(balance_sheet_quarter[Company Name], 1, 1)) + 1), ROW(33:33)), COLUMN(H:H)), "")</f>
        <v>0</v>
      </c>
      <c r="J35" s="14">
        <f t="array" ref="J35">IFERROR(INDEX(balance_sheet_quarter[#All], SMALL(IF(LOWER(balance_sheet_quarter[Company Name]) = LOWER(balance_sheet_quarter_filter!$B$2), ROW(balance_sheet_quarter[Company Name]) - ROW(INDEX(balance_sheet_quarter[Company Name], 1, 1)) + 1), ROW(33:33)), COLUMN(I:I)), "")</f>
        <v>0</v>
      </c>
      <c r="K35" s="14">
        <f t="array" ref="K35">IFERROR(INDEX(balance_sheet_quarter[#All], SMALL(IF(LOWER(balance_sheet_quarter[Company Name]) = LOWER(balance_sheet_quarter_filter!$B$2), ROW(balance_sheet_quarter[Company Name]) - ROW(INDEX(balance_sheet_quarter[Company Name], 1, 1)) + 1), ROW(33:33)), COLUMN(J:J)), "")</f>
        <v>0</v>
      </c>
      <c r="L35" s="14">
        <f t="array" ref="L35">IFERROR(INDEX(balance_sheet_quarter[#All], SMALL(IF(LOWER(balance_sheet_quarter[Company Name]) = LOWER(balance_sheet_quarter_filter!$B$2), ROW(balance_sheet_quarter[Company Name]) - ROW(INDEX(balance_sheet_quarter[Company Name], 1, 1)) + 1), ROW(33:33)), COLUMN(K:K)), "")</f>
        <v>0</v>
      </c>
      <c r="M35" s="14">
        <f t="array" ref="M35">IFERROR(INDEX(balance_sheet_quarter[#All], SMALL(IF(LOWER(balance_sheet_quarter[Company Name]) = LOWER(balance_sheet_quarter_filter!$B$2), ROW(balance_sheet_quarter[Company Name]) - ROW(INDEX(balance_sheet_quarter[Company Name], 1, 1)) + 1), ROW(33:33)), COLUMN(L:L)), "")</f>
        <v>0</v>
      </c>
      <c r="N35" s="14">
        <f t="array" ref="N35">IFERROR(INDEX(balance_sheet_quarter[#All], SMALL(IF(LOWER(balance_sheet_quarter[Company Name]) = LOWER(balance_sheet_quarter_filter!$B$2), ROW(balance_sheet_quarter[Company Name]) - ROW(INDEX(balance_sheet_quarter[Company Name], 1, 1)) + 1), ROW(33:33)), COLUMN(M:M)), "")</f>
        <v>0</v>
      </c>
      <c r="O35" s="14">
        <f t="array" ref="O35">IFERROR(INDEX(balance_sheet_quarter[#All], SMALL(IF(LOWER(balance_sheet_quarter[Company Name]) = LOWER(balance_sheet_quarter_filter!$B$2), ROW(balance_sheet_quarter[Company Name]) - ROW(INDEX(balance_sheet_quarter[Company Name], 1, 1)) + 1), ROW(33:33)), COLUMN(N:N)), "")</f>
        <v>0</v>
      </c>
      <c r="P35" s="14">
        <f t="array" ref="P35">IFERROR(INDEX(balance_sheet_quarter[#All], SMALL(IF(LOWER(balance_sheet_quarter[Company Name]) = LOWER(balance_sheet_quarter_filter!$B$2), ROW(balance_sheet_quarter[Company Name]) - ROW(INDEX(balance_sheet_quarter[Company Name], 1, 1)) + 1), ROW(33:33)), COLUMN(O:O)), "")</f>
        <v>0</v>
      </c>
      <c r="Q35" s="14">
        <f t="array" ref="Q35">IFERROR(INDEX(balance_sheet_quarter[#All], SMALL(IF(LOWER(balance_sheet_quarter[Company Name]) = LOWER(balance_sheet_quarter_filter!$B$2), ROW(balance_sheet_quarter[Company Name]) - ROW(INDEX(balance_sheet_quarter[Company Name], 1, 1)) + 1), ROW(33:33)), COLUMN(P:P)), "")</f>
        <v>0</v>
      </c>
      <c r="R35" s="14">
        <f t="array" ref="R35">IFERROR(INDEX(balance_sheet_quarter[#All], SMALL(IF(LOWER(balance_sheet_quarter[Company Name]) = LOWER(balance_sheet_quarter_filter!$B$2), ROW(balance_sheet_quarter[Company Name]) - ROW(INDEX(balance_sheet_quarter[Company Name], 1, 1)) + 1), ROW(33:33)), COLUMN(Q:Q)), "")</f>
        <v>0</v>
      </c>
      <c r="S35" s="14">
        <f t="array" ref="S35">IFERROR(INDEX(balance_sheet_quarter[#All], SMALL(IF(LOWER(balance_sheet_quarter[Company Name]) = LOWER(balance_sheet_quarter_filter!$B$2), ROW(balance_sheet_quarter[Company Name]) - ROW(INDEX(balance_sheet_quarter[Company Name], 1, 1)) + 1), ROW(33:33)), COLUMN(R:R)), "")</f>
        <v>0</v>
      </c>
    </row>
    <row r="36" spans="3:19" x14ac:dyDescent="0.35">
      <c r="C36" t="str">
        <f t="array" ref="C36">IFERROR(INDEX(balance_sheet_quarter[#All], SMALL(IF(LOWER(balance_sheet_quarter[Company Name]) = LOWER(balance_sheet_quarter_filter!$B$2), ROW(balance_sheet_quarter[Company Name]) - ROW(INDEX(balance_sheet_quarter[Company Name], 1, 1)) + 1), ROW(34:34)), COLUMN(B:B)), "")</f>
        <v>4. Phải thu nội bộ dài hạn</v>
      </c>
      <c r="D36" s="14">
        <f t="array" ref="D36">IFERROR(INDEX(balance_sheet_quarter[#All], SMALL(IF(LOWER(balance_sheet_quarter[Company Name]) = LOWER(balance_sheet_quarter_filter!$B$2), ROW(balance_sheet_quarter[Company Name]) - ROW(INDEX(balance_sheet_quarter[Company Name], 1, 1)) + 1), ROW(34:34)), COLUMN(C:C)), "")</f>
        <v>291031000000</v>
      </c>
      <c r="E36" s="14">
        <f t="array" ref="E36">IFERROR(INDEX(balance_sheet_quarter[#All], SMALL(IF(LOWER(balance_sheet_quarter[Company Name]) = LOWER(balance_sheet_quarter_filter!$B$2), ROW(balance_sheet_quarter[Company Name]) - ROW(INDEX(balance_sheet_quarter[Company Name], 1, 1)) + 1), ROW(34:34)), COLUMN(D:D)), "")</f>
        <v>257764000000</v>
      </c>
      <c r="F36" s="14">
        <f t="array" ref="F36">IFERROR(INDEX(balance_sheet_quarter[#All], SMALL(IF(LOWER(balance_sheet_quarter[Company Name]) = LOWER(balance_sheet_quarter_filter!$B$2), ROW(balance_sheet_quarter[Company Name]) - ROW(INDEX(balance_sheet_quarter[Company Name], 1, 1)) + 1), ROW(34:34)), COLUMN(E:E)), "")</f>
        <v>257764000000</v>
      </c>
      <c r="G36" s="14">
        <f t="array" ref="G36">IFERROR(INDEX(balance_sheet_quarter[#All], SMALL(IF(LOWER(balance_sheet_quarter[Company Name]) = LOWER(balance_sheet_quarter_filter!$B$2), ROW(balance_sheet_quarter[Company Name]) - ROW(INDEX(balance_sheet_quarter[Company Name], 1, 1)) + 1), ROW(34:34)), COLUMN(F:F)), "")</f>
        <v>257764000000</v>
      </c>
      <c r="H36" s="14">
        <f t="array" ref="H36">IFERROR(INDEX(balance_sheet_quarter[#All], SMALL(IF(LOWER(balance_sheet_quarter[Company Name]) = LOWER(balance_sheet_quarter_filter!$B$2), ROW(balance_sheet_quarter[Company Name]) - ROW(INDEX(balance_sheet_quarter[Company Name], 1, 1)) + 1), ROW(34:34)), COLUMN(G:G)), "")</f>
        <v>119064000000</v>
      </c>
      <c r="I36" s="14">
        <f t="array" ref="I36">IFERROR(INDEX(balance_sheet_quarter[#All], SMALL(IF(LOWER(balance_sheet_quarter[Company Name]) = LOWER(balance_sheet_quarter_filter!$B$2), ROW(balance_sheet_quarter[Company Name]) - ROW(INDEX(balance_sheet_quarter[Company Name], 1, 1)) + 1), ROW(34:34)), COLUMN(H:H)), "")</f>
        <v>97014000000</v>
      </c>
      <c r="J36" s="14">
        <f t="array" ref="J36">IFERROR(INDEX(balance_sheet_quarter[#All], SMALL(IF(LOWER(balance_sheet_quarter[Company Name]) = LOWER(balance_sheet_quarter_filter!$B$2), ROW(balance_sheet_quarter[Company Name]) - ROW(INDEX(balance_sheet_quarter[Company Name], 1, 1)) + 1), ROW(34:34)), COLUMN(I:I)), "")</f>
        <v>97014000000</v>
      </c>
      <c r="K36" s="14">
        <f t="array" ref="K36">IFERROR(INDEX(balance_sheet_quarter[#All], SMALL(IF(LOWER(balance_sheet_quarter[Company Name]) = LOWER(balance_sheet_quarter_filter!$B$2), ROW(balance_sheet_quarter[Company Name]) - ROW(INDEX(balance_sheet_quarter[Company Name], 1, 1)) + 1), ROW(34:34)), COLUMN(J:J)), "")</f>
        <v>97014000000</v>
      </c>
      <c r="L36" s="14">
        <f t="array" ref="L36">IFERROR(INDEX(balance_sheet_quarter[#All], SMALL(IF(LOWER(balance_sheet_quarter[Company Name]) = LOWER(balance_sheet_quarter_filter!$B$2), ROW(balance_sheet_quarter[Company Name]) - ROW(INDEX(balance_sheet_quarter[Company Name], 1, 1)) + 1), ROW(34:34)), COLUMN(K:K)), "")</f>
        <v>97014000000</v>
      </c>
      <c r="M36" s="14">
        <f t="array" ref="M36">IFERROR(INDEX(balance_sheet_quarter[#All], SMALL(IF(LOWER(balance_sheet_quarter[Company Name]) = LOWER(balance_sheet_quarter_filter!$B$2), ROW(balance_sheet_quarter[Company Name]) - ROW(INDEX(balance_sheet_quarter[Company Name], 1, 1)) + 1), ROW(34:34)), COLUMN(L:L)), "")</f>
        <v>97014000000</v>
      </c>
      <c r="N36" s="14">
        <f t="array" ref="N36">IFERROR(INDEX(balance_sheet_quarter[#All], SMALL(IF(LOWER(balance_sheet_quarter[Company Name]) = LOWER(balance_sheet_quarter_filter!$B$2), ROW(balance_sheet_quarter[Company Name]) - ROW(INDEX(balance_sheet_quarter[Company Name], 1, 1)) + 1), ROW(34:34)), COLUMN(M:M)), "")</f>
        <v>97014000000</v>
      </c>
      <c r="O36" s="14">
        <f t="array" ref="O36">IFERROR(INDEX(balance_sheet_quarter[#All], SMALL(IF(LOWER(balance_sheet_quarter[Company Name]) = LOWER(balance_sheet_quarter_filter!$B$2), ROW(balance_sheet_quarter[Company Name]) - ROW(INDEX(balance_sheet_quarter[Company Name], 1, 1)) + 1), ROW(34:34)), COLUMN(N:N)), "")</f>
        <v>97014000000</v>
      </c>
      <c r="P36" s="14">
        <f t="array" ref="P36">IFERROR(INDEX(balance_sheet_quarter[#All], SMALL(IF(LOWER(balance_sheet_quarter[Company Name]) = LOWER(balance_sheet_quarter_filter!$B$2), ROW(balance_sheet_quarter[Company Name]) - ROW(INDEX(balance_sheet_quarter[Company Name], 1, 1)) + 1), ROW(34:34)), COLUMN(O:O)), "")</f>
        <v>97014000000</v>
      </c>
      <c r="Q36" s="14">
        <f t="array" ref="Q36">IFERROR(INDEX(balance_sheet_quarter[#All], SMALL(IF(LOWER(balance_sheet_quarter[Company Name]) = LOWER(balance_sheet_quarter_filter!$B$2), ROW(balance_sheet_quarter[Company Name]) - ROW(INDEX(balance_sheet_quarter[Company Name], 1, 1)) + 1), ROW(34:34)), COLUMN(P:P)), "")</f>
        <v>0</v>
      </c>
      <c r="R36" s="14">
        <f t="array" ref="R36">IFERROR(INDEX(balance_sheet_quarter[#All], SMALL(IF(LOWER(balance_sheet_quarter[Company Name]) = LOWER(balance_sheet_quarter_filter!$B$2), ROW(balance_sheet_quarter[Company Name]) - ROW(INDEX(balance_sheet_quarter[Company Name], 1, 1)) + 1), ROW(34:34)), COLUMN(Q:Q)), "")</f>
        <v>97014000000</v>
      </c>
      <c r="S36" s="14">
        <f t="array" ref="S36">IFERROR(INDEX(balance_sheet_quarter[#All], SMALL(IF(LOWER(balance_sheet_quarter[Company Name]) = LOWER(balance_sheet_quarter_filter!$B$2), ROW(balance_sheet_quarter[Company Name]) - ROW(INDEX(balance_sheet_quarter[Company Name], 1, 1)) + 1), ROW(34:34)), COLUMN(R:R)), "")</f>
        <v>0</v>
      </c>
    </row>
    <row r="37" spans="3:19" x14ac:dyDescent="0.35">
      <c r="C37" t="str">
        <f t="array" ref="C37">IFERROR(INDEX(balance_sheet_quarter[#All], SMALL(IF(LOWER(balance_sheet_quarter[Company Name]) = LOWER(balance_sheet_quarter_filter!$B$2), ROW(balance_sheet_quarter[Company Name]) - ROW(INDEX(balance_sheet_quarter[Company Name], 1, 1)) + 1), ROW(35:35)), COLUMN(B:B)), "")</f>
        <v>5. Phải thu về cho vay dài hạn</v>
      </c>
      <c r="D37" s="14">
        <f t="array" ref="D37">IFERROR(INDEX(balance_sheet_quarter[#All], SMALL(IF(LOWER(balance_sheet_quarter[Company Name]) = LOWER(balance_sheet_quarter_filter!$B$2), ROW(balance_sheet_quarter[Company Name]) - ROW(INDEX(balance_sheet_quarter[Company Name], 1, 1)) + 1), ROW(35:35)), COLUMN(C:C)), "")</f>
        <v>0</v>
      </c>
      <c r="E37" s="14">
        <f t="array" ref="E37">IFERROR(INDEX(balance_sheet_quarter[#All], SMALL(IF(LOWER(balance_sheet_quarter[Company Name]) = LOWER(balance_sheet_quarter_filter!$B$2), ROW(balance_sheet_quarter[Company Name]) - ROW(INDEX(balance_sheet_quarter[Company Name], 1, 1)) + 1), ROW(35:35)), COLUMN(D:D)), "")</f>
        <v>0</v>
      </c>
      <c r="F37" s="14">
        <f t="array" ref="F37">IFERROR(INDEX(balance_sheet_quarter[#All], SMALL(IF(LOWER(balance_sheet_quarter[Company Name]) = LOWER(balance_sheet_quarter_filter!$B$2), ROW(balance_sheet_quarter[Company Name]) - ROW(INDEX(balance_sheet_quarter[Company Name], 1, 1)) + 1), ROW(35:35)), COLUMN(E:E)), "")</f>
        <v>0</v>
      </c>
      <c r="G37" s="14">
        <f t="array" ref="G37">IFERROR(INDEX(balance_sheet_quarter[#All], SMALL(IF(LOWER(balance_sheet_quarter[Company Name]) = LOWER(balance_sheet_quarter_filter!$B$2), ROW(balance_sheet_quarter[Company Name]) - ROW(INDEX(balance_sheet_quarter[Company Name], 1, 1)) + 1), ROW(35:35)), COLUMN(F:F)), "")</f>
        <v>0</v>
      </c>
      <c r="H37" s="14">
        <f t="array" ref="H37">IFERROR(INDEX(balance_sheet_quarter[#All], SMALL(IF(LOWER(balance_sheet_quarter[Company Name]) = LOWER(balance_sheet_quarter_filter!$B$2), ROW(balance_sheet_quarter[Company Name]) - ROW(INDEX(balance_sheet_quarter[Company Name], 1, 1)) + 1), ROW(35:35)), COLUMN(G:G)), "")</f>
        <v>0</v>
      </c>
      <c r="I37" s="14">
        <f t="array" ref="I37">IFERROR(INDEX(balance_sheet_quarter[#All], SMALL(IF(LOWER(balance_sheet_quarter[Company Name]) = LOWER(balance_sheet_quarter_filter!$B$2), ROW(balance_sheet_quarter[Company Name]) - ROW(INDEX(balance_sheet_quarter[Company Name], 1, 1)) + 1), ROW(35:35)), COLUMN(H:H)), "")</f>
        <v>0</v>
      </c>
      <c r="J37" s="14">
        <f t="array" ref="J37">IFERROR(INDEX(balance_sheet_quarter[#All], SMALL(IF(LOWER(balance_sheet_quarter[Company Name]) = LOWER(balance_sheet_quarter_filter!$B$2), ROW(balance_sheet_quarter[Company Name]) - ROW(INDEX(balance_sheet_quarter[Company Name], 1, 1)) + 1), ROW(35:35)), COLUMN(I:I)), "")</f>
        <v>0</v>
      </c>
      <c r="K37" s="14">
        <f t="array" ref="K37">IFERROR(INDEX(balance_sheet_quarter[#All], SMALL(IF(LOWER(balance_sheet_quarter[Company Name]) = LOWER(balance_sheet_quarter_filter!$B$2), ROW(balance_sheet_quarter[Company Name]) - ROW(INDEX(balance_sheet_quarter[Company Name], 1, 1)) + 1), ROW(35:35)), COLUMN(J:J)), "")</f>
        <v>0</v>
      </c>
      <c r="L37" s="14">
        <f t="array" ref="L37">IFERROR(INDEX(balance_sheet_quarter[#All], SMALL(IF(LOWER(balance_sheet_quarter[Company Name]) = LOWER(balance_sheet_quarter_filter!$B$2), ROW(balance_sheet_quarter[Company Name]) - ROW(INDEX(balance_sheet_quarter[Company Name], 1, 1)) + 1), ROW(35:35)), COLUMN(K:K)), "")</f>
        <v>0</v>
      </c>
      <c r="M37" s="14">
        <f t="array" ref="M37">IFERROR(INDEX(balance_sheet_quarter[#All], SMALL(IF(LOWER(balance_sheet_quarter[Company Name]) = LOWER(balance_sheet_quarter_filter!$B$2), ROW(balance_sheet_quarter[Company Name]) - ROW(INDEX(balance_sheet_quarter[Company Name], 1, 1)) + 1), ROW(35:35)), COLUMN(L:L)), "")</f>
        <v>0</v>
      </c>
      <c r="N37" s="14">
        <f t="array" ref="N37">IFERROR(INDEX(balance_sheet_quarter[#All], SMALL(IF(LOWER(balance_sheet_quarter[Company Name]) = LOWER(balance_sheet_quarter_filter!$B$2), ROW(balance_sheet_quarter[Company Name]) - ROW(INDEX(balance_sheet_quarter[Company Name], 1, 1)) + 1), ROW(35:35)), COLUMN(M:M)), "")</f>
        <v>0</v>
      </c>
      <c r="O37" s="14">
        <f t="array" ref="O37">IFERROR(INDEX(balance_sheet_quarter[#All], SMALL(IF(LOWER(balance_sheet_quarter[Company Name]) = LOWER(balance_sheet_quarter_filter!$B$2), ROW(balance_sheet_quarter[Company Name]) - ROW(INDEX(balance_sheet_quarter[Company Name], 1, 1)) + 1), ROW(35:35)), COLUMN(N:N)), "")</f>
        <v>0</v>
      </c>
      <c r="P37" s="14">
        <f t="array" ref="P37">IFERROR(INDEX(balance_sheet_quarter[#All], SMALL(IF(LOWER(balance_sheet_quarter[Company Name]) = LOWER(balance_sheet_quarter_filter!$B$2), ROW(balance_sheet_quarter[Company Name]) - ROW(INDEX(balance_sheet_quarter[Company Name], 1, 1)) + 1), ROW(35:35)), COLUMN(O:O)), "")</f>
        <v>0</v>
      </c>
      <c r="Q37" s="14">
        <f t="array" ref="Q37">IFERROR(INDEX(balance_sheet_quarter[#All], SMALL(IF(LOWER(balance_sheet_quarter[Company Name]) = LOWER(balance_sheet_quarter_filter!$B$2), ROW(balance_sheet_quarter[Company Name]) - ROW(INDEX(balance_sheet_quarter[Company Name], 1, 1)) + 1), ROW(35:35)), COLUMN(P:P)), "")</f>
        <v>0</v>
      </c>
      <c r="R37" s="14">
        <f t="array" ref="R37">IFERROR(INDEX(balance_sheet_quarter[#All], SMALL(IF(LOWER(balance_sheet_quarter[Company Name]) = LOWER(balance_sheet_quarter_filter!$B$2), ROW(balance_sheet_quarter[Company Name]) - ROW(INDEX(balance_sheet_quarter[Company Name], 1, 1)) + 1), ROW(35:35)), COLUMN(Q:Q)), "")</f>
        <v>0</v>
      </c>
      <c r="S37" s="14">
        <f t="array" ref="S37">IFERROR(INDEX(balance_sheet_quarter[#All], SMALL(IF(LOWER(balance_sheet_quarter[Company Name]) = LOWER(balance_sheet_quarter_filter!$B$2), ROW(balance_sheet_quarter[Company Name]) - ROW(INDEX(balance_sheet_quarter[Company Name], 1, 1)) + 1), ROW(35:35)), COLUMN(R:R)), "")</f>
        <v>0</v>
      </c>
    </row>
    <row r="38" spans="3:19" x14ac:dyDescent="0.35">
      <c r="C38" t="str">
        <f t="array" ref="C38">IFERROR(INDEX(balance_sheet_quarter[#All], SMALL(IF(LOWER(balance_sheet_quarter[Company Name]) = LOWER(balance_sheet_quarter_filter!$B$2), ROW(balance_sheet_quarter[Company Name]) - ROW(INDEX(balance_sheet_quarter[Company Name], 1, 1)) + 1), ROW(36:36)), COLUMN(B:B)), "")</f>
        <v>6. Phải thu dài hạn khác</v>
      </c>
      <c r="D38" s="14">
        <f t="array" ref="D38">IFERROR(INDEX(balance_sheet_quarter[#All], SMALL(IF(LOWER(balance_sheet_quarter[Company Name]) = LOWER(balance_sheet_quarter_filter!$B$2), ROW(balance_sheet_quarter[Company Name]) - ROW(INDEX(balance_sheet_quarter[Company Name], 1, 1)) + 1), ROW(36:36)), COLUMN(C:C)), "")</f>
        <v>0</v>
      </c>
      <c r="E38" s="14">
        <f t="array" ref="E38">IFERROR(INDEX(balance_sheet_quarter[#All], SMALL(IF(LOWER(balance_sheet_quarter[Company Name]) = LOWER(balance_sheet_quarter_filter!$B$2), ROW(balance_sheet_quarter[Company Name]) - ROW(INDEX(balance_sheet_quarter[Company Name], 1, 1)) + 1), ROW(36:36)), COLUMN(D:D)), "")</f>
        <v>0</v>
      </c>
      <c r="F38" s="14">
        <f t="array" ref="F38">IFERROR(INDEX(balance_sheet_quarter[#All], SMALL(IF(LOWER(balance_sheet_quarter[Company Name]) = LOWER(balance_sheet_quarter_filter!$B$2), ROW(balance_sheet_quarter[Company Name]) - ROW(INDEX(balance_sheet_quarter[Company Name], 1, 1)) + 1), ROW(36:36)), COLUMN(E:E)), "")</f>
        <v>0</v>
      </c>
      <c r="G38" s="14">
        <f t="array" ref="G38">IFERROR(INDEX(balance_sheet_quarter[#All], SMALL(IF(LOWER(balance_sheet_quarter[Company Name]) = LOWER(balance_sheet_quarter_filter!$B$2), ROW(balance_sheet_quarter[Company Name]) - ROW(INDEX(balance_sheet_quarter[Company Name], 1, 1)) + 1), ROW(36:36)), COLUMN(F:F)), "")</f>
        <v>0</v>
      </c>
      <c r="H38" s="14">
        <f t="array" ref="H38">IFERROR(INDEX(balance_sheet_quarter[#All], SMALL(IF(LOWER(balance_sheet_quarter[Company Name]) = LOWER(balance_sheet_quarter_filter!$B$2), ROW(balance_sheet_quarter[Company Name]) - ROW(INDEX(balance_sheet_quarter[Company Name], 1, 1)) + 1), ROW(36:36)), COLUMN(G:G)), "")</f>
        <v>0</v>
      </c>
      <c r="I38" s="14">
        <f t="array" ref="I38">IFERROR(INDEX(balance_sheet_quarter[#All], SMALL(IF(LOWER(balance_sheet_quarter[Company Name]) = LOWER(balance_sheet_quarter_filter!$B$2), ROW(balance_sheet_quarter[Company Name]) - ROW(INDEX(balance_sheet_quarter[Company Name], 1, 1)) + 1), ROW(36:36)), COLUMN(H:H)), "")</f>
        <v>0</v>
      </c>
      <c r="J38" s="14">
        <f t="array" ref="J38">IFERROR(INDEX(balance_sheet_quarter[#All], SMALL(IF(LOWER(balance_sheet_quarter[Company Name]) = LOWER(balance_sheet_quarter_filter!$B$2), ROW(balance_sheet_quarter[Company Name]) - ROW(INDEX(balance_sheet_quarter[Company Name], 1, 1)) + 1), ROW(36:36)), COLUMN(I:I)), "")</f>
        <v>0</v>
      </c>
      <c r="K38" s="14">
        <f t="array" ref="K38">IFERROR(INDEX(balance_sheet_quarter[#All], SMALL(IF(LOWER(balance_sheet_quarter[Company Name]) = LOWER(balance_sheet_quarter_filter!$B$2), ROW(balance_sheet_quarter[Company Name]) - ROW(INDEX(balance_sheet_quarter[Company Name], 1, 1)) + 1), ROW(36:36)), COLUMN(J:J)), "")</f>
        <v>0</v>
      </c>
      <c r="L38" s="14">
        <f t="array" ref="L38">IFERROR(INDEX(balance_sheet_quarter[#All], SMALL(IF(LOWER(balance_sheet_quarter[Company Name]) = LOWER(balance_sheet_quarter_filter!$B$2), ROW(balance_sheet_quarter[Company Name]) - ROW(INDEX(balance_sheet_quarter[Company Name], 1, 1)) + 1), ROW(36:36)), COLUMN(K:K)), "")</f>
        <v>0</v>
      </c>
      <c r="M38" s="14">
        <f t="array" ref="M38">IFERROR(INDEX(balance_sheet_quarter[#All], SMALL(IF(LOWER(balance_sheet_quarter[Company Name]) = LOWER(balance_sheet_quarter_filter!$B$2), ROW(balance_sheet_quarter[Company Name]) - ROW(INDEX(balance_sheet_quarter[Company Name], 1, 1)) + 1), ROW(36:36)), COLUMN(L:L)), "")</f>
        <v>0</v>
      </c>
      <c r="N38" s="14">
        <f t="array" ref="N38">IFERROR(INDEX(balance_sheet_quarter[#All], SMALL(IF(LOWER(balance_sheet_quarter[Company Name]) = LOWER(balance_sheet_quarter_filter!$B$2), ROW(balance_sheet_quarter[Company Name]) - ROW(INDEX(balance_sheet_quarter[Company Name], 1, 1)) + 1), ROW(36:36)), COLUMN(M:M)), "")</f>
        <v>0</v>
      </c>
      <c r="O38" s="14">
        <f t="array" ref="O38">IFERROR(INDEX(balance_sheet_quarter[#All], SMALL(IF(LOWER(balance_sheet_quarter[Company Name]) = LOWER(balance_sheet_quarter_filter!$B$2), ROW(balance_sheet_quarter[Company Name]) - ROW(INDEX(balance_sheet_quarter[Company Name], 1, 1)) + 1), ROW(36:36)), COLUMN(N:N)), "")</f>
        <v>0</v>
      </c>
      <c r="P38" s="14">
        <f t="array" ref="P38">IFERROR(INDEX(balance_sheet_quarter[#All], SMALL(IF(LOWER(balance_sheet_quarter[Company Name]) = LOWER(balance_sheet_quarter_filter!$B$2), ROW(balance_sheet_quarter[Company Name]) - ROW(INDEX(balance_sheet_quarter[Company Name], 1, 1)) + 1), ROW(36:36)), COLUMN(O:O)), "")</f>
        <v>0</v>
      </c>
      <c r="Q38" s="14">
        <f t="array" ref="Q38">IFERROR(INDEX(balance_sheet_quarter[#All], SMALL(IF(LOWER(balance_sheet_quarter[Company Name]) = LOWER(balance_sheet_quarter_filter!$B$2), ROW(balance_sheet_quarter[Company Name]) - ROW(INDEX(balance_sheet_quarter[Company Name], 1, 1)) + 1), ROW(36:36)), COLUMN(P:P)), "")</f>
        <v>0</v>
      </c>
      <c r="R38" s="14">
        <f t="array" ref="R38">IFERROR(INDEX(balance_sheet_quarter[#All], SMALL(IF(LOWER(balance_sheet_quarter[Company Name]) = LOWER(balance_sheet_quarter_filter!$B$2), ROW(balance_sheet_quarter[Company Name]) - ROW(INDEX(balance_sheet_quarter[Company Name], 1, 1)) + 1), ROW(36:36)), COLUMN(Q:Q)), "")</f>
        <v>0</v>
      </c>
      <c r="S38" s="14">
        <f t="array" ref="S38">IFERROR(INDEX(balance_sheet_quarter[#All], SMALL(IF(LOWER(balance_sheet_quarter[Company Name]) = LOWER(balance_sheet_quarter_filter!$B$2), ROW(balance_sheet_quarter[Company Name]) - ROW(INDEX(balance_sheet_quarter[Company Name], 1, 1)) + 1), ROW(36:36)), COLUMN(R:R)), "")</f>
        <v>0</v>
      </c>
    </row>
    <row r="39" spans="3:19" x14ac:dyDescent="0.35">
      <c r="C39" t="str">
        <f t="array" ref="C39">IFERROR(INDEX(balance_sheet_quarter[#All], SMALL(IF(LOWER(balance_sheet_quarter[Company Name]) = LOWER(balance_sheet_quarter_filter!$B$2), ROW(balance_sheet_quarter[Company Name]) - ROW(INDEX(balance_sheet_quarter[Company Name], 1, 1)) + 1), ROW(37:37)), COLUMN(B:B)), "")</f>
        <v>7. Dự phòng phải thu dài hạn khó đòi</v>
      </c>
      <c r="D39" s="14">
        <f t="array" ref="D39">IFERROR(INDEX(balance_sheet_quarter[#All], SMALL(IF(LOWER(balance_sheet_quarter[Company Name]) = LOWER(balance_sheet_quarter_filter!$B$2), ROW(balance_sheet_quarter[Company Name]) - ROW(INDEX(balance_sheet_quarter[Company Name], 1, 1)) + 1), ROW(37:37)), COLUMN(C:C)), "")</f>
        <v>-184438000000</v>
      </c>
      <c r="E39" s="14">
        <f t="array" ref="E39">IFERROR(INDEX(balance_sheet_quarter[#All], SMALL(IF(LOWER(balance_sheet_quarter[Company Name]) = LOWER(balance_sheet_quarter_filter!$B$2), ROW(balance_sheet_quarter[Company Name]) - ROW(INDEX(balance_sheet_quarter[Company Name], 1, 1)) + 1), ROW(37:37)), COLUMN(D:D)), "")</f>
        <v>-133171000000</v>
      </c>
      <c r="F39" s="14">
        <f t="array" ref="F39">IFERROR(INDEX(balance_sheet_quarter[#All], SMALL(IF(LOWER(balance_sheet_quarter[Company Name]) = LOWER(balance_sheet_quarter_filter!$B$2), ROW(balance_sheet_quarter[Company Name]) - ROW(INDEX(balance_sheet_quarter[Company Name], 1, 1)) + 1), ROW(37:37)), COLUMN(E:E)), "")</f>
        <v>-133171000000</v>
      </c>
      <c r="G39" s="14">
        <f t="array" ref="G39">IFERROR(INDEX(balance_sheet_quarter[#All], SMALL(IF(LOWER(balance_sheet_quarter[Company Name]) = LOWER(balance_sheet_quarter_filter!$B$2), ROW(balance_sheet_quarter[Company Name]) - ROW(INDEX(balance_sheet_quarter[Company Name], 1, 1)) + 1), ROW(37:37)), COLUMN(F:F)), "")</f>
        <v>-29892000000</v>
      </c>
      <c r="H39" s="14">
        <f t="array" ref="H39">IFERROR(INDEX(balance_sheet_quarter[#All], SMALL(IF(LOWER(balance_sheet_quarter[Company Name]) = LOWER(balance_sheet_quarter_filter!$B$2), ROW(balance_sheet_quarter[Company Name]) - ROW(INDEX(balance_sheet_quarter[Company Name], 1, 1)) + 1), ROW(37:37)), COLUMN(G:G)), "")</f>
        <v>-29891000000</v>
      </c>
      <c r="I39" s="14">
        <f t="array" ref="I39">IFERROR(INDEX(balance_sheet_quarter[#All], SMALL(IF(LOWER(balance_sheet_quarter[Company Name]) = LOWER(balance_sheet_quarter_filter!$B$2), ROW(balance_sheet_quarter[Company Name]) - ROW(INDEX(balance_sheet_quarter[Company Name], 1, 1)) + 1), ROW(37:37)), COLUMN(H:H)), "")</f>
        <v>-8046000000</v>
      </c>
      <c r="J39" s="14">
        <f t="array" ref="J39">IFERROR(INDEX(balance_sheet_quarter[#All], SMALL(IF(LOWER(balance_sheet_quarter[Company Name]) = LOWER(balance_sheet_quarter_filter!$B$2), ROW(balance_sheet_quarter[Company Name]) - ROW(INDEX(balance_sheet_quarter[Company Name], 1, 1)) + 1), ROW(37:37)), COLUMN(I:I)), "")</f>
        <v>-8046000000</v>
      </c>
      <c r="K39" s="14">
        <f t="array" ref="K39">IFERROR(INDEX(balance_sheet_quarter[#All], SMALL(IF(LOWER(balance_sheet_quarter[Company Name]) = LOWER(balance_sheet_quarter_filter!$B$2), ROW(balance_sheet_quarter[Company Name]) - ROW(INDEX(balance_sheet_quarter[Company Name], 1, 1)) + 1), ROW(37:37)), COLUMN(J:J)), "")</f>
        <v>-8163000000</v>
      </c>
      <c r="L39" s="14">
        <f t="array" ref="L39">IFERROR(INDEX(balance_sheet_quarter[#All], SMALL(IF(LOWER(balance_sheet_quarter[Company Name]) = LOWER(balance_sheet_quarter_filter!$B$2), ROW(balance_sheet_quarter[Company Name]) - ROW(INDEX(balance_sheet_quarter[Company Name], 1, 1)) + 1), ROW(37:37)), COLUMN(K:K)), "")</f>
        <v>-8163000000</v>
      </c>
      <c r="M39" s="14">
        <f t="array" ref="M39">IFERROR(INDEX(balance_sheet_quarter[#All], SMALL(IF(LOWER(balance_sheet_quarter[Company Name]) = LOWER(balance_sheet_quarter_filter!$B$2), ROW(balance_sheet_quarter[Company Name]) - ROW(INDEX(balance_sheet_quarter[Company Name], 1, 1)) + 1), ROW(37:37)), COLUMN(L:L)), "")</f>
        <v>-8202000000</v>
      </c>
      <c r="N39" s="14">
        <f t="array" ref="N39">IFERROR(INDEX(balance_sheet_quarter[#All], SMALL(IF(LOWER(balance_sheet_quarter[Company Name]) = LOWER(balance_sheet_quarter_filter!$B$2), ROW(balance_sheet_quarter[Company Name]) - ROW(INDEX(balance_sheet_quarter[Company Name], 1, 1)) + 1), ROW(37:37)), COLUMN(M:M)), "")</f>
        <v>-8202000000</v>
      </c>
      <c r="O39" s="14">
        <f t="array" ref="O39">IFERROR(INDEX(balance_sheet_quarter[#All], SMALL(IF(LOWER(balance_sheet_quarter[Company Name]) = LOWER(balance_sheet_quarter_filter!$B$2), ROW(balance_sheet_quarter[Company Name]) - ROW(INDEX(balance_sheet_quarter[Company Name], 1, 1)) + 1), ROW(37:37)), COLUMN(N:N)), "")</f>
        <v>-14351000000</v>
      </c>
      <c r="P39" s="14">
        <f t="array" ref="P39">IFERROR(INDEX(balance_sheet_quarter[#All], SMALL(IF(LOWER(balance_sheet_quarter[Company Name]) = LOWER(balance_sheet_quarter_filter!$B$2), ROW(balance_sheet_quarter[Company Name]) - ROW(INDEX(balance_sheet_quarter[Company Name], 1, 1)) + 1), ROW(37:37)), COLUMN(O:O)), "")</f>
        <v>-14351000000</v>
      </c>
      <c r="Q39" s="14">
        <f t="array" ref="Q39">IFERROR(INDEX(balance_sheet_quarter[#All], SMALL(IF(LOWER(balance_sheet_quarter[Company Name]) = LOWER(balance_sheet_quarter_filter!$B$2), ROW(balance_sheet_quarter[Company Name]) - ROW(INDEX(balance_sheet_quarter[Company Name], 1, 1)) + 1), ROW(37:37)), COLUMN(P:P)), "")</f>
        <v>0</v>
      </c>
      <c r="R39" s="14">
        <f t="array" ref="R39">IFERROR(INDEX(balance_sheet_quarter[#All], SMALL(IF(LOWER(balance_sheet_quarter[Company Name]) = LOWER(balance_sheet_quarter_filter!$B$2), ROW(balance_sheet_quarter[Company Name]) - ROW(INDEX(balance_sheet_quarter[Company Name], 1, 1)) + 1), ROW(37:37)), COLUMN(Q:Q)), "")</f>
        <v>-14372000000</v>
      </c>
      <c r="S39" s="14">
        <f t="array" ref="S39">IFERROR(INDEX(balance_sheet_quarter[#All], SMALL(IF(LOWER(balance_sheet_quarter[Company Name]) = LOWER(balance_sheet_quarter_filter!$B$2), ROW(balance_sheet_quarter[Company Name]) - ROW(INDEX(balance_sheet_quarter[Company Name], 1, 1)) + 1), ROW(37:37)), COLUMN(R:R)), "")</f>
        <v>0</v>
      </c>
    </row>
    <row r="40" spans="3:19" x14ac:dyDescent="0.35">
      <c r="C40" t="str">
        <f t="array" ref="C40">IFERROR(INDEX(balance_sheet_quarter[#All], SMALL(IF(LOWER(balance_sheet_quarter[Company Name]) = LOWER(balance_sheet_quarter_filter!$B$2), ROW(balance_sheet_quarter[Company Name]) - ROW(INDEX(balance_sheet_quarter[Company Name], 1, 1)) + 1), ROW(38:38)), COLUMN(B:B)), "")</f>
        <v>II.Tài sản cố định</v>
      </c>
      <c r="D40" s="14">
        <f t="array" ref="D40">IFERROR(INDEX(balance_sheet_quarter[#All], SMALL(IF(LOWER(balance_sheet_quarter[Company Name]) = LOWER(balance_sheet_quarter_filter!$B$2), ROW(balance_sheet_quarter[Company Name]) - ROW(INDEX(balance_sheet_quarter[Company Name], 1, 1)) + 1), ROW(38:38)), COLUMN(C:C)), "")</f>
        <v>8379155000000</v>
      </c>
      <c r="E40" s="14">
        <f t="array" ref="E40">IFERROR(INDEX(balance_sheet_quarter[#All], SMALL(IF(LOWER(balance_sheet_quarter[Company Name]) = LOWER(balance_sheet_quarter_filter!$B$2), ROW(balance_sheet_quarter[Company Name]) - ROW(INDEX(balance_sheet_quarter[Company Name], 1, 1)) + 1), ROW(38:38)), COLUMN(D:D)), "")</f>
        <v>8575424000000</v>
      </c>
      <c r="F40" s="14">
        <f t="array" ref="F40">IFERROR(INDEX(balance_sheet_quarter[#All], SMALL(IF(LOWER(balance_sheet_quarter[Company Name]) = LOWER(balance_sheet_quarter_filter!$B$2), ROW(balance_sheet_quarter[Company Name]) - ROW(INDEX(balance_sheet_quarter[Company Name], 1, 1)) + 1), ROW(38:38)), COLUMN(E:E)), "")</f>
        <v>8473407000000</v>
      </c>
      <c r="G40" s="14">
        <f t="array" ref="G40">IFERROR(INDEX(balance_sheet_quarter[#All], SMALL(IF(LOWER(balance_sheet_quarter[Company Name]) = LOWER(balance_sheet_quarter_filter!$B$2), ROW(balance_sheet_quarter[Company Name]) - ROW(INDEX(balance_sheet_quarter[Company Name], 1, 1)) + 1), ROW(38:38)), COLUMN(F:F)), "")</f>
        <v>8475762000000</v>
      </c>
      <c r="H40" s="14">
        <f t="array" ref="H40">IFERROR(INDEX(balance_sheet_quarter[#All], SMALL(IF(LOWER(balance_sheet_quarter[Company Name]) = LOWER(balance_sheet_quarter_filter!$B$2), ROW(balance_sheet_quarter[Company Name]) - ROW(INDEX(balance_sheet_quarter[Company Name], 1, 1)) + 1), ROW(38:38)), COLUMN(G:G)), "")</f>
        <v>8193844000000</v>
      </c>
      <c r="I40" s="14">
        <f t="array" ref="I40">IFERROR(INDEX(balance_sheet_quarter[#All], SMALL(IF(LOWER(balance_sheet_quarter[Company Name]) = LOWER(balance_sheet_quarter_filter!$B$2), ROW(balance_sheet_quarter[Company Name]) - ROW(INDEX(balance_sheet_quarter[Company Name], 1, 1)) + 1), ROW(38:38)), COLUMN(H:H)), "")</f>
        <v>8195276000000</v>
      </c>
      <c r="J40" s="14">
        <f t="array" ref="J40">IFERROR(INDEX(balance_sheet_quarter[#All], SMALL(IF(LOWER(balance_sheet_quarter[Company Name]) = LOWER(balance_sheet_quarter_filter!$B$2), ROW(balance_sheet_quarter[Company Name]) - ROW(INDEX(balance_sheet_quarter[Company Name], 1, 1)) + 1), ROW(38:38)), COLUMN(I:I)), "")</f>
        <v>8096330000000</v>
      </c>
      <c r="K40" s="14">
        <f t="array" ref="K40">IFERROR(INDEX(balance_sheet_quarter[#All], SMALL(IF(LOWER(balance_sheet_quarter[Company Name]) = LOWER(balance_sheet_quarter_filter!$B$2), ROW(balance_sheet_quarter[Company Name]) - ROW(INDEX(balance_sheet_quarter[Company Name], 1, 1)) + 1), ROW(38:38)), COLUMN(J:J)), "")</f>
        <v>7847586000000</v>
      </c>
      <c r="L40" s="14">
        <f t="array" ref="L40">IFERROR(INDEX(balance_sheet_quarter[#All], SMALL(IF(LOWER(balance_sheet_quarter[Company Name]) = LOWER(balance_sheet_quarter_filter!$B$2), ROW(balance_sheet_quarter[Company Name]) - ROW(INDEX(balance_sheet_quarter[Company Name], 1, 1)) + 1), ROW(38:38)), COLUMN(K:K)), "")</f>
        <v>7966533000000</v>
      </c>
      <c r="M40" s="14">
        <f t="array" ref="M40">IFERROR(INDEX(balance_sheet_quarter[#All], SMALL(IF(LOWER(balance_sheet_quarter[Company Name]) = LOWER(balance_sheet_quarter_filter!$B$2), ROW(balance_sheet_quarter[Company Name]) - ROW(INDEX(balance_sheet_quarter[Company Name], 1, 1)) + 1), ROW(38:38)), COLUMN(L:L)), "")</f>
        <v>7547677000000</v>
      </c>
      <c r="N40" s="14">
        <f t="array" ref="N40">IFERROR(INDEX(balance_sheet_quarter[#All], SMALL(IF(LOWER(balance_sheet_quarter[Company Name]) = LOWER(balance_sheet_quarter_filter!$B$2), ROW(balance_sheet_quarter[Company Name]) - ROW(INDEX(balance_sheet_quarter[Company Name], 1, 1)) + 1), ROW(38:38)), COLUMN(M:M)), "")</f>
        <v>7326557000000</v>
      </c>
      <c r="O40" s="14">
        <f t="array" ref="O40">IFERROR(INDEX(balance_sheet_quarter[#All], SMALL(IF(LOWER(balance_sheet_quarter[Company Name]) = LOWER(balance_sheet_quarter_filter!$B$2), ROW(balance_sheet_quarter[Company Name]) - ROW(INDEX(balance_sheet_quarter[Company Name], 1, 1)) + 1), ROW(38:38)), COLUMN(N:N)), "")</f>
        <v>7125339000000</v>
      </c>
      <c r="P40" s="14">
        <f t="array" ref="P40">IFERROR(INDEX(balance_sheet_quarter[#All], SMALL(IF(LOWER(balance_sheet_quarter[Company Name]) = LOWER(balance_sheet_quarter_filter!$B$2), ROW(balance_sheet_quarter[Company Name]) - ROW(INDEX(balance_sheet_quarter[Company Name], 1, 1)) + 1), ROW(38:38)), COLUMN(O:O)), "")</f>
        <v>7221610000000</v>
      </c>
      <c r="Q40" s="14">
        <f t="array" ref="Q40">IFERROR(INDEX(balance_sheet_quarter[#All], SMALL(IF(LOWER(balance_sheet_quarter[Company Name]) = LOWER(balance_sheet_quarter_filter!$B$2), ROW(balance_sheet_quarter[Company Name]) - ROW(INDEX(balance_sheet_quarter[Company Name], 1, 1)) + 1), ROW(38:38)), COLUMN(P:P)), "")</f>
        <v>0</v>
      </c>
      <c r="R40" s="14">
        <f t="array" ref="R40">IFERROR(INDEX(balance_sheet_quarter[#All], SMALL(IF(LOWER(balance_sheet_quarter[Company Name]) = LOWER(balance_sheet_quarter_filter!$B$2), ROW(balance_sheet_quarter[Company Name]) - ROW(INDEX(balance_sheet_quarter[Company Name], 1, 1)) + 1), ROW(38:38)), COLUMN(Q:Q)), "")</f>
        <v>7376050000000</v>
      </c>
      <c r="S40" s="14">
        <f t="array" ref="S40">IFERROR(INDEX(balance_sheet_quarter[#All], SMALL(IF(LOWER(balance_sheet_quarter[Company Name]) = LOWER(balance_sheet_quarter_filter!$B$2), ROW(balance_sheet_quarter[Company Name]) - ROW(INDEX(balance_sheet_quarter[Company Name], 1, 1)) + 1), ROW(38:38)), COLUMN(R:R)), "")</f>
        <v>0</v>
      </c>
    </row>
    <row r="41" spans="3:19" x14ac:dyDescent="0.35">
      <c r="C41" t="str">
        <f t="array" ref="C41">IFERROR(INDEX(balance_sheet_quarter[#All], SMALL(IF(LOWER(balance_sheet_quarter[Company Name]) = LOWER(balance_sheet_quarter_filter!$B$2), ROW(balance_sheet_quarter[Company Name]) - ROW(INDEX(balance_sheet_quarter[Company Name], 1, 1)) + 1), ROW(39:39)), COLUMN(B:B)), "")</f>
        <v>1. Tài sản cố định hữu hình</v>
      </c>
      <c r="D41" s="14">
        <f t="array" ref="D41">IFERROR(INDEX(balance_sheet_quarter[#All], SMALL(IF(LOWER(balance_sheet_quarter[Company Name]) = LOWER(balance_sheet_quarter_filter!$B$2), ROW(balance_sheet_quarter[Company Name]) - ROW(INDEX(balance_sheet_quarter[Company Name], 1, 1)) + 1), ROW(39:39)), COLUMN(C:C)), "")</f>
        <v>4628717000000</v>
      </c>
      <c r="E41" s="14">
        <f t="array" ref="E41">IFERROR(INDEX(balance_sheet_quarter[#All], SMALL(IF(LOWER(balance_sheet_quarter[Company Name]) = LOWER(balance_sheet_quarter_filter!$B$2), ROW(balance_sheet_quarter[Company Name]) - ROW(INDEX(balance_sheet_quarter[Company Name], 1, 1)) + 1), ROW(39:39)), COLUMN(D:D)), "")</f>
        <v>4746484000000</v>
      </c>
      <c r="F41" s="14">
        <f t="array" ref="F41">IFERROR(INDEX(balance_sheet_quarter[#All], SMALL(IF(LOWER(balance_sheet_quarter[Company Name]) = LOWER(balance_sheet_quarter_filter!$B$2), ROW(balance_sheet_quarter[Company Name]) - ROW(INDEX(balance_sheet_quarter[Company Name], 1, 1)) + 1), ROW(39:39)), COLUMN(E:E)), "")</f>
        <v>4695443000000</v>
      </c>
      <c r="G41" s="14">
        <f t="array" ref="G41">IFERROR(INDEX(balance_sheet_quarter[#All], SMALL(IF(LOWER(balance_sheet_quarter[Company Name]) = LOWER(balance_sheet_quarter_filter!$B$2), ROW(balance_sheet_quarter[Company Name]) - ROW(INDEX(balance_sheet_quarter[Company Name], 1, 1)) + 1), ROW(39:39)), COLUMN(F:F)), "")</f>
        <v>4666796000000</v>
      </c>
      <c r="H41" s="14">
        <f t="array" ref="H41">IFERROR(INDEX(balance_sheet_quarter[#All], SMALL(IF(LOWER(balance_sheet_quarter[Company Name]) = LOWER(balance_sheet_quarter_filter!$B$2), ROW(balance_sheet_quarter[Company Name]) - ROW(INDEX(balance_sheet_quarter[Company Name], 1, 1)) + 1), ROW(39:39)), COLUMN(G:G)), "")</f>
        <v>4569415000000</v>
      </c>
      <c r="I41" s="14">
        <f t="array" ref="I41">IFERROR(INDEX(balance_sheet_quarter[#All], SMALL(IF(LOWER(balance_sheet_quarter[Company Name]) = LOWER(balance_sheet_quarter_filter!$B$2), ROW(balance_sheet_quarter[Company Name]) - ROW(INDEX(balance_sheet_quarter[Company Name], 1, 1)) + 1), ROW(39:39)), COLUMN(H:H)), "")</f>
        <v>4518674000000</v>
      </c>
      <c r="J41" s="14">
        <f t="array" ref="J41">IFERROR(INDEX(balance_sheet_quarter[#All], SMALL(IF(LOWER(balance_sheet_quarter[Company Name]) = LOWER(balance_sheet_quarter_filter!$B$2), ROW(balance_sheet_quarter[Company Name]) - ROW(INDEX(balance_sheet_quarter[Company Name], 1, 1)) + 1), ROW(39:39)), COLUMN(I:I)), "")</f>
        <v>4454824000000</v>
      </c>
      <c r="K41" s="14">
        <f t="array" ref="K41">IFERROR(INDEX(balance_sheet_quarter[#All], SMALL(IF(LOWER(balance_sheet_quarter[Company Name]) = LOWER(balance_sheet_quarter_filter!$B$2), ROW(balance_sheet_quarter[Company Name]) - ROW(INDEX(balance_sheet_quarter[Company Name], 1, 1)) + 1), ROW(39:39)), COLUMN(J:J)), "")</f>
        <v>4501298000000</v>
      </c>
      <c r="L41" s="14">
        <f t="array" ref="L41">IFERROR(INDEX(balance_sheet_quarter[#All], SMALL(IF(LOWER(balance_sheet_quarter[Company Name]) = LOWER(balance_sheet_quarter_filter!$B$2), ROW(balance_sheet_quarter[Company Name]) - ROW(INDEX(balance_sheet_quarter[Company Name], 1, 1)) + 1), ROW(39:39)), COLUMN(K:K)), "")</f>
        <v>4574837000000</v>
      </c>
      <c r="M41" s="14">
        <f t="array" ref="M41">IFERROR(INDEX(balance_sheet_quarter[#All], SMALL(IF(LOWER(balance_sheet_quarter[Company Name]) = LOWER(balance_sheet_quarter_filter!$B$2), ROW(balance_sheet_quarter[Company Name]) - ROW(INDEX(balance_sheet_quarter[Company Name], 1, 1)) + 1), ROW(39:39)), COLUMN(L:L)), "")</f>
        <v>4489795000000</v>
      </c>
      <c r="N41" s="14">
        <f t="array" ref="N41">IFERROR(INDEX(balance_sheet_quarter[#All], SMALL(IF(LOWER(balance_sheet_quarter[Company Name]) = LOWER(balance_sheet_quarter_filter!$B$2), ROW(balance_sheet_quarter[Company Name]) - ROW(INDEX(balance_sheet_quarter[Company Name], 1, 1)) + 1), ROW(39:39)), COLUMN(M:M)), "")</f>
        <v>4265650000000</v>
      </c>
      <c r="O41" s="14">
        <f t="array" ref="O41">IFERROR(INDEX(balance_sheet_quarter[#All], SMALL(IF(LOWER(balance_sheet_quarter[Company Name]) = LOWER(balance_sheet_quarter_filter!$B$2), ROW(balance_sheet_quarter[Company Name]) - ROW(INDEX(balance_sheet_quarter[Company Name], 1, 1)) + 1), ROW(39:39)), COLUMN(N:N)), "")</f>
        <v>4137555000000</v>
      </c>
      <c r="P41" s="14">
        <f t="array" ref="P41">IFERROR(INDEX(balance_sheet_quarter[#All], SMALL(IF(LOWER(balance_sheet_quarter[Company Name]) = LOWER(balance_sheet_quarter_filter!$B$2), ROW(balance_sheet_quarter[Company Name]) - ROW(INDEX(balance_sheet_quarter[Company Name], 1, 1)) + 1), ROW(39:39)), COLUMN(O:O)), "")</f>
        <v>4200104000000</v>
      </c>
      <c r="Q41" s="14">
        <f t="array" ref="Q41">IFERROR(INDEX(balance_sheet_quarter[#All], SMALL(IF(LOWER(balance_sheet_quarter[Company Name]) = LOWER(balance_sheet_quarter_filter!$B$2), ROW(balance_sheet_quarter[Company Name]) - ROW(INDEX(balance_sheet_quarter[Company Name], 1, 1)) + 1), ROW(39:39)), COLUMN(P:P)), "")</f>
        <v>0</v>
      </c>
      <c r="R41" s="14">
        <f t="array" ref="R41">IFERROR(INDEX(balance_sheet_quarter[#All], SMALL(IF(LOWER(balance_sheet_quarter[Company Name]) = LOWER(balance_sheet_quarter_filter!$B$2), ROW(balance_sheet_quarter[Company Name]) - ROW(INDEX(balance_sheet_quarter[Company Name], 1, 1)) + 1), ROW(39:39)), COLUMN(Q:Q)), "")</f>
        <v>4352829000000</v>
      </c>
      <c r="S41" s="14">
        <f t="array" ref="S41">IFERROR(INDEX(balance_sheet_quarter[#All], SMALL(IF(LOWER(balance_sheet_quarter[Company Name]) = LOWER(balance_sheet_quarter_filter!$B$2), ROW(balance_sheet_quarter[Company Name]) - ROW(INDEX(balance_sheet_quarter[Company Name], 1, 1)) + 1), ROW(39:39)), COLUMN(R:R)), "")</f>
        <v>0</v>
      </c>
    </row>
    <row r="42" spans="3:19" x14ac:dyDescent="0.35">
      <c r="C42" t="str">
        <f t="array" ref="C42">IFERROR(INDEX(balance_sheet_quarter[#All], SMALL(IF(LOWER(balance_sheet_quarter[Company Name]) = LOWER(balance_sheet_quarter_filter!$B$2), ROW(balance_sheet_quarter[Company Name]) - ROW(INDEX(balance_sheet_quarter[Company Name], 1, 1)) + 1), ROW(40:40)), COLUMN(B:B)), "")</f>
        <v>- Nguyên giá</v>
      </c>
      <c r="D42" s="14">
        <f t="array" ref="D42">IFERROR(INDEX(balance_sheet_quarter[#All], SMALL(IF(LOWER(balance_sheet_quarter[Company Name]) = LOWER(balance_sheet_quarter_filter!$B$2), ROW(balance_sheet_quarter[Company Name]) - ROW(INDEX(balance_sheet_quarter[Company Name], 1, 1)) + 1), ROW(40:40)), COLUMN(C:C)), "")</f>
        <v>7593557000000</v>
      </c>
      <c r="E42" s="14">
        <f t="array" ref="E42">IFERROR(INDEX(balance_sheet_quarter[#All], SMALL(IF(LOWER(balance_sheet_quarter[Company Name]) = LOWER(balance_sheet_quarter_filter!$B$2), ROW(balance_sheet_quarter[Company Name]) - ROW(INDEX(balance_sheet_quarter[Company Name], 1, 1)) + 1), ROW(40:40)), COLUMN(D:D)), "")</f>
        <v>7786883000000</v>
      </c>
      <c r="F42" s="14">
        <f t="array" ref="F42">IFERROR(INDEX(balance_sheet_quarter[#All], SMALL(IF(LOWER(balance_sheet_quarter[Company Name]) = LOWER(balance_sheet_quarter_filter!$B$2), ROW(balance_sheet_quarter[Company Name]) - ROW(INDEX(balance_sheet_quarter[Company Name], 1, 1)) + 1), ROW(40:40)), COLUMN(E:E)), "")</f>
        <v>7826365000000</v>
      </c>
      <c r="G42" s="14">
        <f t="array" ref="G42">IFERROR(INDEX(balance_sheet_quarter[#All], SMALL(IF(LOWER(balance_sheet_quarter[Company Name]) = LOWER(balance_sheet_quarter_filter!$B$2), ROW(balance_sheet_quarter[Company Name]) - ROW(INDEX(balance_sheet_quarter[Company Name], 1, 1)) + 1), ROW(40:40)), COLUMN(F:F)), "")</f>
        <v>7868949000000</v>
      </c>
      <c r="H42" s="14">
        <f t="array" ref="H42">IFERROR(INDEX(balance_sheet_quarter[#All], SMALL(IF(LOWER(balance_sheet_quarter[Company Name]) = LOWER(balance_sheet_quarter_filter!$B$2), ROW(balance_sheet_quarter[Company Name]) - ROW(INDEX(balance_sheet_quarter[Company Name], 1, 1)) + 1), ROW(40:40)), COLUMN(G:G)), "")</f>
        <v>7860318000000</v>
      </c>
      <c r="I42" s="14">
        <f t="array" ref="I42">IFERROR(INDEX(balance_sheet_quarter[#All], SMALL(IF(LOWER(balance_sheet_quarter[Company Name]) = LOWER(balance_sheet_quarter_filter!$B$2), ROW(balance_sheet_quarter[Company Name]) - ROW(INDEX(balance_sheet_quarter[Company Name], 1, 1)) + 1), ROW(40:40)), COLUMN(H:H)), "")</f>
        <v>7867653000000</v>
      </c>
      <c r="J42" s="14">
        <f t="array" ref="J42">IFERROR(INDEX(balance_sheet_quarter[#All], SMALL(IF(LOWER(balance_sheet_quarter[Company Name]) = LOWER(balance_sheet_quarter_filter!$B$2), ROW(balance_sheet_quarter[Company Name]) - ROW(INDEX(balance_sheet_quarter[Company Name], 1, 1)) + 1), ROW(40:40)), COLUMN(I:I)), "")</f>
        <v>7894640000000</v>
      </c>
      <c r="K42" s="14">
        <f t="array" ref="K42">IFERROR(INDEX(balance_sheet_quarter[#All], SMALL(IF(LOWER(balance_sheet_quarter[Company Name]) = LOWER(balance_sheet_quarter_filter!$B$2), ROW(balance_sheet_quarter[Company Name]) - ROW(INDEX(balance_sheet_quarter[Company Name], 1, 1)) + 1), ROW(40:40)), COLUMN(J:J)), "")</f>
        <v>7861275000000</v>
      </c>
      <c r="L42" s="14">
        <f t="array" ref="L42">IFERROR(INDEX(balance_sheet_quarter[#All], SMALL(IF(LOWER(balance_sheet_quarter[Company Name]) = LOWER(balance_sheet_quarter_filter!$B$2), ROW(balance_sheet_quarter[Company Name]) - ROW(INDEX(balance_sheet_quarter[Company Name], 1, 1)) + 1), ROW(40:40)), COLUMN(K:K)), "")</f>
        <v>8020220000000</v>
      </c>
      <c r="M42" s="14">
        <f t="array" ref="M42">IFERROR(INDEX(balance_sheet_quarter[#All], SMALL(IF(LOWER(balance_sheet_quarter[Company Name]) = LOWER(balance_sheet_quarter_filter!$B$2), ROW(balance_sheet_quarter[Company Name]) - ROW(INDEX(balance_sheet_quarter[Company Name], 1, 1)) + 1), ROW(40:40)), COLUMN(L:L)), "")</f>
        <v>7857573000000</v>
      </c>
      <c r="N42" s="14">
        <f t="array" ref="N42">IFERROR(INDEX(balance_sheet_quarter[#All], SMALL(IF(LOWER(balance_sheet_quarter[Company Name]) = LOWER(balance_sheet_quarter_filter!$B$2), ROW(balance_sheet_quarter[Company Name]) - ROW(INDEX(balance_sheet_quarter[Company Name], 1, 1)) + 1), ROW(40:40)), COLUMN(M:M)), "")</f>
        <v>7925942000000</v>
      </c>
      <c r="O42" s="14">
        <f t="array" ref="O42">IFERROR(INDEX(balance_sheet_quarter[#All], SMALL(IF(LOWER(balance_sheet_quarter[Company Name]) = LOWER(balance_sheet_quarter_filter!$B$2), ROW(balance_sheet_quarter[Company Name]) - ROW(INDEX(balance_sheet_quarter[Company Name], 1, 1)) + 1), ROW(40:40)), COLUMN(N:N)), "")</f>
        <v>7924279000000</v>
      </c>
      <c r="P42" s="14">
        <f t="array" ref="P42">IFERROR(INDEX(balance_sheet_quarter[#All], SMALL(IF(LOWER(balance_sheet_quarter[Company Name]) = LOWER(balance_sheet_quarter_filter!$B$2), ROW(balance_sheet_quarter[Company Name]) - ROW(INDEX(balance_sheet_quarter[Company Name], 1, 1)) + 1), ROW(40:40)), COLUMN(O:O)), "")</f>
        <v>8160900000000</v>
      </c>
      <c r="Q42" s="14">
        <f t="array" ref="Q42">IFERROR(INDEX(balance_sheet_quarter[#All], SMALL(IF(LOWER(balance_sheet_quarter[Company Name]) = LOWER(balance_sheet_quarter_filter!$B$2), ROW(balance_sheet_quarter[Company Name]) - ROW(INDEX(balance_sheet_quarter[Company Name], 1, 1)) + 1), ROW(40:40)), COLUMN(P:P)), "")</f>
        <v>0</v>
      </c>
      <c r="R42" s="14">
        <f t="array" ref="R42">IFERROR(INDEX(balance_sheet_quarter[#All], SMALL(IF(LOWER(balance_sheet_quarter[Company Name]) = LOWER(balance_sheet_quarter_filter!$B$2), ROW(balance_sheet_quarter[Company Name]) - ROW(INDEX(balance_sheet_quarter[Company Name], 1, 1)) + 1), ROW(40:40)), COLUMN(Q:Q)), "")</f>
        <v>8584813000000</v>
      </c>
      <c r="S42" s="14">
        <f t="array" ref="S42">IFERROR(INDEX(balance_sheet_quarter[#All], SMALL(IF(LOWER(balance_sheet_quarter[Company Name]) = LOWER(balance_sheet_quarter_filter!$B$2), ROW(balance_sheet_quarter[Company Name]) - ROW(INDEX(balance_sheet_quarter[Company Name], 1, 1)) + 1), ROW(40:40)), COLUMN(R:R)), "")</f>
        <v>0</v>
      </c>
    </row>
    <row r="43" spans="3:19" x14ac:dyDescent="0.35">
      <c r="C43" t="str">
        <f t="array" ref="C43">IFERROR(INDEX(balance_sheet_quarter[#All], SMALL(IF(LOWER(balance_sheet_quarter[Company Name]) = LOWER(balance_sheet_quarter_filter!$B$2), ROW(balance_sheet_quarter[Company Name]) - ROW(INDEX(balance_sheet_quarter[Company Name], 1, 1)) + 1), ROW(41:41)), COLUMN(B:B)), "")</f>
        <v>- Giá trị hao mòn lũy kế</v>
      </c>
      <c r="D43" s="14">
        <f t="array" ref="D43">IFERROR(INDEX(balance_sheet_quarter[#All], SMALL(IF(LOWER(balance_sheet_quarter[Company Name]) = LOWER(balance_sheet_quarter_filter!$B$2), ROW(balance_sheet_quarter[Company Name]) - ROW(INDEX(balance_sheet_quarter[Company Name], 1, 1)) + 1), ROW(41:41)), COLUMN(C:C)), "")</f>
        <v>-2964840000000</v>
      </c>
      <c r="E43" s="14">
        <f t="array" ref="E43">IFERROR(INDEX(balance_sheet_quarter[#All], SMALL(IF(LOWER(balance_sheet_quarter[Company Name]) = LOWER(balance_sheet_quarter_filter!$B$2), ROW(balance_sheet_quarter[Company Name]) - ROW(INDEX(balance_sheet_quarter[Company Name], 1, 1)) + 1), ROW(41:41)), COLUMN(D:D)), "")</f>
        <v>-3040399000000</v>
      </c>
      <c r="F43" s="14">
        <f t="array" ref="F43">IFERROR(INDEX(balance_sheet_quarter[#All], SMALL(IF(LOWER(balance_sheet_quarter[Company Name]) = LOWER(balance_sheet_quarter_filter!$B$2), ROW(balance_sheet_quarter[Company Name]) - ROW(INDEX(balance_sheet_quarter[Company Name], 1, 1)) + 1), ROW(41:41)), COLUMN(E:E)), "")</f>
        <v>-3130922000000</v>
      </c>
      <c r="G43" s="14">
        <f t="array" ref="G43">IFERROR(INDEX(balance_sheet_quarter[#All], SMALL(IF(LOWER(balance_sheet_quarter[Company Name]) = LOWER(balance_sheet_quarter_filter!$B$2), ROW(balance_sheet_quarter[Company Name]) - ROW(INDEX(balance_sheet_quarter[Company Name], 1, 1)) + 1), ROW(41:41)), COLUMN(F:F)), "")</f>
        <v>-3202151000000</v>
      </c>
      <c r="H43" s="14">
        <f t="array" ref="H43">IFERROR(INDEX(balance_sheet_quarter[#All], SMALL(IF(LOWER(balance_sheet_quarter[Company Name]) = LOWER(balance_sheet_quarter_filter!$B$2), ROW(balance_sheet_quarter[Company Name]) - ROW(INDEX(balance_sheet_quarter[Company Name], 1, 1)) + 1), ROW(41:41)), COLUMN(G:G)), "")</f>
        <v>-3290903000000</v>
      </c>
      <c r="I43" s="14">
        <f t="array" ref="I43">IFERROR(INDEX(balance_sheet_quarter[#All], SMALL(IF(LOWER(balance_sheet_quarter[Company Name]) = LOWER(balance_sheet_quarter_filter!$B$2), ROW(balance_sheet_quarter[Company Name]) - ROW(INDEX(balance_sheet_quarter[Company Name], 1, 1)) + 1), ROW(41:41)), COLUMN(H:H)), "")</f>
        <v>-3348979000000</v>
      </c>
      <c r="J43" s="14">
        <f t="array" ref="J43">IFERROR(INDEX(balance_sheet_quarter[#All], SMALL(IF(LOWER(balance_sheet_quarter[Company Name]) = LOWER(balance_sheet_quarter_filter!$B$2), ROW(balance_sheet_quarter[Company Name]) - ROW(INDEX(balance_sheet_quarter[Company Name], 1, 1)) + 1), ROW(41:41)), COLUMN(I:I)), "")</f>
        <v>-3439816000000</v>
      </c>
      <c r="K43" s="14">
        <f t="array" ref="K43">IFERROR(INDEX(balance_sheet_quarter[#All], SMALL(IF(LOWER(balance_sheet_quarter[Company Name]) = LOWER(balance_sheet_quarter_filter!$B$2), ROW(balance_sheet_quarter[Company Name]) - ROW(INDEX(balance_sheet_quarter[Company Name], 1, 1)) + 1), ROW(41:41)), COLUMN(J:J)), "")</f>
        <v>-3359977000000</v>
      </c>
      <c r="L43" s="14">
        <f t="array" ref="L43">IFERROR(INDEX(balance_sheet_quarter[#All], SMALL(IF(LOWER(balance_sheet_quarter[Company Name]) = LOWER(balance_sheet_quarter_filter!$B$2), ROW(balance_sheet_quarter[Company Name]) - ROW(INDEX(balance_sheet_quarter[Company Name], 1, 1)) + 1), ROW(41:41)), COLUMN(K:K)), "")</f>
        <v>-3445383000000</v>
      </c>
      <c r="M43" s="14">
        <f t="array" ref="M43">IFERROR(INDEX(balance_sheet_quarter[#All], SMALL(IF(LOWER(balance_sheet_quarter[Company Name]) = LOWER(balance_sheet_quarter_filter!$B$2), ROW(balance_sheet_quarter[Company Name]) - ROW(INDEX(balance_sheet_quarter[Company Name], 1, 1)) + 1), ROW(41:41)), COLUMN(L:L)), "")</f>
        <v>-3367778000000</v>
      </c>
      <c r="N43" s="14">
        <f t="array" ref="N43">IFERROR(INDEX(balance_sheet_quarter[#All], SMALL(IF(LOWER(balance_sheet_quarter[Company Name]) = LOWER(balance_sheet_quarter_filter!$B$2), ROW(balance_sheet_quarter[Company Name]) - ROW(INDEX(balance_sheet_quarter[Company Name], 1, 1)) + 1), ROW(41:41)), COLUMN(M:M)), "")</f>
        <v>-3660292000000</v>
      </c>
      <c r="O43" s="14">
        <f t="array" ref="O43">IFERROR(INDEX(balance_sheet_quarter[#All], SMALL(IF(LOWER(balance_sheet_quarter[Company Name]) = LOWER(balance_sheet_quarter_filter!$B$2), ROW(balance_sheet_quarter[Company Name]) - ROW(INDEX(balance_sheet_quarter[Company Name], 1, 1)) + 1), ROW(41:41)), COLUMN(N:N)), "")</f>
        <v>-3786724000000</v>
      </c>
      <c r="P43" s="14">
        <f t="array" ref="P43">IFERROR(INDEX(balance_sheet_quarter[#All], SMALL(IF(LOWER(balance_sheet_quarter[Company Name]) = LOWER(balance_sheet_quarter_filter!$B$2), ROW(balance_sheet_quarter[Company Name]) - ROW(INDEX(balance_sheet_quarter[Company Name], 1, 1)) + 1), ROW(41:41)), COLUMN(O:O)), "")</f>
        <v>-3960796000000</v>
      </c>
      <c r="Q43" s="14">
        <f t="array" ref="Q43">IFERROR(INDEX(balance_sheet_quarter[#All], SMALL(IF(LOWER(balance_sheet_quarter[Company Name]) = LOWER(balance_sheet_quarter_filter!$B$2), ROW(balance_sheet_quarter[Company Name]) - ROW(INDEX(balance_sheet_quarter[Company Name], 1, 1)) + 1), ROW(41:41)), COLUMN(P:P)), "")</f>
        <v>0</v>
      </c>
      <c r="R43" s="14">
        <f t="array" ref="R43">IFERROR(INDEX(balance_sheet_quarter[#All], SMALL(IF(LOWER(balance_sheet_quarter[Company Name]) = LOWER(balance_sheet_quarter_filter!$B$2), ROW(balance_sheet_quarter[Company Name]) - ROW(INDEX(balance_sheet_quarter[Company Name], 1, 1)) + 1), ROW(41:41)), COLUMN(Q:Q)), "")</f>
        <v>-4231984000000</v>
      </c>
      <c r="S43" s="14">
        <f t="array" ref="S43">IFERROR(INDEX(balance_sheet_quarter[#All], SMALL(IF(LOWER(balance_sheet_quarter[Company Name]) = LOWER(balance_sheet_quarter_filter!$B$2), ROW(balance_sheet_quarter[Company Name]) - ROW(INDEX(balance_sheet_quarter[Company Name], 1, 1)) + 1), ROW(41:41)), COLUMN(R:R)), "")</f>
        <v>0</v>
      </c>
    </row>
    <row r="44" spans="3:19" x14ac:dyDescent="0.35">
      <c r="C44" t="str">
        <f t="array" ref="C44">IFERROR(INDEX(balance_sheet_quarter[#All], SMALL(IF(LOWER(balance_sheet_quarter[Company Name]) = LOWER(balance_sheet_quarter_filter!$B$2), ROW(balance_sheet_quarter[Company Name]) - ROW(INDEX(balance_sheet_quarter[Company Name], 1, 1)) + 1), ROW(42:42)), COLUMN(B:B)), "")</f>
        <v>2. Tài sản cố định thuê tài chính</v>
      </c>
      <c r="D44" s="14">
        <f t="array" ref="D44">IFERROR(INDEX(balance_sheet_quarter[#All], SMALL(IF(LOWER(balance_sheet_quarter[Company Name]) = LOWER(balance_sheet_quarter_filter!$B$2), ROW(balance_sheet_quarter[Company Name]) - ROW(INDEX(balance_sheet_quarter[Company Name], 1, 1)) + 1), ROW(42:42)), COLUMN(C:C)), "")</f>
        <v>0</v>
      </c>
      <c r="E44" s="14">
        <f t="array" ref="E44">IFERROR(INDEX(balance_sheet_quarter[#All], SMALL(IF(LOWER(balance_sheet_quarter[Company Name]) = LOWER(balance_sheet_quarter_filter!$B$2), ROW(balance_sheet_quarter[Company Name]) - ROW(INDEX(balance_sheet_quarter[Company Name], 1, 1)) + 1), ROW(42:42)), COLUMN(D:D)), "")</f>
        <v>0</v>
      </c>
      <c r="F44" s="14">
        <f t="array" ref="F44">IFERROR(INDEX(balance_sheet_quarter[#All], SMALL(IF(LOWER(balance_sheet_quarter[Company Name]) = LOWER(balance_sheet_quarter_filter!$B$2), ROW(balance_sheet_quarter[Company Name]) - ROW(INDEX(balance_sheet_quarter[Company Name], 1, 1)) + 1), ROW(42:42)), COLUMN(E:E)), "")</f>
        <v>0</v>
      </c>
      <c r="G44" s="14">
        <f t="array" ref="G44">IFERROR(INDEX(balance_sheet_quarter[#All], SMALL(IF(LOWER(balance_sheet_quarter[Company Name]) = LOWER(balance_sheet_quarter_filter!$B$2), ROW(balance_sheet_quarter[Company Name]) - ROW(INDEX(balance_sheet_quarter[Company Name], 1, 1)) + 1), ROW(42:42)), COLUMN(F:F)), "")</f>
        <v>0</v>
      </c>
      <c r="H44" s="14">
        <f t="array" ref="H44">IFERROR(INDEX(balance_sheet_quarter[#All], SMALL(IF(LOWER(balance_sheet_quarter[Company Name]) = LOWER(balance_sheet_quarter_filter!$B$2), ROW(balance_sheet_quarter[Company Name]) - ROW(INDEX(balance_sheet_quarter[Company Name], 1, 1)) + 1), ROW(42:42)), COLUMN(G:G)), "")</f>
        <v>0</v>
      </c>
      <c r="I44" s="14">
        <f t="array" ref="I44">IFERROR(INDEX(balance_sheet_quarter[#All], SMALL(IF(LOWER(balance_sheet_quarter[Company Name]) = LOWER(balance_sheet_quarter_filter!$B$2), ROW(balance_sheet_quarter[Company Name]) - ROW(INDEX(balance_sheet_quarter[Company Name], 1, 1)) + 1), ROW(42:42)), COLUMN(H:H)), "")</f>
        <v>0</v>
      </c>
      <c r="J44" s="14">
        <f t="array" ref="J44">IFERROR(INDEX(balance_sheet_quarter[#All], SMALL(IF(LOWER(balance_sheet_quarter[Company Name]) = LOWER(balance_sheet_quarter_filter!$B$2), ROW(balance_sheet_quarter[Company Name]) - ROW(INDEX(balance_sheet_quarter[Company Name], 1, 1)) + 1), ROW(42:42)), COLUMN(I:I)), "")</f>
        <v>0</v>
      </c>
      <c r="K44" s="14">
        <f t="array" ref="K44">IFERROR(INDEX(balance_sheet_quarter[#All], SMALL(IF(LOWER(balance_sheet_quarter[Company Name]) = LOWER(balance_sheet_quarter_filter!$B$2), ROW(balance_sheet_quarter[Company Name]) - ROW(INDEX(balance_sheet_quarter[Company Name], 1, 1)) + 1), ROW(42:42)), COLUMN(J:J)), "")</f>
        <v>0</v>
      </c>
      <c r="L44" s="14">
        <f t="array" ref="L44">IFERROR(INDEX(balance_sheet_quarter[#All], SMALL(IF(LOWER(balance_sheet_quarter[Company Name]) = LOWER(balance_sheet_quarter_filter!$B$2), ROW(balance_sheet_quarter[Company Name]) - ROW(INDEX(balance_sheet_quarter[Company Name], 1, 1)) + 1), ROW(42:42)), COLUMN(K:K)), "")</f>
        <v>0</v>
      </c>
      <c r="M44" s="14">
        <f t="array" ref="M44">IFERROR(INDEX(balance_sheet_quarter[#All], SMALL(IF(LOWER(balance_sheet_quarter[Company Name]) = LOWER(balance_sheet_quarter_filter!$B$2), ROW(balance_sheet_quarter[Company Name]) - ROW(INDEX(balance_sheet_quarter[Company Name], 1, 1)) + 1), ROW(42:42)), COLUMN(L:L)), "")</f>
        <v>0</v>
      </c>
      <c r="N44" s="14">
        <f t="array" ref="N44">IFERROR(INDEX(balance_sheet_quarter[#All], SMALL(IF(LOWER(balance_sheet_quarter[Company Name]) = LOWER(balance_sheet_quarter_filter!$B$2), ROW(balance_sheet_quarter[Company Name]) - ROW(INDEX(balance_sheet_quarter[Company Name], 1, 1)) + 1), ROW(42:42)), COLUMN(M:M)), "")</f>
        <v>0</v>
      </c>
      <c r="O44" s="14">
        <f t="array" ref="O44">IFERROR(INDEX(balance_sheet_quarter[#All], SMALL(IF(LOWER(balance_sheet_quarter[Company Name]) = LOWER(balance_sheet_quarter_filter!$B$2), ROW(balance_sheet_quarter[Company Name]) - ROW(INDEX(balance_sheet_quarter[Company Name], 1, 1)) + 1), ROW(42:42)), COLUMN(N:N)), "")</f>
        <v>0</v>
      </c>
      <c r="P44" s="14">
        <f t="array" ref="P44">IFERROR(INDEX(balance_sheet_quarter[#All], SMALL(IF(LOWER(balance_sheet_quarter[Company Name]) = LOWER(balance_sheet_quarter_filter!$B$2), ROW(balance_sheet_quarter[Company Name]) - ROW(INDEX(balance_sheet_quarter[Company Name], 1, 1)) + 1), ROW(42:42)), COLUMN(O:O)), "")</f>
        <v>0</v>
      </c>
      <c r="Q44" s="14">
        <f t="array" ref="Q44">IFERROR(INDEX(balance_sheet_quarter[#All], SMALL(IF(LOWER(balance_sheet_quarter[Company Name]) = LOWER(balance_sheet_quarter_filter!$B$2), ROW(balance_sheet_quarter[Company Name]) - ROW(INDEX(balance_sheet_quarter[Company Name], 1, 1)) + 1), ROW(42:42)), COLUMN(P:P)), "")</f>
        <v>0</v>
      </c>
      <c r="R44" s="14">
        <f t="array" ref="R44">IFERROR(INDEX(balance_sheet_quarter[#All], SMALL(IF(LOWER(balance_sheet_quarter[Company Name]) = LOWER(balance_sheet_quarter_filter!$B$2), ROW(balance_sheet_quarter[Company Name]) - ROW(INDEX(balance_sheet_quarter[Company Name], 1, 1)) + 1), ROW(42:42)), COLUMN(Q:Q)), "")</f>
        <v>0</v>
      </c>
      <c r="S44" s="14">
        <f t="array" ref="S44">IFERROR(INDEX(balance_sheet_quarter[#All], SMALL(IF(LOWER(balance_sheet_quarter[Company Name]) = LOWER(balance_sheet_quarter_filter!$B$2), ROW(balance_sheet_quarter[Company Name]) - ROW(INDEX(balance_sheet_quarter[Company Name], 1, 1)) + 1), ROW(42:42)), COLUMN(R:R)), "")</f>
        <v>0</v>
      </c>
    </row>
    <row r="45" spans="3:19" x14ac:dyDescent="0.35">
      <c r="C45" t="str">
        <f t="array" ref="C45">IFERROR(INDEX(balance_sheet_quarter[#All], SMALL(IF(LOWER(balance_sheet_quarter[Company Name]) = LOWER(balance_sheet_quarter_filter!$B$2), ROW(balance_sheet_quarter[Company Name]) - ROW(INDEX(balance_sheet_quarter[Company Name], 1, 1)) + 1), ROW(43:43)), COLUMN(B:B)), "")</f>
        <v>- Nguyên giá</v>
      </c>
      <c r="D45" s="14">
        <f t="array" ref="D45">IFERROR(INDEX(balance_sheet_quarter[#All], SMALL(IF(LOWER(balance_sheet_quarter[Company Name]) = LOWER(balance_sheet_quarter_filter!$B$2), ROW(balance_sheet_quarter[Company Name]) - ROW(INDEX(balance_sheet_quarter[Company Name], 1, 1)) + 1), ROW(43:43)), COLUMN(C:C)), "")</f>
        <v>0</v>
      </c>
      <c r="E45" s="14">
        <f t="array" ref="E45">IFERROR(INDEX(balance_sheet_quarter[#All], SMALL(IF(LOWER(balance_sheet_quarter[Company Name]) = LOWER(balance_sheet_quarter_filter!$B$2), ROW(balance_sheet_quarter[Company Name]) - ROW(INDEX(balance_sheet_quarter[Company Name], 1, 1)) + 1), ROW(43:43)), COLUMN(D:D)), "")</f>
        <v>0</v>
      </c>
      <c r="F45" s="14">
        <f t="array" ref="F45">IFERROR(INDEX(balance_sheet_quarter[#All], SMALL(IF(LOWER(balance_sheet_quarter[Company Name]) = LOWER(balance_sheet_quarter_filter!$B$2), ROW(balance_sheet_quarter[Company Name]) - ROW(INDEX(balance_sheet_quarter[Company Name], 1, 1)) + 1), ROW(43:43)), COLUMN(E:E)), "")</f>
        <v>0</v>
      </c>
      <c r="G45" s="14">
        <f t="array" ref="G45">IFERROR(INDEX(balance_sheet_quarter[#All], SMALL(IF(LOWER(balance_sheet_quarter[Company Name]) = LOWER(balance_sheet_quarter_filter!$B$2), ROW(balance_sheet_quarter[Company Name]) - ROW(INDEX(balance_sheet_quarter[Company Name], 1, 1)) + 1), ROW(43:43)), COLUMN(F:F)), "")</f>
        <v>0</v>
      </c>
      <c r="H45" s="14">
        <f t="array" ref="H45">IFERROR(INDEX(balance_sheet_quarter[#All], SMALL(IF(LOWER(balance_sheet_quarter[Company Name]) = LOWER(balance_sheet_quarter_filter!$B$2), ROW(balance_sheet_quarter[Company Name]) - ROW(INDEX(balance_sheet_quarter[Company Name], 1, 1)) + 1), ROW(43:43)), COLUMN(G:G)), "")</f>
        <v>0</v>
      </c>
      <c r="I45" s="14">
        <f t="array" ref="I45">IFERROR(INDEX(balance_sheet_quarter[#All], SMALL(IF(LOWER(balance_sheet_quarter[Company Name]) = LOWER(balance_sheet_quarter_filter!$B$2), ROW(balance_sheet_quarter[Company Name]) - ROW(INDEX(balance_sheet_quarter[Company Name], 1, 1)) + 1), ROW(43:43)), COLUMN(H:H)), "")</f>
        <v>0</v>
      </c>
      <c r="J45" s="14">
        <f t="array" ref="J45">IFERROR(INDEX(balance_sheet_quarter[#All], SMALL(IF(LOWER(balance_sheet_quarter[Company Name]) = LOWER(balance_sheet_quarter_filter!$B$2), ROW(balance_sheet_quarter[Company Name]) - ROW(INDEX(balance_sheet_quarter[Company Name], 1, 1)) + 1), ROW(43:43)), COLUMN(I:I)), "")</f>
        <v>0</v>
      </c>
      <c r="K45" s="14">
        <f t="array" ref="K45">IFERROR(INDEX(balance_sheet_quarter[#All], SMALL(IF(LOWER(balance_sheet_quarter[Company Name]) = LOWER(balance_sheet_quarter_filter!$B$2), ROW(balance_sheet_quarter[Company Name]) - ROW(INDEX(balance_sheet_quarter[Company Name], 1, 1)) + 1), ROW(43:43)), COLUMN(J:J)), "")</f>
        <v>0</v>
      </c>
      <c r="L45" s="14">
        <f t="array" ref="L45">IFERROR(INDEX(balance_sheet_quarter[#All], SMALL(IF(LOWER(balance_sheet_quarter[Company Name]) = LOWER(balance_sheet_quarter_filter!$B$2), ROW(balance_sheet_quarter[Company Name]) - ROW(INDEX(balance_sheet_quarter[Company Name], 1, 1)) + 1), ROW(43:43)), COLUMN(K:K)), "")</f>
        <v>0</v>
      </c>
      <c r="M45" s="14">
        <f t="array" ref="M45">IFERROR(INDEX(balance_sheet_quarter[#All], SMALL(IF(LOWER(balance_sheet_quarter[Company Name]) = LOWER(balance_sheet_quarter_filter!$B$2), ROW(balance_sheet_quarter[Company Name]) - ROW(INDEX(balance_sheet_quarter[Company Name], 1, 1)) + 1), ROW(43:43)), COLUMN(L:L)), "")</f>
        <v>0</v>
      </c>
      <c r="N45" s="14">
        <f t="array" ref="N45">IFERROR(INDEX(balance_sheet_quarter[#All], SMALL(IF(LOWER(balance_sheet_quarter[Company Name]) = LOWER(balance_sheet_quarter_filter!$B$2), ROW(balance_sheet_quarter[Company Name]) - ROW(INDEX(balance_sheet_quarter[Company Name], 1, 1)) + 1), ROW(43:43)), COLUMN(M:M)), "")</f>
        <v>0</v>
      </c>
      <c r="O45" s="14">
        <f t="array" ref="O45">IFERROR(INDEX(balance_sheet_quarter[#All], SMALL(IF(LOWER(balance_sheet_quarter[Company Name]) = LOWER(balance_sheet_quarter_filter!$B$2), ROW(balance_sheet_quarter[Company Name]) - ROW(INDEX(balance_sheet_quarter[Company Name], 1, 1)) + 1), ROW(43:43)), COLUMN(N:N)), "")</f>
        <v>0</v>
      </c>
      <c r="P45" s="14">
        <f t="array" ref="P45">IFERROR(INDEX(balance_sheet_quarter[#All], SMALL(IF(LOWER(balance_sheet_quarter[Company Name]) = LOWER(balance_sheet_quarter_filter!$B$2), ROW(balance_sheet_quarter[Company Name]) - ROW(INDEX(balance_sheet_quarter[Company Name], 1, 1)) + 1), ROW(43:43)), COLUMN(O:O)), "")</f>
        <v>0</v>
      </c>
      <c r="Q45" s="14">
        <f t="array" ref="Q45">IFERROR(INDEX(balance_sheet_quarter[#All], SMALL(IF(LOWER(balance_sheet_quarter[Company Name]) = LOWER(balance_sheet_quarter_filter!$B$2), ROW(balance_sheet_quarter[Company Name]) - ROW(INDEX(balance_sheet_quarter[Company Name], 1, 1)) + 1), ROW(43:43)), COLUMN(P:P)), "")</f>
        <v>0</v>
      </c>
      <c r="R45" s="14">
        <f t="array" ref="R45">IFERROR(INDEX(balance_sheet_quarter[#All], SMALL(IF(LOWER(balance_sheet_quarter[Company Name]) = LOWER(balance_sheet_quarter_filter!$B$2), ROW(balance_sheet_quarter[Company Name]) - ROW(INDEX(balance_sheet_quarter[Company Name], 1, 1)) + 1), ROW(43:43)), COLUMN(Q:Q)), "")</f>
        <v>0</v>
      </c>
      <c r="S45" s="14">
        <f t="array" ref="S45">IFERROR(INDEX(balance_sheet_quarter[#All], SMALL(IF(LOWER(balance_sheet_quarter[Company Name]) = LOWER(balance_sheet_quarter_filter!$B$2), ROW(balance_sheet_quarter[Company Name]) - ROW(INDEX(balance_sheet_quarter[Company Name], 1, 1)) + 1), ROW(43:43)), COLUMN(R:R)), "")</f>
        <v>0</v>
      </c>
    </row>
    <row r="46" spans="3:19" x14ac:dyDescent="0.35">
      <c r="C46" t="str">
        <f t="array" ref="C46">IFERROR(INDEX(balance_sheet_quarter[#All], SMALL(IF(LOWER(balance_sheet_quarter[Company Name]) = LOWER(balance_sheet_quarter_filter!$B$2), ROW(balance_sheet_quarter[Company Name]) - ROW(INDEX(balance_sheet_quarter[Company Name], 1, 1)) + 1), ROW(44:44)), COLUMN(B:B)), "")</f>
        <v>- Giá trị hao mòn lũy kế</v>
      </c>
      <c r="D46" s="14">
        <f t="array" ref="D46">IFERROR(INDEX(balance_sheet_quarter[#All], SMALL(IF(LOWER(balance_sheet_quarter[Company Name]) = LOWER(balance_sheet_quarter_filter!$B$2), ROW(balance_sheet_quarter[Company Name]) - ROW(INDEX(balance_sheet_quarter[Company Name], 1, 1)) + 1), ROW(44:44)), COLUMN(C:C)), "")</f>
        <v>0</v>
      </c>
      <c r="E46" s="14">
        <f t="array" ref="E46">IFERROR(INDEX(balance_sheet_quarter[#All], SMALL(IF(LOWER(balance_sheet_quarter[Company Name]) = LOWER(balance_sheet_quarter_filter!$B$2), ROW(balance_sheet_quarter[Company Name]) - ROW(INDEX(balance_sheet_quarter[Company Name], 1, 1)) + 1), ROW(44:44)), COLUMN(D:D)), "")</f>
        <v>0</v>
      </c>
      <c r="F46" s="14">
        <f t="array" ref="F46">IFERROR(INDEX(balance_sheet_quarter[#All], SMALL(IF(LOWER(balance_sheet_quarter[Company Name]) = LOWER(balance_sheet_quarter_filter!$B$2), ROW(balance_sheet_quarter[Company Name]) - ROW(INDEX(balance_sheet_quarter[Company Name], 1, 1)) + 1), ROW(44:44)), COLUMN(E:E)), "")</f>
        <v>0</v>
      </c>
      <c r="G46" s="14">
        <f t="array" ref="G46">IFERROR(INDEX(balance_sheet_quarter[#All], SMALL(IF(LOWER(balance_sheet_quarter[Company Name]) = LOWER(balance_sheet_quarter_filter!$B$2), ROW(balance_sheet_quarter[Company Name]) - ROW(INDEX(balance_sheet_quarter[Company Name], 1, 1)) + 1), ROW(44:44)), COLUMN(F:F)), "")</f>
        <v>0</v>
      </c>
      <c r="H46" s="14">
        <f t="array" ref="H46">IFERROR(INDEX(balance_sheet_quarter[#All], SMALL(IF(LOWER(balance_sheet_quarter[Company Name]) = LOWER(balance_sheet_quarter_filter!$B$2), ROW(balance_sheet_quarter[Company Name]) - ROW(INDEX(balance_sheet_quarter[Company Name], 1, 1)) + 1), ROW(44:44)), COLUMN(G:G)), "")</f>
        <v>0</v>
      </c>
      <c r="I46" s="14">
        <f t="array" ref="I46">IFERROR(INDEX(balance_sheet_quarter[#All], SMALL(IF(LOWER(balance_sheet_quarter[Company Name]) = LOWER(balance_sheet_quarter_filter!$B$2), ROW(balance_sheet_quarter[Company Name]) - ROW(INDEX(balance_sheet_quarter[Company Name], 1, 1)) + 1), ROW(44:44)), COLUMN(H:H)), "")</f>
        <v>0</v>
      </c>
      <c r="J46" s="14">
        <f t="array" ref="J46">IFERROR(INDEX(balance_sheet_quarter[#All], SMALL(IF(LOWER(balance_sheet_quarter[Company Name]) = LOWER(balance_sheet_quarter_filter!$B$2), ROW(balance_sheet_quarter[Company Name]) - ROW(INDEX(balance_sheet_quarter[Company Name], 1, 1)) + 1), ROW(44:44)), COLUMN(I:I)), "")</f>
        <v>0</v>
      </c>
      <c r="K46" s="14">
        <f t="array" ref="K46">IFERROR(INDEX(balance_sheet_quarter[#All], SMALL(IF(LOWER(balance_sheet_quarter[Company Name]) = LOWER(balance_sheet_quarter_filter!$B$2), ROW(balance_sheet_quarter[Company Name]) - ROW(INDEX(balance_sheet_quarter[Company Name], 1, 1)) + 1), ROW(44:44)), COLUMN(J:J)), "")</f>
        <v>0</v>
      </c>
      <c r="L46" s="14">
        <f t="array" ref="L46">IFERROR(INDEX(balance_sheet_quarter[#All], SMALL(IF(LOWER(balance_sheet_quarter[Company Name]) = LOWER(balance_sheet_quarter_filter!$B$2), ROW(balance_sheet_quarter[Company Name]) - ROW(INDEX(balance_sheet_quarter[Company Name], 1, 1)) + 1), ROW(44:44)), COLUMN(K:K)), "")</f>
        <v>0</v>
      </c>
      <c r="M46" s="14">
        <f t="array" ref="M46">IFERROR(INDEX(balance_sheet_quarter[#All], SMALL(IF(LOWER(balance_sheet_quarter[Company Name]) = LOWER(balance_sheet_quarter_filter!$B$2), ROW(balance_sheet_quarter[Company Name]) - ROW(INDEX(balance_sheet_quarter[Company Name], 1, 1)) + 1), ROW(44:44)), COLUMN(L:L)), "")</f>
        <v>0</v>
      </c>
      <c r="N46" s="14">
        <f t="array" ref="N46">IFERROR(INDEX(balance_sheet_quarter[#All], SMALL(IF(LOWER(balance_sheet_quarter[Company Name]) = LOWER(balance_sheet_quarter_filter!$B$2), ROW(balance_sheet_quarter[Company Name]) - ROW(INDEX(balance_sheet_quarter[Company Name], 1, 1)) + 1), ROW(44:44)), COLUMN(M:M)), "")</f>
        <v>0</v>
      </c>
      <c r="O46" s="14">
        <f t="array" ref="O46">IFERROR(INDEX(balance_sheet_quarter[#All], SMALL(IF(LOWER(balance_sheet_quarter[Company Name]) = LOWER(balance_sheet_quarter_filter!$B$2), ROW(balance_sheet_quarter[Company Name]) - ROW(INDEX(balance_sheet_quarter[Company Name], 1, 1)) + 1), ROW(44:44)), COLUMN(N:N)), "")</f>
        <v>0</v>
      </c>
      <c r="P46" s="14">
        <f t="array" ref="P46">IFERROR(INDEX(balance_sheet_quarter[#All], SMALL(IF(LOWER(balance_sheet_quarter[Company Name]) = LOWER(balance_sheet_quarter_filter!$B$2), ROW(balance_sheet_quarter[Company Name]) - ROW(INDEX(balance_sheet_quarter[Company Name], 1, 1)) + 1), ROW(44:44)), COLUMN(O:O)), "")</f>
        <v>0</v>
      </c>
      <c r="Q46" s="14">
        <f t="array" ref="Q46">IFERROR(INDEX(balance_sheet_quarter[#All], SMALL(IF(LOWER(balance_sheet_quarter[Company Name]) = LOWER(balance_sheet_quarter_filter!$B$2), ROW(balance_sheet_quarter[Company Name]) - ROW(INDEX(balance_sheet_quarter[Company Name], 1, 1)) + 1), ROW(44:44)), COLUMN(P:P)), "")</f>
        <v>0</v>
      </c>
      <c r="R46" s="14">
        <f t="array" ref="R46">IFERROR(INDEX(balance_sheet_quarter[#All], SMALL(IF(LOWER(balance_sheet_quarter[Company Name]) = LOWER(balance_sheet_quarter_filter!$B$2), ROW(balance_sheet_quarter[Company Name]) - ROW(INDEX(balance_sheet_quarter[Company Name], 1, 1)) + 1), ROW(44:44)), COLUMN(Q:Q)), "")</f>
        <v>0</v>
      </c>
      <c r="S46" s="14">
        <f t="array" ref="S46">IFERROR(INDEX(balance_sheet_quarter[#All], SMALL(IF(LOWER(balance_sheet_quarter[Company Name]) = LOWER(balance_sheet_quarter_filter!$B$2), ROW(balance_sheet_quarter[Company Name]) - ROW(INDEX(balance_sheet_quarter[Company Name], 1, 1)) + 1), ROW(44:44)), COLUMN(R:R)), "")</f>
        <v>0</v>
      </c>
    </row>
    <row r="47" spans="3:19" x14ac:dyDescent="0.35">
      <c r="C47" t="str">
        <f t="array" ref="C47">IFERROR(INDEX(balance_sheet_quarter[#All], SMALL(IF(LOWER(balance_sheet_quarter[Company Name]) = LOWER(balance_sheet_quarter_filter!$B$2), ROW(balance_sheet_quarter[Company Name]) - ROW(INDEX(balance_sheet_quarter[Company Name], 1, 1)) + 1), ROW(45:45)), COLUMN(B:B)), "")</f>
        <v>3. Tài sản cố định vô hình</v>
      </c>
      <c r="D47" s="14">
        <f t="array" ref="D47">IFERROR(INDEX(balance_sheet_quarter[#All], SMALL(IF(LOWER(balance_sheet_quarter[Company Name]) = LOWER(balance_sheet_quarter_filter!$B$2), ROW(balance_sheet_quarter[Company Name]) - ROW(INDEX(balance_sheet_quarter[Company Name], 1, 1)) + 1), ROW(45:45)), COLUMN(C:C)), "")</f>
        <v>3749438000000</v>
      </c>
      <c r="E47" s="14">
        <f t="array" ref="E47">IFERROR(INDEX(balance_sheet_quarter[#All], SMALL(IF(LOWER(balance_sheet_quarter[Company Name]) = LOWER(balance_sheet_quarter_filter!$B$2), ROW(balance_sheet_quarter[Company Name]) - ROW(INDEX(balance_sheet_quarter[Company Name], 1, 1)) + 1), ROW(45:45)), COLUMN(D:D)), "")</f>
        <v>3828940000000</v>
      </c>
      <c r="F47" s="14">
        <f t="array" ref="F47">IFERROR(INDEX(balance_sheet_quarter[#All], SMALL(IF(LOWER(balance_sheet_quarter[Company Name]) = LOWER(balance_sheet_quarter_filter!$B$2), ROW(balance_sheet_quarter[Company Name]) - ROW(INDEX(balance_sheet_quarter[Company Name], 1, 1)) + 1), ROW(45:45)), COLUMN(E:E)), "")</f>
        <v>3777964000000</v>
      </c>
      <c r="G47" s="14">
        <f t="array" ref="G47">IFERROR(INDEX(balance_sheet_quarter[#All], SMALL(IF(LOWER(balance_sheet_quarter[Company Name]) = LOWER(balance_sheet_quarter_filter!$B$2), ROW(balance_sheet_quarter[Company Name]) - ROW(INDEX(balance_sheet_quarter[Company Name], 1, 1)) + 1), ROW(45:45)), COLUMN(F:F)), "")</f>
        <v>3808964000000</v>
      </c>
      <c r="H47" s="14">
        <f t="array" ref="H47">IFERROR(INDEX(balance_sheet_quarter[#All], SMALL(IF(LOWER(balance_sheet_quarter[Company Name]) = LOWER(balance_sheet_quarter_filter!$B$2), ROW(balance_sheet_quarter[Company Name]) - ROW(INDEX(balance_sheet_quarter[Company Name], 1, 1)) + 1), ROW(45:45)), COLUMN(G:G)), "")</f>
        <v>3624429000000</v>
      </c>
      <c r="I47" s="14">
        <f t="array" ref="I47">IFERROR(INDEX(balance_sheet_quarter[#All], SMALL(IF(LOWER(balance_sheet_quarter[Company Name]) = LOWER(balance_sheet_quarter_filter!$B$2), ROW(balance_sheet_quarter[Company Name]) - ROW(INDEX(balance_sheet_quarter[Company Name], 1, 1)) + 1), ROW(45:45)), COLUMN(H:H)), "")</f>
        <v>3676602000000</v>
      </c>
      <c r="J47" s="14">
        <f t="array" ref="J47">IFERROR(INDEX(balance_sheet_quarter[#All], SMALL(IF(LOWER(balance_sheet_quarter[Company Name]) = LOWER(balance_sheet_quarter_filter!$B$2), ROW(balance_sheet_quarter[Company Name]) - ROW(INDEX(balance_sheet_quarter[Company Name], 1, 1)) + 1), ROW(45:45)), COLUMN(I:I)), "")</f>
        <v>3641506000000</v>
      </c>
      <c r="K47" s="14">
        <f t="array" ref="K47">IFERROR(INDEX(balance_sheet_quarter[#All], SMALL(IF(LOWER(balance_sheet_quarter[Company Name]) = LOWER(balance_sheet_quarter_filter!$B$2), ROW(balance_sheet_quarter[Company Name]) - ROW(INDEX(balance_sheet_quarter[Company Name], 1, 1)) + 1), ROW(45:45)), COLUMN(J:J)), "")</f>
        <v>3346288000000</v>
      </c>
      <c r="L47" s="14">
        <f t="array" ref="L47">IFERROR(INDEX(balance_sheet_quarter[#All], SMALL(IF(LOWER(balance_sheet_quarter[Company Name]) = LOWER(balance_sheet_quarter_filter!$B$2), ROW(balance_sheet_quarter[Company Name]) - ROW(INDEX(balance_sheet_quarter[Company Name], 1, 1)) + 1), ROW(45:45)), COLUMN(K:K)), "")</f>
        <v>3391696000000</v>
      </c>
      <c r="M47" s="14">
        <f t="array" ref="M47">IFERROR(INDEX(balance_sheet_quarter[#All], SMALL(IF(LOWER(balance_sheet_quarter[Company Name]) = LOWER(balance_sheet_quarter_filter!$B$2), ROW(balance_sheet_quarter[Company Name]) - ROW(INDEX(balance_sheet_quarter[Company Name], 1, 1)) + 1), ROW(45:45)), COLUMN(L:L)), "")</f>
        <v>3057882000000</v>
      </c>
      <c r="N47" s="14">
        <f t="array" ref="N47">IFERROR(INDEX(balance_sheet_quarter[#All], SMALL(IF(LOWER(balance_sheet_quarter[Company Name]) = LOWER(balance_sheet_quarter_filter!$B$2), ROW(balance_sheet_quarter[Company Name]) - ROW(INDEX(balance_sheet_quarter[Company Name], 1, 1)) + 1), ROW(45:45)), COLUMN(M:M)), "")</f>
        <v>3060907000000</v>
      </c>
      <c r="O47" s="14">
        <f t="array" ref="O47">IFERROR(INDEX(balance_sheet_quarter[#All], SMALL(IF(LOWER(balance_sheet_quarter[Company Name]) = LOWER(balance_sheet_quarter_filter!$B$2), ROW(balance_sheet_quarter[Company Name]) - ROW(INDEX(balance_sheet_quarter[Company Name], 1, 1)) + 1), ROW(45:45)), COLUMN(N:N)), "")</f>
        <v>2987784000000</v>
      </c>
      <c r="P47" s="14">
        <f t="array" ref="P47">IFERROR(INDEX(balance_sheet_quarter[#All], SMALL(IF(LOWER(balance_sheet_quarter[Company Name]) = LOWER(balance_sheet_quarter_filter!$B$2), ROW(balance_sheet_quarter[Company Name]) - ROW(INDEX(balance_sheet_quarter[Company Name], 1, 1)) + 1), ROW(45:45)), COLUMN(O:O)), "")</f>
        <v>3021506000000</v>
      </c>
      <c r="Q47" s="14">
        <f t="array" ref="Q47">IFERROR(INDEX(balance_sheet_quarter[#All], SMALL(IF(LOWER(balance_sheet_quarter[Company Name]) = LOWER(balance_sheet_quarter_filter!$B$2), ROW(balance_sheet_quarter[Company Name]) - ROW(INDEX(balance_sheet_quarter[Company Name], 1, 1)) + 1), ROW(45:45)), COLUMN(P:P)), "")</f>
        <v>0</v>
      </c>
      <c r="R47" s="14">
        <f t="array" ref="R47">IFERROR(INDEX(balance_sheet_quarter[#All], SMALL(IF(LOWER(balance_sheet_quarter[Company Name]) = LOWER(balance_sheet_quarter_filter!$B$2), ROW(balance_sheet_quarter[Company Name]) - ROW(INDEX(balance_sheet_quarter[Company Name], 1, 1)) + 1), ROW(45:45)), COLUMN(Q:Q)), "")</f>
        <v>3023221000000</v>
      </c>
      <c r="S47" s="14">
        <f t="array" ref="S47">IFERROR(INDEX(balance_sheet_quarter[#All], SMALL(IF(LOWER(balance_sheet_quarter[Company Name]) = LOWER(balance_sheet_quarter_filter!$B$2), ROW(balance_sheet_quarter[Company Name]) - ROW(INDEX(balance_sheet_quarter[Company Name], 1, 1)) + 1), ROW(45:45)), COLUMN(R:R)), "")</f>
        <v>0</v>
      </c>
    </row>
    <row r="48" spans="3:19" x14ac:dyDescent="0.35">
      <c r="C48" t="str">
        <f t="array" ref="C48">IFERROR(INDEX(balance_sheet_quarter[#All], SMALL(IF(LOWER(balance_sheet_quarter[Company Name]) = LOWER(balance_sheet_quarter_filter!$B$2), ROW(balance_sheet_quarter[Company Name]) - ROW(INDEX(balance_sheet_quarter[Company Name], 1, 1)) + 1), ROW(46:46)), COLUMN(B:B)), "")</f>
        <v>- Nguyên giá</v>
      </c>
      <c r="D48" s="14">
        <f t="array" ref="D48">IFERROR(INDEX(balance_sheet_quarter[#All], SMALL(IF(LOWER(balance_sheet_quarter[Company Name]) = LOWER(balance_sheet_quarter_filter!$B$2), ROW(balance_sheet_quarter[Company Name]) - ROW(INDEX(balance_sheet_quarter[Company Name], 1, 1)) + 1), ROW(46:46)), COLUMN(C:C)), "")</f>
        <v>4972044000000</v>
      </c>
      <c r="E48" s="14">
        <f t="array" ref="E48">IFERROR(INDEX(balance_sheet_quarter[#All], SMALL(IF(LOWER(balance_sheet_quarter[Company Name]) = LOWER(balance_sheet_quarter_filter!$B$2), ROW(balance_sheet_quarter[Company Name]) - ROW(INDEX(balance_sheet_quarter[Company Name], 1, 1)) + 1), ROW(46:46)), COLUMN(D:D)), "")</f>
        <v>5097754000000</v>
      </c>
      <c r="F48" s="14">
        <f t="array" ref="F48">IFERROR(INDEX(balance_sheet_quarter[#All], SMALL(IF(LOWER(balance_sheet_quarter[Company Name]) = LOWER(balance_sheet_quarter_filter!$B$2), ROW(balance_sheet_quarter[Company Name]) - ROW(INDEX(balance_sheet_quarter[Company Name], 1, 1)) + 1), ROW(46:46)), COLUMN(E:E)), "")</f>
        <v>5097224000000</v>
      </c>
      <c r="G48" s="14">
        <f t="array" ref="G48">IFERROR(INDEX(balance_sheet_quarter[#All], SMALL(IF(LOWER(balance_sheet_quarter[Company Name]) = LOWER(balance_sheet_quarter_filter!$B$2), ROW(balance_sheet_quarter[Company Name]) - ROW(INDEX(balance_sheet_quarter[Company Name], 1, 1)) + 1), ROW(46:46)), COLUMN(F:F)), "")</f>
        <v>5181307000000</v>
      </c>
      <c r="H48" s="14">
        <f t="array" ref="H48">IFERROR(INDEX(balance_sheet_quarter[#All], SMALL(IF(LOWER(balance_sheet_quarter[Company Name]) = LOWER(balance_sheet_quarter_filter!$B$2), ROW(balance_sheet_quarter[Company Name]) - ROW(INDEX(balance_sheet_quarter[Company Name], 1, 1)) + 1), ROW(46:46)), COLUMN(G:G)), "")</f>
        <v>5050523000000</v>
      </c>
      <c r="I48" s="14">
        <f t="array" ref="I48">IFERROR(INDEX(balance_sheet_quarter[#All], SMALL(IF(LOWER(balance_sheet_quarter[Company Name]) = LOWER(balance_sheet_quarter_filter!$B$2), ROW(balance_sheet_quarter[Company Name]) - ROW(INDEX(balance_sheet_quarter[Company Name], 1, 1)) + 1), ROW(46:46)), COLUMN(H:H)), "")</f>
        <v>5156973000000</v>
      </c>
      <c r="J48" s="14">
        <f t="array" ref="J48">IFERROR(INDEX(balance_sheet_quarter[#All], SMALL(IF(LOWER(balance_sheet_quarter[Company Name]) = LOWER(balance_sheet_quarter_filter!$B$2), ROW(balance_sheet_quarter[Company Name]) - ROW(INDEX(balance_sheet_quarter[Company Name], 1, 1)) + 1), ROW(46:46)), COLUMN(I:I)), "")</f>
        <v>5178285000000</v>
      </c>
      <c r="K48" s="14">
        <f t="array" ref="K48">IFERROR(INDEX(balance_sheet_quarter[#All], SMALL(IF(LOWER(balance_sheet_quarter[Company Name]) = LOWER(balance_sheet_quarter_filter!$B$2), ROW(balance_sheet_quarter[Company Name]) - ROW(INDEX(balance_sheet_quarter[Company Name], 1, 1)) + 1), ROW(46:46)), COLUMN(J:J)), "")</f>
        <v>4801065000000</v>
      </c>
      <c r="L48" s="14">
        <f t="array" ref="L48">IFERROR(INDEX(balance_sheet_quarter[#All], SMALL(IF(LOWER(balance_sheet_quarter[Company Name]) = LOWER(balance_sheet_quarter_filter!$B$2), ROW(balance_sheet_quarter[Company Name]) - ROW(INDEX(balance_sheet_quarter[Company Name], 1, 1)) + 1), ROW(46:46)), COLUMN(K:K)), "")</f>
        <v>4904506000000</v>
      </c>
      <c r="M48" s="14">
        <f t="array" ref="M48">IFERROR(INDEX(balance_sheet_quarter[#All], SMALL(IF(LOWER(balance_sheet_quarter[Company Name]) = LOWER(balance_sheet_quarter_filter!$B$2), ROW(balance_sheet_quarter[Company Name]) - ROW(INDEX(balance_sheet_quarter[Company Name], 1, 1)) + 1), ROW(46:46)), COLUMN(L:L)), "")</f>
        <v>4522417000000</v>
      </c>
      <c r="N48" s="14">
        <f t="array" ref="N48">IFERROR(INDEX(balance_sheet_quarter[#All], SMALL(IF(LOWER(balance_sheet_quarter[Company Name]) = LOWER(balance_sheet_quarter_filter!$B$2), ROW(balance_sheet_quarter[Company Name]) - ROW(INDEX(balance_sheet_quarter[Company Name], 1, 1)) + 1), ROW(46:46)), COLUMN(M:M)), "")</f>
        <v>4627377000000</v>
      </c>
      <c r="O48" s="14">
        <f t="array" ref="O48">IFERROR(INDEX(balance_sheet_quarter[#All], SMALL(IF(LOWER(balance_sheet_quarter[Company Name]) = LOWER(balance_sheet_quarter_filter!$B$2), ROW(balance_sheet_quarter[Company Name]) - ROW(INDEX(balance_sheet_quarter[Company Name], 1, 1)) + 1), ROW(46:46)), COLUMN(N:N)), "")</f>
        <v>4625095000000</v>
      </c>
      <c r="P48" s="14">
        <f t="array" ref="P48">IFERROR(INDEX(balance_sheet_quarter[#All], SMALL(IF(LOWER(balance_sheet_quarter[Company Name]) = LOWER(balance_sheet_quarter_filter!$B$2), ROW(balance_sheet_quarter[Company Name]) - ROW(INDEX(balance_sheet_quarter[Company Name], 1, 1)) + 1), ROW(46:46)), COLUMN(O:O)), "")</f>
        <v>4733091000000</v>
      </c>
      <c r="Q48" s="14">
        <f t="array" ref="Q48">IFERROR(INDEX(balance_sheet_quarter[#All], SMALL(IF(LOWER(balance_sheet_quarter[Company Name]) = LOWER(balance_sheet_quarter_filter!$B$2), ROW(balance_sheet_quarter[Company Name]) - ROW(INDEX(balance_sheet_quarter[Company Name], 1, 1)) + 1), ROW(46:46)), COLUMN(P:P)), "")</f>
        <v>0</v>
      </c>
      <c r="R48" s="14">
        <f t="array" ref="R48">IFERROR(INDEX(balance_sheet_quarter[#All], SMALL(IF(LOWER(balance_sheet_quarter[Company Name]) = LOWER(balance_sheet_quarter_filter!$B$2), ROW(balance_sheet_quarter[Company Name]) - ROW(INDEX(balance_sheet_quarter[Company Name], 1, 1)) + 1), ROW(46:46)), COLUMN(Q:Q)), "")</f>
        <v>4870525000000</v>
      </c>
      <c r="S48" s="14">
        <f t="array" ref="S48">IFERROR(INDEX(balance_sheet_quarter[#All], SMALL(IF(LOWER(balance_sheet_quarter[Company Name]) = LOWER(balance_sheet_quarter_filter!$B$2), ROW(balance_sheet_quarter[Company Name]) - ROW(INDEX(balance_sheet_quarter[Company Name], 1, 1)) + 1), ROW(46:46)), COLUMN(R:R)), "")</f>
        <v>0</v>
      </c>
    </row>
    <row r="49" spans="3:19" x14ac:dyDescent="0.35">
      <c r="C49" t="str">
        <f t="array" ref="C49">IFERROR(INDEX(balance_sheet_quarter[#All], SMALL(IF(LOWER(balance_sheet_quarter[Company Name]) = LOWER(balance_sheet_quarter_filter!$B$2), ROW(balance_sheet_quarter[Company Name]) - ROW(INDEX(balance_sheet_quarter[Company Name], 1, 1)) + 1), ROW(47:47)), COLUMN(B:B)), "")</f>
        <v>- Giá trị hao mòn lũy kế</v>
      </c>
      <c r="D49" s="14">
        <f t="array" ref="D49">IFERROR(INDEX(balance_sheet_quarter[#All], SMALL(IF(LOWER(balance_sheet_quarter[Company Name]) = LOWER(balance_sheet_quarter_filter!$B$2), ROW(balance_sheet_quarter[Company Name]) - ROW(INDEX(balance_sheet_quarter[Company Name], 1, 1)) + 1), ROW(47:47)), COLUMN(C:C)), "")</f>
        <v>-1222606000000</v>
      </c>
      <c r="E49" s="14">
        <f t="array" ref="E49">IFERROR(INDEX(balance_sheet_quarter[#All], SMALL(IF(LOWER(balance_sheet_quarter[Company Name]) = LOWER(balance_sheet_quarter_filter!$B$2), ROW(balance_sheet_quarter[Company Name]) - ROW(INDEX(balance_sheet_quarter[Company Name], 1, 1)) + 1), ROW(47:47)), COLUMN(D:D)), "")</f>
        <v>-1268814000000</v>
      </c>
      <c r="F49" s="14">
        <f t="array" ref="F49">IFERROR(INDEX(balance_sheet_quarter[#All], SMALL(IF(LOWER(balance_sheet_quarter[Company Name]) = LOWER(balance_sheet_quarter_filter!$B$2), ROW(balance_sheet_quarter[Company Name]) - ROW(INDEX(balance_sheet_quarter[Company Name], 1, 1)) + 1), ROW(47:47)), COLUMN(E:E)), "")</f>
        <v>-1319260000000</v>
      </c>
      <c r="G49" s="14">
        <f t="array" ref="G49">IFERROR(INDEX(balance_sheet_quarter[#All], SMALL(IF(LOWER(balance_sheet_quarter[Company Name]) = LOWER(balance_sheet_quarter_filter!$B$2), ROW(balance_sheet_quarter[Company Name]) - ROW(INDEX(balance_sheet_quarter[Company Name], 1, 1)) + 1), ROW(47:47)), COLUMN(F:F)), "")</f>
        <v>-1372343000000</v>
      </c>
      <c r="H49" s="14">
        <f t="array" ref="H49">IFERROR(INDEX(balance_sheet_quarter[#All], SMALL(IF(LOWER(balance_sheet_quarter[Company Name]) = LOWER(balance_sheet_quarter_filter!$B$2), ROW(balance_sheet_quarter[Company Name]) - ROW(INDEX(balance_sheet_quarter[Company Name], 1, 1)) + 1), ROW(47:47)), COLUMN(G:G)), "")</f>
        <v>-1426094000000</v>
      </c>
      <c r="I49" s="14">
        <f t="array" ref="I49">IFERROR(INDEX(balance_sheet_quarter[#All], SMALL(IF(LOWER(balance_sheet_quarter[Company Name]) = LOWER(balance_sheet_quarter_filter!$B$2), ROW(balance_sheet_quarter[Company Name]) - ROW(INDEX(balance_sheet_quarter[Company Name], 1, 1)) + 1), ROW(47:47)), COLUMN(H:H)), "")</f>
        <v>-1480371000000</v>
      </c>
      <c r="J49" s="14">
        <f t="array" ref="J49">IFERROR(INDEX(balance_sheet_quarter[#All], SMALL(IF(LOWER(balance_sheet_quarter[Company Name]) = LOWER(balance_sheet_quarter_filter!$B$2), ROW(balance_sheet_quarter[Company Name]) - ROW(INDEX(balance_sheet_quarter[Company Name], 1, 1)) + 1), ROW(47:47)), COLUMN(I:I)), "")</f>
        <v>-1536779000000</v>
      </c>
      <c r="K49" s="14">
        <f t="array" ref="K49">IFERROR(INDEX(balance_sheet_quarter[#All], SMALL(IF(LOWER(balance_sheet_quarter[Company Name]) = LOWER(balance_sheet_quarter_filter!$B$2), ROW(balance_sheet_quarter[Company Name]) - ROW(INDEX(balance_sheet_quarter[Company Name], 1, 1)) + 1), ROW(47:47)), COLUMN(J:J)), "")</f>
        <v>-1454777000000</v>
      </c>
      <c r="L49" s="14">
        <f t="array" ref="L49">IFERROR(INDEX(balance_sheet_quarter[#All], SMALL(IF(LOWER(balance_sheet_quarter[Company Name]) = LOWER(balance_sheet_quarter_filter!$B$2), ROW(balance_sheet_quarter[Company Name]) - ROW(INDEX(balance_sheet_quarter[Company Name], 1, 1)) + 1), ROW(47:47)), COLUMN(K:K)), "")</f>
        <v>-1512810000000</v>
      </c>
      <c r="M49" s="14">
        <f t="array" ref="M49">IFERROR(INDEX(balance_sheet_quarter[#All], SMALL(IF(LOWER(balance_sheet_quarter[Company Name]) = LOWER(balance_sheet_quarter_filter!$B$2), ROW(balance_sheet_quarter[Company Name]) - ROW(INDEX(balance_sheet_quarter[Company Name], 1, 1)) + 1), ROW(47:47)), COLUMN(L:L)), "")</f>
        <v>-1464535000000</v>
      </c>
      <c r="N49" s="14">
        <f t="array" ref="N49">IFERROR(INDEX(balance_sheet_quarter[#All], SMALL(IF(LOWER(balance_sheet_quarter[Company Name]) = LOWER(balance_sheet_quarter_filter!$B$2), ROW(balance_sheet_quarter[Company Name]) - ROW(INDEX(balance_sheet_quarter[Company Name], 1, 1)) + 1), ROW(47:47)), COLUMN(M:M)), "")</f>
        <v>-1566470000000</v>
      </c>
      <c r="O49" s="14">
        <f t="array" ref="O49">IFERROR(INDEX(balance_sheet_quarter[#All], SMALL(IF(LOWER(balance_sheet_quarter[Company Name]) = LOWER(balance_sheet_quarter_filter!$B$2), ROW(balance_sheet_quarter[Company Name]) - ROW(INDEX(balance_sheet_quarter[Company Name], 1, 1)) + 1), ROW(47:47)), COLUMN(N:N)), "")</f>
        <v>-1637311000000</v>
      </c>
      <c r="P49" s="14">
        <f t="array" ref="P49">IFERROR(INDEX(balance_sheet_quarter[#All], SMALL(IF(LOWER(balance_sheet_quarter[Company Name]) = LOWER(balance_sheet_quarter_filter!$B$2), ROW(balance_sheet_quarter[Company Name]) - ROW(INDEX(balance_sheet_quarter[Company Name], 1, 1)) + 1), ROW(47:47)), COLUMN(O:O)), "")</f>
        <v>-1711585000000</v>
      </c>
      <c r="Q49" s="14">
        <f t="array" ref="Q49">IFERROR(INDEX(balance_sheet_quarter[#All], SMALL(IF(LOWER(balance_sheet_quarter[Company Name]) = LOWER(balance_sheet_quarter_filter!$B$2), ROW(balance_sheet_quarter[Company Name]) - ROW(INDEX(balance_sheet_quarter[Company Name], 1, 1)) + 1), ROW(47:47)), COLUMN(P:P)), "")</f>
        <v>0</v>
      </c>
      <c r="R49" s="14">
        <f t="array" ref="R49">IFERROR(INDEX(balance_sheet_quarter[#All], SMALL(IF(LOWER(balance_sheet_quarter[Company Name]) = LOWER(balance_sheet_quarter_filter!$B$2), ROW(balance_sheet_quarter[Company Name]) - ROW(INDEX(balance_sheet_quarter[Company Name], 1, 1)) + 1), ROW(47:47)), COLUMN(Q:Q)), "")</f>
        <v>-1847304000000</v>
      </c>
      <c r="S49" s="14">
        <f t="array" ref="S49">IFERROR(INDEX(balance_sheet_quarter[#All], SMALL(IF(LOWER(balance_sheet_quarter[Company Name]) = LOWER(balance_sheet_quarter_filter!$B$2), ROW(balance_sheet_quarter[Company Name]) - ROW(INDEX(balance_sheet_quarter[Company Name], 1, 1)) + 1), ROW(47:47)), COLUMN(R:R)), "")</f>
        <v>0</v>
      </c>
    </row>
    <row r="50" spans="3:19" x14ac:dyDescent="0.35">
      <c r="C50" t="str">
        <f t="array" ref="C50">IFERROR(INDEX(balance_sheet_quarter[#All], SMALL(IF(LOWER(balance_sheet_quarter[Company Name]) = LOWER(balance_sheet_quarter_filter!$B$2), ROW(balance_sheet_quarter[Company Name]) - ROW(INDEX(balance_sheet_quarter[Company Name], 1, 1)) + 1), ROW(48:48)), COLUMN(B:B)), "")</f>
        <v>III. Bất động sản đầu tư</v>
      </c>
      <c r="D50" s="14">
        <f t="array" ref="D50">IFERROR(INDEX(balance_sheet_quarter[#All], SMALL(IF(LOWER(balance_sheet_quarter[Company Name]) = LOWER(balance_sheet_quarter_filter!$B$2), ROW(balance_sheet_quarter[Company Name]) - ROW(INDEX(balance_sheet_quarter[Company Name], 1, 1)) + 1), ROW(48:48)), COLUMN(C:C)), "")</f>
        <v>0</v>
      </c>
      <c r="E50" s="14">
        <f t="array" ref="E50">IFERROR(INDEX(balance_sheet_quarter[#All], SMALL(IF(LOWER(balance_sheet_quarter[Company Name]) = LOWER(balance_sheet_quarter_filter!$B$2), ROW(balance_sheet_quarter[Company Name]) - ROW(INDEX(balance_sheet_quarter[Company Name], 1, 1)) + 1), ROW(48:48)), COLUMN(D:D)), "")</f>
        <v>0</v>
      </c>
      <c r="F50" s="14">
        <f t="array" ref="F50">IFERROR(INDEX(balance_sheet_quarter[#All], SMALL(IF(LOWER(balance_sheet_quarter[Company Name]) = LOWER(balance_sheet_quarter_filter!$B$2), ROW(balance_sheet_quarter[Company Name]) - ROW(INDEX(balance_sheet_quarter[Company Name], 1, 1)) + 1), ROW(48:48)), COLUMN(E:E)), "")</f>
        <v>0</v>
      </c>
      <c r="G50" s="14">
        <f t="array" ref="G50">IFERROR(INDEX(balance_sheet_quarter[#All], SMALL(IF(LOWER(balance_sheet_quarter[Company Name]) = LOWER(balance_sheet_quarter_filter!$B$2), ROW(balance_sheet_quarter[Company Name]) - ROW(INDEX(balance_sheet_quarter[Company Name], 1, 1)) + 1), ROW(48:48)), COLUMN(F:F)), "")</f>
        <v>0</v>
      </c>
      <c r="H50" s="14">
        <f t="array" ref="H50">IFERROR(INDEX(balance_sheet_quarter[#All], SMALL(IF(LOWER(balance_sheet_quarter[Company Name]) = LOWER(balance_sheet_quarter_filter!$B$2), ROW(balance_sheet_quarter[Company Name]) - ROW(INDEX(balance_sheet_quarter[Company Name], 1, 1)) + 1), ROW(48:48)), COLUMN(G:G)), "")</f>
        <v>0</v>
      </c>
      <c r="I50" s="14">
        <f t="array" ref="I50">IFERROR(INDEX(balance_sheet_quarter[#All], SMALL(IF(LOWER(balance_sheet_quarter[Company Name]) = LOWER(balance_sheet_quarter_filter!$B$2), ROW(balance_sheet_quarter[Company Name]) - ROW(INDEX(balance_sheet_quarter[Company Name], 1, 1)) + 1), ROW(48:48)), COLUMN(H:H)), "")</f>
        <v>0</v>
      </c>
      <c r="J50" s="14">
        <f t="array" ref="J50">IFERROR(INDEX(balance_sheet_quarter[#All], SMALL(IF(LOWER(balance_sheet_quarter[Company Name]) = LOWER(balance_sheet_quarter_filter!$B$2), ROW(balance_sheet_quarter[Company Name]) - ROW(INDEX(balance_sheet_quarter[Company Name], 1, 1)) + 1), ROW(48:48)), COLUMN(I:I)), "")</f>
        <v>0</v>
      </c>
      <c r="K50" s="14">
        <f t="array" ref="K50">IFERROR(INDEX(balance_sheet_quarter[#All], SMALL(IF(LOWER(balance_sheet_quarter[Company Name]) = LOWER(balance_sheet_quarter_filter!$B$2), ROW(balance_sheet_quarter[Company Name]) - ROW(INDEX(balance_sheet_quarter[Company Name], 1, 1)) + 1), ROW(48:48)), COLUMN(J:J)), "")</f>
        <v>0</v>
      </c>
      <c r="L50" s="14">
        <f t="array" ref="L50">IFERROR(INDEX(balance_sheet_quarter[#All], SMALL(IF(LOWER(balance_sheet_quarter[Company Name]) = LOWER(balance_sheet_quarter_filter!$B$2), ROW(balance_sheet_quarter[Company Name]) - ROW(INDEX(balance_sheet_quarter[Company Name], 1, 1)) + 1), ROW(48:48)), COLUMN(K:K)), "")</f>
        <v>0</v>
      </c>
      <c r="M50" s="14">
        <f t="array" ref="M50">IFERROR(INDEX(balance_sheet_quarter[#All], SMALL(IF(LOWER(balance_sheet_quarter[Company Name]) = LOWER(balance_sheet_quarter_filter!$B$2), ROW(balance_sheet_quarter[Company Name]) - ROW(INDEX(balance_sheet_quarter[Company Name], 1, 1)) + 1), ROW(48:48)), COLUMN(L:L)), "")</f>
        <v>0</v>
      </c>
      <c r="N50" s="14">
        <f t="array" ref="N50">IFERROR(INDEX(balance_sheet_quarter[#All], SMALL(IF(LOWER(balance_sheet_quarter[Company Name]) = LOWER(balance_sheet_quarter_filter!$B$2), ROW(balance_sheet_quarter[Company Name]) - ROW(INDEX(balance_sheet_quarter[Company Name], 1, 1)) + 1), ROW(48:48)), COLUMN(M:M)), "")</f>
        <v>0</v>
      </c>
      <c r="O50" s="14">
        <f t="array" ref="O50">IFERROR(INDEX(balance_sheet_quarter[#All], SMALL(IF(LOWER(balance_sheet_quarter[Company Name]) = LOWER(balance_sheet_quarter_filter!$B$2), ROW(balance_sheet_quarter[Company Name]) - ROW(INDEX(balance_sheet_quarter[Company Name], 1, 1)) + 1), ROW(48:48)), COLUMN(N:N)), "")</f>
        <v>0</v>
      </c>
      <c r="P50" s="14">
        <f t="array" ref="P50">IFERROR(INDEX(balance_sheet_quarter[#All], SMALL(IF(LOWER(balance_sheet_quarter[Company Name]) = LOWER(balance_sheet_quarter_filter!$B$2), ROW(balance_sheet_quarter[Company Name]) - ROW(INDEX(balance_sheet_quarter[Company Name], 1, 1)) + 1), ROW(48:48)), COLUMN(O:O)), "")</f>
        <v>0</v>
      </c>
      <c r="Q50" s="14">
        <f t="array" ref="Q50">IFERROR(INDEX(balance_sheet_quarter[#All], SMALL(IF(LOWER(balance_sheet_quarter[Company Name]) = LOWER(balance_sheet_quarter_filter!$B$2), ROW(balance_sheet_quarter[Company Name]) - ROW(INDEX(balance_sheet_quarter[Company Name], 1, 1)) + 1), ROW(48:48)), COLUMN(P:P)), "")</f>
        <v>0</v>
      </c>
      <c r="R50" s="14">
        <f t="array" ref="R50">IFERROR(INDEX(balance_sheet_quarter[#All], SMALL(IF(LOWER(balance_sheet_quarter[Company Name]) = LOWER(balance_sheet_quarter_filter!$B$2), ROW(balance_sheet_quarter[Company Name]) - ROW(INDEX(balance_sheet_quarter[Company Name], 1, 1)) + 1), ROW(48:48)), COLUMN(Q:Q)), "")</f>
        <v>0</v>
      </c>
      <c r="S50" s="14">
        <f t="array" ref="S50">IFERROR(INDEX(balance_sheet_quarter[#All], SMALL(IF(LOWER(balance_sheet_quarter[Company Name]) = LOWER(balance_sheet_quarter_filter!$B$2), ROW(balance_sheet_quarter[Company Name]) - ROW(INDEX(balance_sheet_quarter[Company Name], 1, 1)) + 1), ROW(48:48)), COLUMN(R:R)), "")</f>
        <v>0</v>
      </c>
    </row>
    <row r="51" spans="3:19" x14ac:dyDescent="0.35">
      <c r="C51" t="str">
        <f t="array" ref="C51">IFERROR(INDEX(balance_sheet_quarter[#All], SMALL(IF(LOWER(balance_sheet_quarter[Company Name]) = LOWER(balance_sheet_quarter_filter!$B$2), ROW(balance_sheet_quarter[Company Name]) - ROW(INDEX(balance_sheet_quarter[Company Name], 1, 1)) + 1), ROW(49:49)), COLUMN(B:B)), "")</f>
        <v>- Nguyên giá</v>
      </c>
      <c r="D51" s="14">
        <f t="array" ref="D51">IFERROR(INDEX(balance_sheet_quarter[#All], SMALL(IF(LOWER(balance_sheet_quarter[Company Name]) = LOWER(balance_sheet_quarter_filter!$B$2), ROW(balance_sheet_quarter[Company Name]) - ROW(INDEX(balance_sheet_quarter[Company Name], 1, 1)) + 1), ROW(49:49)), COLUMN(C:C)), "")</f>
        <v>0</v>
      </c>
      <c r="E51" s="14">
        <f t="array" ref="E51">IFERROR(INDEX(balance_sheet_quarter[#All], SMALL(IF(LOWER(balance_sheet_quarter[Company Name]) = LOWER(balance_sheet_quarter_filter!$B$2), ROW(balance_sheet_quarter[Company Name]) - ROW(INDEX(balance_sheet_quarter[Company Name], 1, 1)) + 1), ROW(49:49)), COLUMN(D:D)), "")</f>
        <v>0</v>
      </c>
      <c r="F51" s="14">
        <f t="array" ref="F51">IFERROR(INDEX(balance_sheet_quarter[#All], SMALL(IF(LOWER(balance_sheet_quarter[Company Name]) = LOWER(balance_sheet_quarter_filter!$B$2), ROW(balance_sheet_quarter[Company Name]) - ROW(INDEX(balance_sheet_quarter[Company Name], 1, 1)) + 1), ROW(49:49)), COLUMN(E:E)), "")</f>
        <v>0</v>
      </c>
      <c r="G51" s="14">
        <f t="array" ref="G51">IFERROR(INDEX(balance_sheet_quarter[#All], SMALL(IF(LOWER(balance_sheet_quarter[Company Name]) = LOWER(balance_sheet_quarter_filter!$B$2), ROW(balance_sheet_quarter[Company Name]) - ROW(INDEX(balance_sheet_quarter[Company Name], 1, 1)) + 1), ROW(49:49)), COLUMN(F:F)), "")</f>
        <v>0</v>
      </c>
      <c r="H51" s="14">
        <f t="array" ref="H51">IFERROR(INDEX(balance_sheet_quarter[#All], SMALL(IF(LOWER(balance_sheet_quarter[Company Name]) = LOWER(balance_sheet_quarter_filter!$B$2), ROW(balance_sheet_quarter[Company Name]) - ROW(INDEX(balance_sheet_quarter[Company Name], 1, 1)) + 1), ROW(49:49)), COLUMN(G:G)), "")</f>
        <v>0</v>
      </c>
      <c r="I51" s="14">
        <f t="array" ref="I51">IFERROR(INDEX(balance_sheet_quarter[#All], SMALL(IF(LOWER(balance_sheet_quarter[Company Name]) = LOWER(balance_sheet_quarter_filter!$B$2), ROW(balance_sheet_quarter[Company Name]) - ROW(INDEX(balance_sheet_quarter[Company Name], 1, 1)) + 1), ROW(49:49)), COLUMN(H:H)), "")</f>
        <v>0</v>
      </c>
      <c r="J51" s="14">
        <f t="array" ref="J51">IFERROR(INDEX(balance_sheet_quarter[#All], SMALL(IF(LOWER(balance_sheet_quarter[Company Name]) = LOWER(balance_sheet_quarter_filter!$B$2), ROW(balance_sheet_quarter[Company Name]) - ROW(INDEX(balance_sheet_quarter[Company Name], 1, 1)) + 1), ROW(49:49)), COLUMN(I:I)), "")</f>
        <v>0</v>
      </c>
      <c r="K51" s="14">
        <f t="array" ref="K51">IFERROR(INDEX(balance_sheet_quarter[#All], SMALL(IF(LOWER(balance_sheet_quarter[Company Name]) = LOWER(balance_sheet_quarter_filter!$B$2), ROW(balance_sheet_quarter[Company Name]) - ROW(INDEX(balance_sheet_quarter[Company Name], 1, 1)) + 1), ROW(49:49)), COLUMN(J:J)), "")</f>
        <v>0</v>
      </c>
      <c r="L51" s="14">
        <f t="array" ref="L51">IFERROR(INDEX(balance_sheet_quarter[#All], SMALL(IF(LOWER(balance_sheet_quarter[Company Name]) = LOWER(balance_sheet_quarter_filter!$B$2), ROW(balance_sheet_quarter[Company Name]) - ROW(INDEX(balance_sheet_quarter[Company Name], 1, 1)) + 1), ROW(49:49)), COLUMN(K:K)), "")</f>
        <v>0</v>
      </c>
      <c r="M51" s="14">
        <f t="array" ref="M51">IFERROR(INDEX(balance_sheet_quarter[#All], SMALL(IF(LOWER(balance_sheet_quarter[Company Name]) = LOWER(balance_sheet_quarter_filter!$B$2), ROW(balance_sheet_quarter[Company Name]) - ROW(INDEX(balance_sheet_quarter[Company Name], 1, 1)) + 1), ROW(49:49)), COLUMN(L:L)), "")</f>
        <v>0</v>
      </c>
      <c r="N51" s="14">
        <f t="array" ref="N51">IFERROR(INDEX(balance_sheet_quarter[#All], SMALL(IF(LOWER(balance_sheet_quarter[Company Name]) = LOWER(balance_sheet_quarter_filter!$B$2), ROW(balance_sheet_quarter[Company Name]) - ROW(INDEX(balance_sheet_quarter[Company Name], 1, 1)) + 1), ROW(49:49)), COLUMN(M:M)), "")</f>
        <v>0</v>
      </c>
      <c r="O51" s="14">
        <f t="array" ref="O51">IFERROR(INDEX(balance_sheet_quarter[#All], SMALL(IF(LOWER(balance_sheet_quarter[Company Name]) = LOWER(balance_sheet_quarter_filter!$B$2), ROW(balance_sheet_quarter[Company Name]) - ROW(INDEX(balance_sheet_quarter[Company Name], 1, 1)) + 1), ROW(49:49)), COLUMN(N:N)), "")</f>
        <v>0</v>
      </c>
      <c r="P51" s="14">
        <f t="array" ref="P51">IFERROR(INDEX(balance_sheet_quarter[#All], SMALL(IF(LOWER(balance_sheet_quarter[Company Name]) = LOWER(balance_sheet_quarter_filter!$B$2), ROW(balance_sheet_quarter[Company Name]) - ROW(INDEX(balance_sheet_quarter[Company Name], 1, 1)) + 1), ROW(49:49)), COLUMN(O:O)), "")</f>
        <v>0</v>
      </c>
      <c r="Q51" s="14">
        <f t="array" ref="Q51">IFERROR(INDEX(balance_sheet_quarter[#All], SMALL(IF(LOWER(balance_sheet_quarter[Company Name]) = LOWER(balance_sheet_quarter_filter!$B$2), ROW(balance_sheet_quarter[Company Name]) - ROW(INDEX(balance_sheet_quarter[Company Name], 1, 1)) + 1), ROW(49:49)), COLUMN(P:P)), "")</f>
        <v>0</v>
      </c>
      <c r="R51" s="14">
        <f t="array" ref="R51">IFERROR(INDEX(balance_sheet_quarter[#All], SMALL(IF(LOWER(balance_sheet_quarter[Company Name]) = LOWER(balance_sheet_quarter_filter!$B$2), ROW(balance_sheet_quarter[Company Name]) - ROW(INDEX(balance_sheet_quarter[Company Name], 1, 1)) + 1), ROW(49:49)), COLUMN(Q:Q)), "")</f>
        <v>0</v>
      </c>
      <c r="S51" s="14">
        <f t="array" ref="S51">IFERROR(INDEX(balance_sheet_quarter[#All], SMALL(IF(LOWER(balance_sheet_quarter[Company Name]) = LOWER(balance_sheet_quarter_filter!$B$2), ROW(balance_sheet_quarter[Company Name]) - ROW(INDEX(balance_sheet_quarter[Company Name], 1, 1)) + 1), ROW(49:49)), COLUMN(R:R)), "")</f>
        <v>0</v>
      </c>
    </row>
    <row r="52" spans="3:19" x14ac:dyDescent="0.35">
      <c r="C52" t="str">
        <f t="array" ref="C52">IFERROR(INDEX(balance_sheet_quarter[#All], SMALL(IF(LOWER(balance_sheet_quarter[Company Name]) = LOWER(balance_sheet_quarter_filter!$B$2), ROW(balance_sheet_quarter[Company Name]) - ROW(INDEX(balance_sheet_quarter[Company Name], 1, 1)) + 1), ROW(50:50)), COLUMN(B:B)), "")</f>
        <v>- Giá trị hao mòn lũy kế</v>
      </c>
      <c r="D52" s="14">
        <f t="array" ref="D52">IFERROR(INDEX(balance_sheet_quarter[#All], SMALL(IF(LOWER(balance_sheet_quarter[Company Name]) = LOWER(balance_sheet_quarter_filter!$B$2), ROW(balance_sheet_quarter[Company Name]) - ROW(INDEX(balance_sheet_quarter[Company Name], 1, 1)) + 1), ROW(50:50)), COLUMN(C:C)), "")</f>
        <v>0</v>
      </c>
      <c r="E52" s="14">
        <f t="array" ref="E52">IFERROR(INDEX(balance_sheet_quarter[#All], SMALL(IF(LOWER(balance_sheet_quarter[Company Name]) = LOWER(balance_sheet_quarter_filter!$B$2), ROW(balance_sheet_quarter[Company Name]) - ROW(INDEX(balance_sheet_quarter[Company Name], 1, 1)) + 1), ROW(50:50)), COLUMN(D:D)), "")</f>
        <v>0</v>
      </c>
      <c r="F52" s="14">
        <f t="array" ref="F52">IFERROR(INDEX(balance_sheet_quarter[#All], SMALL(IF(LOWER(balance_sheet_quarter[Company Name]) = LOWER(balance_sheet_quarter_filter!$B$2), ROW(balance_sheet_quarter[Company Name]) - ROW(INDEX(balance_sheet_quarter[Company Name], 1, 1)) + 1), ROW(50:50)), COLUMN(E:E)), "")</f>
        <v>0</v>
      </c>
      <c r="G52" s="14">
        <f t="array" ref="G52">IFERROR(INDEX(balance_sheet_quarter[#All], SMALL(IF(LOWER(balance_sheet_quarter[Company Name]) = LOWER(balance_sheet_quarter_filter!$B$2), ROW(balance_sheet_quarter[Company Name]) - ROW(INDEX(balance_sheet_quarter[Company Name], 1, 1)) + 1), ROW(50:50)), COLUMN(F:F)), "")</f>
        <v>0</v>
      </c>
      <c r="H52" s="14">
        <f t="array" ref="H52">IFERROR(INDEX(balance_sheet_quarter[#All], SMALL(IF(LOWER(balance_sheet_quarter[Company Name]) = LOWER(balance_sheet_quarter_filter!$B$2), ROW(balance_sheet_quarter[Company Name]) - ROW(INDEX(balance_sheet_quarter[Company Name], 1, 1)) + 1), ROW(50:50)), COLUMN(G:G)), "")</f>
        <v>0</v>
      </c>
      <c r="I52" s="14">
        <f t="array" ref="I52">IFERROR(INDEX(balance_sheet_quarter[#All], SMALL(IF(LOWER(balance_sheet_quarter[Company Name]) = LOWER(balance_sheet_quarter_filter!$B$2), ROW(balance_sheet_quarter[Company Name]) - ROW(INDEX(balance_sheet_quarter[Company Name], 1, 1)) + 1), ROW(50:50)), COLUMN(H:H)), "")</f>
        <v>0</v>
      </c>
      <c r="J52" s="14">
        <f t="array" ref="J52">IFERROR(INDEX(balance_sheet_quarter[#All], SMALL(IF(LOWER(balance_sheet_quarter[Company Name]) = LOWER(balance_sheet_quarter_filter!$B$2), ROW(balance_sheet_quarter[Company Name]) - ROW(INDEX(balance_sheet_quarter[Company Name], 1, 1)) + 1), ROW(50:50)), COLUMN(I:I)), "")</f>
        <v>0</v>
      </c>
      <c r="K52" s="14">
        <f t="array" ref="K52">IFERROR(INDEX(balance_sheet_quarter[#All], SMALL(IF(LOWER(balance_sheet_quarter[Company Name]) = LOWER(balance_sheet_quarter_filter!$B$2), ROW(balance_sheet_quarter[Company Name]) - ROW(INDEX(balance_sheet_quarter[Company Name], 1, 1)) + 1), ROW(50:50)), COLUMN(J:J)), "")</f>
        <v>0</v>
      </c>
      <c r="L52" s="14">
        <f t="array" ref="L52">IFERROR(INDEX(balance_sheet_quarter[#All], SMALL(IF(LOWER(balance_sheet_quarter[Company Name]) = LOWER(balance_sheet_quarter_filter!$B$2), ROW(balance_sheet_quarter[Company Name]) - ROW(INDEX(balance_sheet_quarter[Company Name], 1, 1)) + 1), ROW(50:50)), COLUMN(K:K)), "")</f>
        <v>0</v>
      </c>
      <c r="M52" s="14">
        <f t="array" ref="M52">IFERROR(INDEX(balance_sheet_quarter[#All], SMALL(IF(LOWER(balance_sheet_quarter[Company Name]) = LOWER(balance_sheet_quarter_filter!$B$2), ROW(balance_sheet_quarter[Company Name]) - ROW(INDEX(balance_sheet_quarter[Company Name], 1, 1)) + 1), ROW(50:50)), COLUMN(L:L)), "")</f>
        <v>0</v>
      </c>
      <c r="N52" s="14">
        <f t="array" ref="N52">IFERROR(INDEX(balance_sheet_quarter[#All], SMALL(IF(LOWER(balance_sheet_quarter[Company Name]) = LOWER(balance_sheet_quarter_filter!$B$2), ROW(balance_sheet_quarter[Company Name]) - ROW(INDEX(balance_sheet_quarter[Company Name], 1, 1)) + 1), ROW(50:50)), COLUMN(M:M)), "")</f>
        <v>0</v>
      </c>
      <c r="O52" s="14">
        <f t="array" ref="O52">IFERROR(INDEX(balance_sheet_quarter[#All], SMALL(IF(LOWER(balance_sheet_quarter[Company Name]) = LOWER(balance_sheet_quarter_filter!$B$2), ROW(balance_sheet_quarter[Company Name]) - ROW(INDEX(balance_sheet_quarter[Company Name], 1, 1)) + 1), ROW(50:50)), COLUMN(N:N)), "")</f>
        <v>0</v>
      </c>
      <c r="P52" s="14">
        <f t="array" ref="P52">IFERROR(INDEX(balance_sheet_quarter[#All], SMALL(IF(LOWER(balance_sheet_quarter[Company Name]) = LOWER(balance_sheet_quarter_filter!$B$2), ROW(balance_sheet_quarter[Company Name]) - ROW(INDEX(balance_sheet_quarter[Company Name], 1, 1)) + 1), ROW(50:50)), COLUMN(O:O)), "")</f>
        <v>0</v>
      </c>
      <c r="Q52" s="14">
        <f t="array" ref="Q52">IFERROR(INDEX(balance_sheet_quarter[#All], SMALL(IF(LOWER(balance_sheet_quarter[Company Name]) = LOWER(balance_sheet_quarter_filter!$B$2), ROW(balance_sheet_quarter[Company Name]) - ROW(INDEX(balance_sheet_quarter[Company Name], 1, 1)) + 1), ROW(50:50)), COLUMN(P:P)), "")</f>
        <v>0</v>
      </c>
      <c r="R52" s="14">
        <f t="array" ref="R52">IFERROR(INDEX(balance_sheet_quarter[#All], SMALL(IF(LOWER(balance_sheet_quarter[Company Name]) = LOWER(balance_sheet_quarter_filter!$B$2), ROW(balance_sheet_quarter[Company Name]) - ROW(INDEX(balance_sheet_quarter[Company Name], 1, 1)) + 1), ROW(50:50)), COLUMN(Q:Q)), "")</f>
        <v>0</v>
      </c>
      <c r="S52" s="14">
        <f t="array" ref="S52">IFERROR(INDEX(balance_sheet_quarter[#All], SMALL(IF(LOWER(balance_sheet_quarter[Company Name]) = LOWER(balance_sheet_quarter_filter!$B$2), ROW(balance_sheet_quarter[Company Name]) - ROW(INDEX(balance_sheet_quarter[Company Name], 1, 1)) + 1), ROW(50:50)), COLUMN(R:R)), "")</f>
        <v>0</v>
      </c>
    </row>
    <row r="53" spans="3:19" x14ac:dyDescent="0.35">
      <c r="C53" t="str">
        <f t="array" ref="C53">IFERROR(INDEX(balance_sheet_quarter[#All], SMALL(IF(LOWER(balance_sheet_quarter[Company Name]) = LOWER(balance_sheet_quarter_filter!$B$2), ROW(balance_sheet_quarter[Company Name]) - ROW(INDEX(balance_sheet_quarter[Company Name], 1, 1)) + 1), ROW(51:51)), COLUMN(B:B)), "")</f>
        <v>IV. Tài sản dở dang dài hạn</v>
      </c>
      <c r="D53" s="14">
        <f t="array" ref="D53">IFERROR(INDEX(balance_sheet_quarter[#All], SMALL(IF(LOWER(balance_sheet_quarter[Company Name]) = LOWER(balance_sheet_quarter_filter!$B$2), ROW(balance_sheet_quarter[Company Name]) - ROW(INDEX(balance_sheet_quarter[Company Name], 1, 1)) + 1), ROW(51:51)), COLUMN(C:C)), "")</f>
        <v>0</v>
      </c>
      <c r="E53" s="14">
        <f t="array" ref="E53">IFERROR(INDEX(balance_sheet_quarter[#All], SMALL(IF(LOWER(balance_sheet_quarter[Company Name]) = LOWER(balance_sheet_quarter_filter!$B$2), ROW(balance_sheet_quarter[Company Name]) - ROW(INDEX(balance_sheet_quarter[Company Name], 1, 1)) + 1), ROW(51:51)), COLUMN(D:D)), "")</f>
        <v>0</v>
      </c>
      <c r="F53" s="14">
        <f t="array" ref="F53">IFERROR(INDEX(balance_sheet_quarter[#All], SMALL(IF(LOWER(balance_sheet_quarter[Company Name]) = LOWER(balance_sheet_quarter_filter!$B$2), ROW(balance_sheet_quarter[Company Name]) - ROW(INDEX(balance_sheet_quarter[Company Name], 1, 1)) + 1), ROW(51:51)), COLUMN(E:E)), "")</f>
        <v>0</v>
      </c>
      <c r="G53" s="14">
        <f t="array" ref="G53">IFERROR(INDEX(balance_sheet_quarter[#All], SMALL(IF(LOWER(balance_sheet_quarter[Company Name]) = LOWER(balance_sheet_quarter_filter!$B$2), ROW(balance_sheet_quarter[Company Name]) - ROW(INDEX(balance_sheet_quarter[Company Name], 1, 1)) + 1), ROW(51:51)), COLUMN(F:F)), "")</f>
        <v>0</v>
      </c>
      <c r="H53" s="14">
        <f t="array" ref="H53">IFERROR(INDEX(balance_sheet_quarter[#All], SMALL(IF(LOWER(balance_sheet_quarter[Company Name]) = LOWER(balance_sheet_quarter_filter!$B$2), ROW(balance_sheet_quarter[Company Name]) - ROW(INDEX(balance_sheet_quarter[Company Name], 1, 1)) + 1), ROW(51:51)), COLUMN(G:G)), "")</f>
        <v>0</v>
      </c>
      <c r="I53" s="14">
        <f t="array" ref="I53">IFERROR(INDEX(balance_sheet_quarter[#All], SMALL(IF(LOWER(balance_sheet_quarter[Company Name]) = LOWER(balance_sheet_quarter_filter!$B$2), ROW(balance_sheet_quarter[Company Name]) - ROW(INDEX(balance_sheet_quarter[Company Name], 1, 1)) + 1), ROW(51:51)), COLUMN(H:H)), "")</f>
        <v>0</v>
      </c>
      <c r="J53" s="14">
        <f t="array" ref="J53">IFERROR(INDEX(balance_sheet_quarter[#All], SMALL(IF(LOWER(balance_sheet_quarter[Company Name]) = LOWER(balance_sheet_quarter_filter!$B$2), ROW(balance_sheet_quarter[Company Name]) - ROW(INDEX(balance_sheet_quarter[Company Name], 1, 1)) + 1), ROW(51:51)), COLUMN(I:I)), "")</f>
        <v>0</v>
      </c>
      <c r="K53" s="14">
        <f t="array" ref="K53">IFERROR(INDEX(balance_sheet_quarter[#All], SMALL(IF(LOWER(balance_sheet_quarter[Company Name]) = LOWER(balance_sheet_quarter_filter!$B$2), ROW(balance_sheet_quarter[Company Name]) - ROW(INDEX(balance_sheet_quarter[Company Name], 1, 1)) + 1), ROW(51:51)), COLUMN(J:J)), "")</f>
        <v>0</v>
      </c>
      <c r="L53" s="14">
        <f t="array" ref="L53">IFERROR(INDEX(balance_sheet_quarter[#All], SMALL(IF(LOWER(balance_sheet_quarter[Company Name]) = LOWER(balance_sheet_quarter_filter!$B$2), ROW(balance_sheet_quarter[Company Name]) - ROW(INDEX(balance_sheet_quarter[Company Name], 1, 1)) + 1), ROW(51:51)), COLUMN(K:K)), "")</f>
        <v>0</v>
      </c>
      <c r="M53" s="14">
        <f t="array" ref="M53">IFERROR(INDEX(balance_sheet_quarter[#All], SMALL(IF(LOWER(balance_sheet_quarter[Company Name]) = LOWER(balance_sheet_quarter_filter!$B$2), ROW(balance_sheet_quarter[Company Name]) - ROW(INDEX(balance_sheet_quarter[Company Name], 1, 1)) + 1), ROW(51:51)), COLUMN(L:L)), "")</f>
        <v>0</v>
      </c>
      <c r="N53" s="14">
        <f t="array" ref="N53">IFERROR(INDEX(balance_sheet_quarter[#All], SMALL(IF(LOWER(balance_sheet_quarter[Company Name]) = LOWER(balance_sheet_quarter_filter!$B$2), ROW(balance_sheet_quarter[Company Name]) - ROW(INDEX(balance_sheet_quarter[Company Name], 1, 1)) + 1), ROW(51:51)), COLUMN(M:M)), "")</f>
        <v>0</v>
      </c>
      <c r="O53" s="14">
        <f t="array" ref="O53">IFERROR(INDEX(balance_sheet_quarter[#All], SMALL(IF(LOWER(balance_sheet_quarter[Company Name]) = LOWER(balance_sheet_quarter_filter!$B$2), ROW(balance_sheet_quarter[Company Name]) - ROW(INDEX(balance_sheet_quarter[Company Name], 1, 1)) + 1), ROW(51:51)), COLUMN(N:N)), "")</f>
        <v>0</v>
      </c>
      <c r="P53" s="14">
        <f t="array" ref="P53">IFERROR(INDEX(balance_sheet_quarter[#All], SMALL(IF(LOWER(balance_sheet_quarter[Company Name]) = LOWER(balance_sheet_quarter_filter!$B$2), ROW(balance_sheet_quarter[Company Name]) - ROW(INDEX(balance_sheet_quarter[Company Name], 1, 1)) + 1), ROW(51:51)), COLUMN(O:O)), "")</f>
        <v>0</v>
      </c>
      <c r="Q53" s="14">
        <f t="array" ref="Q53">IFERROR(INDEX(balance_sheet_quarter[#All], SMALL(IF(LOWER(balance_sheet_quarter[Company Name]) = LOWER(balance_sheet_quarter_filter!$B$2), ROW(balance_sheet_quarter[Company Name]) - ROW(INDEX(balance_sheet_quarter[Company Name], 1, 1)) + 1), ROW(51:51)), COLUMN(P:P)), "")</f>
        <v>0</v>
      </c>
      <c r="R53" s="14">
        <f t="array" ref="R53">IFERROR(INDEX(balance_sheet_quarter[#All], SMALL(IF(LOWER(balance_sheet_quarter[Company Name]) = LOWER(balance_sheet_quarter_filter!$B$2), ROW(balance_sheet_quarter[Company Name]) - ROW(INDEX(balance_sheet_quarter[Company Name], 1, 1)) + 1), ROW(51:51)), COLUMN(Q:Q)), "")</f>
        <v>0</v>
      </c>
      <c r="S53" s="14">
        <f t="array" ref="S53">IFERROR(INDEX(balance_sheet_quarter[#All], SMALL(IF(LOWER(balance_sheet_quarter[Company Name]) = LOWER(balance_sheet_quarter_filter!$B$2), ROW(balance_sheet_quarter[Company Name]) - ROW(INDEX(balance_sheet_quarter[Company Name], 1, 1)) + 1), ROW(51:51)), COLUMN(R:R)), "")</f>
        <v>0</v>
      </c>
    </row>
    <row r="54" spans="3:19" x14ac:dyDescent="0.35">
      <c r="C54" t="str">
        <f t="array" ref="C54">IFERROR(INDEX(balance_sheet_quarter[#All], SMALL(IF(LOWER(balance_sheet_quarter[Company Name]) = LOWER(balance_sheet_quarter_filter!$B$2), ROW(balance_sheet_quarter[Company Name]) - ROW(INDEX(balance_sheet_quarter[Company Name], 1, 1)) + 1), ROW(52:52)), COLUMN(B:B)), "")</f>
        <v>1. Chi phí sản xuất, kinh doanh dở dang dài hạn</v>
      </c>
      <c r="D54" s="14">
        <f t="array" ref="D54">IFERROR(INDEX(balance_sheet_quarter[#All], SMALL(IF(LOWER(balance_sheet_quarter[Company Name]) = LOWER(balance_sheet_quarter_filter!$B$2), ROW(balance_sheet_quarter[Company Name]) - ROW(INDEX(balance_sheet_quarter[Company Name], 1, 1)) + 1), ROW(52:52)), COLUMN(C:C)), "")</f>
        <v>0</v>
      </c>
      <c r="E54" s="14">
        <f t="array" ref="E54">IFERROR(INDEX(balance_sheet_quarter[#All], SMALL(IF(LOWER(balance_sheet_quarter[Company Name]) = LOWER(balance_sheet_quarter_filter!$B$2), ROW(balance_sheet_quarter[Company Name]) - ROW(INDEX(balance_sheet_quarter[Company Name], 1, 1)) + 1), ROW(52:52)), COLUMN(D:D)), "")</f>
        <v>0</v>
      </c>
      <c r="F54" s="14">
        <f t="array" ref="F54">IFERROR(INDEX(balance_sheet_quarter[#All], SMALL(IF(LOWER(balance_sheet_quarter[Company Name]) = LOWER(balance_sheet_quarter_filter!$B$2), ROW(balance_sheet_quarter[Company Name]) - ROW(INDEX(balance_sheet_quarter[Company Name], 1, 1)) + 1), ROW(52:52)), COLUMN(E:E)), "")</f>
        <v>0</v>
      </c>
      <c r="G54" s="14">
        <f t="array" ref="G54">IFERROR(INDEX(balance_sheet_quarter[#All], SMALL(IF(LOWER(balance_sheet_quarter[Company Name]) = LOWER(balance_sheet_quarter_filter!$B$2), ROW(balance_sheet_quarter[Company Name]) - ROW(INDEX(balance_sheet_quarter[Company Name], 1, 1)) + 1), ROW(52:52)), COLUMN(F:F)), "")</f>
        <v>0</v>
      </c>
      <c r="H54" s="14">
        <f t="array" ref="H54">IFERROR(INDEX(balance_sheet_quarter[#All], SMALL(IF(LOWER(balance_sheet_quarter[Company Name]) = LOWER(balance_sheet_quarter_filter!$B$2), ROW(balance_sheet_quarter[Company Name]) - ROW(INDEX(balance_sheet_quarter[Company Name], 1, 1)) + 1), ROW(52:52)), COLUMN(G:G)), "")</f>
        <v>0</v>
      </c>
      <c r="I54" s="14">
        <f t="array" ref="I54">IFERROR(INDEX(balance_sheet_quarter[#All], SMALL(IF(LOWER(balance_sheet_quarter[Company Name]) = LOWER(balance_sheet_quarter_filter!$B$2), ROW(balance_sheet_quarter[Company Name]) - ROW(INDEX(balance_sheet_quarter[Company Name], 1, 1)) + 1), ROW(52:52)), COLUMN(H:H)), "")</f>
        <v>0</v>
      </c>
      <c r="J54" s="14">
        <f t="array" ref="J54">IFERROR(INDEX(balance_sheet_quarter[#All], SMALL(IF(LOWER(balance_sheet_quarter[Company Name]) = LOWER(balance_sheet_quarter_filter!$B$2), ROW(balance_sheet_quarter[Company Name]) - ROW(INDEX(balance_sheet_quarter[Company Name], 1, 1)) + 1), ROW(52:52)), COLUMN(I:I)), "")</f>
        <v>0</v>
      </c>
      <c r="K54" s="14">
        <f t="array" ref="K54">IFERROR(INDEX(balance_sheet_quarter[#All], SMALL(IF(LOWER(balance_sheet_quarter[Company Name]) = LOWER(balance_sheet_quarter_filter!$B$2), ROW(balance_sheet_quarter[Company Name]) - ROW(INDEX(balance_sheet_quarter[Company Name], 1, 1)) + 1), ROW(52:52)), COLUMN(J:J)), "")</f>
        <v>0</v>
      </c>
      <c r="L54" s="14">
        <f t="array" ref="L54">IFERROR(INDEX(balance_sheet_quarter[#All], SMALL(IF(LOWER(balance_sheet_quarter[Company Name]) = LOWER(balance_sheet_quarter_filter!$B$2), ROW(balance_sheet_quarter[Company Name]) - ROW(INDEX(balance_sheet_quarter[Company Name], 1, 1)) + 1), ROW(52:52)), COLUMN(K:K)), "")</f>
        <v>0</v>
      </c>
      <c r="M54" s="14">
        <f t="array" ref="M54">IFERROR(INDEX(balance_sheet_quarter[#All], SMALL(IF(LOWER(balance_sheet_quarter[Company Name]) = LOWER(balance_sheet_quarter_filter!$B$2), ROW(balance_sheet_quarter[Company Name]) - ROW(INDEX(balance_sheet_quarter[Company Name], 1, 1)) + 1), ROW(52:52)), COLUMN(L:L)), "")</f>
        <v>0</v>
      </c>
      <c r="N54" s="14">
        <f t="array" ref="N54">IFERROR(INDEX(balance_sheet_quarter[#All], SMALL(IF(LOWER(balance_sheet_quarter[Company Name]) = LOWER(balance_sheet_quarter_filter!$B$2), ROW(balance_sheet_quarter[Company Name]) - ROW(INDEX(balance_sheet_quarter[Company Name], 1, 1)) + 1), ROW(52:52)), COLUMN(M:M)), "")</f>
        <v>0</v>
      </c>
      <c r="O54" s="14">
        <f t="array" ref="O54">IFERROR(INDEX(balance_sheet_quarter[#All], SMALL(IF(LOWER(balance_sheet_quarter[Company Name]) = LOWER(balance_sheet_quarter_filter!$B$2), ROW(balance_sheet_quarter[Company Name]) - ROW(INDEX(balance_sheet_quarter[Company Name], 1, 1)) + 1), ROW(52:52)), COLUMN(N:N)), "")</f>
        <v>0</v>
      </c>
      <c r="P54" s="14">
        <f t="array" ref="P54">IFERROR(INDEX(balance_sheet_quarter[#All], SMALL(IF(LOWER(balance_sheet_quarter[Company Name]) = LOWER(balance_sheet_quarter_filter!$B$2), ROW(balance_sheet_quarter[Company Name]) - ROW(INDEX(balance_sheet_quarter[Company Name], 1, 1)) + 1), ROW(52:52)), COLUMN(O:O)), "")</f>
        <v>0</v>
      </c>
      <c r="Q54" s="14">
        <f t="array" ref="Q54">IFERROR(INDEX(balance_sheet_quarter[#All], SMALL(IF(LOWER(balance_sheet_quarter[Company Name]) = LOWER(balance_sheet_quarter_filter!$B$2), ROW(balance_sheet_quarter[Company Name]) - ROW(INDEX(balance_sheet_quarter[Company Name], 1, 1)) + 1), ROW(52:52)), COLUMN(P:P)), "")</f>
        <v>0</v>
      </c>
      <c r="R54" s="14">
        <f t="array" ref="R54">IFERROR(INDEX(balance_sheet_quarter[#All], SMALL(IF(LOWER(balance_sheet_quarter[Company Name]) = LOWER(balance_sheet_quarter_filter!$B$2), ROW(balance_sheet_quarter[Company Name]) - ROW(INDEX(balance_sheet_quarter[Company Name], 1, 1)) + 1), ROW(52:52)), COLUMN(Q:Q)), "")</f>
        <v>0</v>
      </c>
      <c r="S54" s="14">
        <f t="array" ref="S54">IFERROR(INDEX(balance_sheet_quarter[#All], SMALL(IF(LOWER(balance_sheet_quarter[Company Name]) = LOWER(balance_sheet_quarter_filter!$B$2), ROW(balance_sheet_quarter[Company Name]) - ROW(INDEX(balance_sheet_quarter[Company Name], 1, 1)) + 1), ROW(52:52)), COLUMN(R:R)), "")</f>
        <v>0</v>
      </c>
    </row>
    <row r="55" spans="3:19" x14ac:dyDescent="0.35">
      <c r="C55" t="str">
        <f t="array" ref="C55">IFERROR(INDEX(balance_sheet_quarter[#All], SMALL(IF(LOWER(balance_sheet_quarter[Company Name]) = LOWER(balance_sheet_quarter_filter!$B$2), ROW(balance_sheet_quarter[Company Name]) - ROW(INDEX(balance_sheet_quarter[Company Name], 1, 1)) + 1), ROW(53:53)), COLUMN(B:B)), "")</f>
        <v>2. Chi phí xây dựng cơ bản dở dang</v>
      </c>
      <c r="D55" s="14">
        <f t="array" ref="D55">IFERROR(INDEX(balance_sheet_quarter[#All], SMALL(IF(LOWER(balance_sheet_quarter[Company Name]) = LOWER(balance_sheet_quarter_filter!$B$2), ROW(balance_sheet_quarter[Company Name]) - ROW(INDEX(balance_sheet_quarter[Company Name], 1, 1)) + 1), ROW(53:53)), COLUMN(C:C)), "")</f>
        <v>0</v>
      </c>
      <c r="E55" s="14">
        <f t="array" ref="E55">IFERROR(INDEX(balance_sheet_quarter[#All], SMALL(IF(LOWER(balance_sheet_quarter[Company Name]) = LOWER(balance_sheet_quarter_filter!$B$2), ROW(balance_sheet_quarter[Company Name]) - ROW(INDEX(balance_sheet_quarter[Company Name], 1, 1)) + 1), ROW(53:53)), COLUMN(D:D)), "")</f>
        <v>0</v>
      </c>
      <c r="F55" s="14">
        <f t="array" ref="F55">IFERROR(INDEX(balance_sheet_quarter[#All], SMALL(IF(LOWER(balance_sheet_quarter[Company Name]) = LOWER(balance_sheet_quarter_filter!$B$2), ROW(balance_sheet_quarter[Company Name]) - ROW(INDEX(balance_sheet_quarter[Company Name], 1, 1)) + 1), ROW(53:53)), COLUMN(E:E)), "")</f>
        <v>0</v>
      </c>
      <c r="G55" s="14">
        <f t="array" ref="G55">IFERROR(INDEX(balance_sheet_quarter[#All], SMALL(IF(LOWER(balance_sheet_quarter[Company Name]) = LOWER(balance_sheet_quarter_filter!$B$2), ROW(balance_sheet_quarter[Company Name]) - ROW(INDEX(balance_sheet_quarter[Company Name], 1, 1)) + 1), ROW(53:53)), COLUMN(F:F)), "")</f>
        <v>0</v>
      </c>
      <c r="H55" s="14">
        <f t="array" ref="H55">IFERROR(INDEX(balance_sheet_quarter[#All], SMALL(IF(LOWER(balance_sheet_quarter[Company Name]) = LOWER(balance_sheet_quarter_filter!$B$2), ROW(balance_sheet_quarter[Company Name]) - ROW(INDEX(balance_sheet_quarter[Company Name], 1, 1)) + 1), ROW(53:53)), COLUMN(G:G)), "")</f>
        <v>0</v>
      </c>
      <c r="I55" s="14">
        <f t="array" ref="I55">IFERROR(INDEX(balance_sheet_quarter[#All], SMALL(IF(LOWER(balance_sheet_quarter[Company Name]) = LOWER(balance_sheet_quarter_filter!$B$2), ROW(balance_sheet_quarter[Company Name]) - ROW(INDEX(balance_sheet_quarter[Company Name], 1, 1)) + 1), ROW(53:53)), COLUMN(H:H)), "")</f>
        <v>0</v>
      </c>
      <c r="J55" s="14">
        <f t="array" ref="J55">IFERROR(INDEX(balance_sheet_quarter[#All], SMALL(IF(LOWER(balance_sheet_quarter[Company Name]) = LOWER(balance_sheet_quarter_filter!$B$2), ROW(balance_sheet_quarter[Company Name]) - ROW(INDEX(balance_sheet_quarter[Company Name], 1, 1)) + 1), ROW(53:53)), COLUMN(I:I)), "")</f>
        <v>0</v>
      </c>
      <c r="K55" s="14">
        <f t="array" ref="K55">IFERROR(INDEX(balance_sheet_quarter[#All], SMALL(IF(LOWER(balance_sheet_quarter[Company Name]) = LOWER(balance_sheet_quarter_filter!$B$2), ROW(balance_sheet_quarter[Company Name]) - ROW(INDEX(balance_sheet_quarter[Company Name], 1, 1)) + 1), ROW(53:53)), COLUMN(J:J)), "")</f>
        <v>0</v>
      </c>
      <c r="L55" s="14">
        <f t="array" ref="L55">IFERROR(INDEX(balance_sheet_quarter[#All], SMALL(IF(LOWER(balance_sheet_quarter[Company Name]) = LOWER(balance_sheet_quarter_filter!$B$2), ROW(balance_sheet_quarter[Company Name]) - ROW(INDEX(balance_sheet_quarter[Company Name], 1, 1)) + 1), ROW(53:53)), COLUMN(K:K)), "")</f>
        <v>0</v>
      </c>
      <c r="M55" s="14">
        <f t="array" ref="M55">IFERROR(INDEX(balance_sheet_quarter[#All], SMALL(IF(LOWER(balance_sheet_quarter[Company Name]) = LOWER(balance_sheet_quarter_filter!$B$2), ROW(balance_sheet_quarter[Company Name]) - ROW(INDEX(balance_sheet_quarter[Company Name], 1, 1)) + 1), ROW(53:53)), COLUMN(L:L)), "")</f>
        <v>0</v>
      </c>
      <c r="N55" s="14">
        <f t="array" ref="N55">IFERROR(INDEX(balance_sheet_quarter[#All], SMALL(IF(LOWER(balance_sheet_quarter[Company Name]) = LOWER(balance_sheet_quarter_filter!$B$2), ROW(balance_sheet_quarter[Company Name]) - ROW(INDEX(balance_sheet_quarter[Company Name], 1, 1)) + 1), ROW(53:53)), COLUMN(M:M)), "")</f>
        <v>0</v>
      </c>
      <c r="O55" s="14">
        <f t="array" ref="O55">IFERROR(INDEX(balance_sheet_quarter[#All], SMALL(IF(LOWER(balance_sheet_quarter[Company Name]) = LOWER(balance_sheet_quarter_filter!$B$2), ROW(balance_sheet_quarter[Company Name]) - ROW(INDEX(balance_sheet_quarter[Company Name], 1, 1)) + 1), ROW(53:53)), COLUMN(N:N)), "")</f>
        <v>0</v>
      </c>
      <c r="P55" s="14">
        <f t="array" ref="P55">IFERROR(INDEX(balance_sheet_quarter[#All], SMALL(IF(LOWER(balance_sheet_quarter[Company Name]) = LOWER(balance_sheet_quarter_filter!$B$2), ROW(balance_sheet_quarter[Company Name]) - ROW(INDEX(balance_sheet_quarter[Company Name], 1, 1)) + 1), ROW(53:53)), COLUMN(O:O)), "")</f>
        <v>0</v>
      </c>
      <c r="Q55" s="14">
        <f t="array" ref="Q55">IFERROR(INDEX(balance_sheet_quarter[#All], SMALL(IF(LOWER(balance_sheet_quarter[Company Name]) = LOWER(balance_sheet_quarter_filter!$B$2), ROW(balance_sheet_quarter[Company Name]) - ROW(INDEX(balance_sheet_quarter[Company Name], 1, 1)) + 1), ROW(53:53)), COLUMN(P:P)), "")</f>
        <v>0</v>
      </c>
      <c r="R55" s="14">
        <f t="array" ref="R55">IFERROR(INDEX(balance_sheet_quarter[#All], SMALL(IF(LOWER(balance_sheet_quarter[Company Name]) = LOWER(balance_sheet_quarter_filter!$B$2), ROW(balance_sheet_quarter[Company Name]) - ROW(INDEX(balance_sheet_quarter[Company Name], 1, 1)) + 1), ROW(53:53)), COLUMN(Q:Q)), "")</f>
        <v>0</v>
      </c>
      <c r="S55" s="14">
        <f t="array" ref="S55">IFERROR(INDEX(balance_sheet_quarter[#All], SMALL(IF(LOWER(balance_sheet_quarter[Company Name]) = LOWER(balance_sheet_quarter_filter!$B$2), ROW(balance_sheet_quarter[Company Name]) - ROW(INDEX(balance_sheet_quarter[Company Name], 1, 1)) + 1), ROW(53:53)), COLUMN(R:R)), "")</f>
        <v>0</v>
      </c>
    </row>
    <row r="56" spans="3:19" x14ac:dyDescent="0.35">
      <c r="C56" t="str">
        <f t="array" ref="C56">IFERROR(INDEX(balance_sheet_quarter[#All], SMALL(IF(LOWER(balance_sheet_quarter[Company Name]) = LOWER(balance_sheet_quarter_filter!$B$2), ROW(balance_sheet_quarter[Company Name]) - ROW(INDEX(balance_sheet_quarter[Company Name], 1, 1)) + 1), ROW(54:54)), COLUMN(B:B)), "")</f>
        <v>V. Đầu tư tài chính dài hạn</v>
      </c>
      <c r="D56" s="14">
        <f t="array" ref="D56">IFERROR(INDEX(balance_sheet_quarter[#All], SMALL(IF(LOWER(balance_sheet_quarter[Company Name]) = LOWER(balance_sheet_quarter_filter!$B$2), ROW(balance_sheet_quarter[Company Name]) - ROW(INDEX(balance_sheet_quarter[Company Name], 1, 1)) + 1), ROW(54:54)), COLUMN(C:C)), "")</f>
        <v>38808617000000</v>
      </c>
      <c r="E56" s="14">
        <f t="array" ref="E56">IFERROR(INDEX(balance_sheet_quarter[#All], SMALL(IF(LOWER(balance_sheet_quarter[Company Name]) = LOWER(balance_sheet_quarter_filter!$B$2), ROW(balance_sheet_quarter[Company Name]) - ROW(INDEX(balance_sheet_quarter[Company Name], 1, 1)) + 1), ROW(54:54)), COLUMN(D:D)), "")</f>
        <v>37355604000000</v>
      </c>
      <c r="F56" s="14">
        <f t="array" ref="F56">IFERROR(INDEX(balance_sheet_quarter[#All], SMALL(IF(LOWER(balance_sheet_quarter[Company Name]) = LOWER(balance_sheet_quarter_filter!$B$2), ROW(balance_sheet_quarter[Company Name]) - ROW(INDEX(balance_sheet_quarter[Company Name], 1, 1)) + 1), ROW(54:54)), COLUMN(E:E)), "")</f>
        <v>35195284000000</v>
      </c>
      <c r="G56" s="14">
        <f t="array" ref="G56">IFERROR(INDEX(balance_sheet_quarter[#All], SMALL(IF(LOWER(balance_sheet_quarter[Company Name]) = LOWER(balance_sheet_quarter_filter!$B$2), ROW(balance_sheet_quarter[Company Name]) - ROW(INDEX(balance_sheet_quarter[Company Name], 1, 1)) + 1), ROW(54:54)), COLUMN(F:F)), "")</f>
        <v>32353631000000</v>
      </c>
      <c r="H56" s="14">
        <f t="array" ref="H56">IFERROR(INDEX(balance_sheet_quarter[#All], SMALL(IF(LOWER(balance_sheet_quarter[Company Name]) = LOWER(balance_sheet_quarter_filter!$B$2), ROW(balance_sheet_quarter[Company Name]) - ROW(INDEX(balance_sheet_quarter[Company Name], 1, 1)) + 1), ROW(54:54)), COLUMN(G:G)), "")</f>
        <v>30841079000000</v>
      </c>
      <c r="I56" s="14">
        <f t="array" ref="I56">IFERROR(INDEX(balance_sheet_quarter[#All], SMALL(IF(LOWER(balance_sheet_quarter[Company Name]) = LOWER(balance_sheet_quarter_filter!$B$2), ROW(balance_sheet_quarter[Company Name]) - ROW(INDEX(balance_sheet_quarter[Company Name], 1, 1)) + 1), ROW(54:54)), COLUMN(H:H)), "")</f>
        <v>33219052000000</v>
      </c>
      <c r="J56" s="14">
        <f t="array" ref="J56">IFERROR(INDEX(balance_sheet_quarter[#All], SMALL(IF(LOWER(balance_sheet_quarter[Company Name]) = LOWER(balance_sheet_quarter_filter!$B$2), ROW(balance_sheet_quarter[Company Name]) - ROW(INDEX(balance_sheet_quarter[Company Name], 1, 1)) + 1), ROW(54:54)), COLUMN(I:I)), "")</f>
        <v>29445418000000</v>
      </c>
      <c r="K56" s="14">
        <f t="array" ref="K56">IFERROR(INDEX(balance_sheet_quarter[#All], SMALL(IF(LOWER(balance_sheet_quarter[Company Name]) = LOWER(balance_sheet_quarter_filter!$B$2), ROW(balance_sheet_quarter[Company Name]) - ROW(INDEX(balance_sheet_quarter[Company Name], 1, 1)) + 1), ROW(54:54)), COLUMN(J:J)), "")</f>
        <v>24602759000000</v>
      </c>
      <c r="L56" s="14">
        <f t="array" ref="L56">IFERROR(INDEX(balance_sheet_quarter[#All], SMALL(IF(LOWER(balance_sheet_quarter[Company Name]) = LOWER(balance_sheet_quarter_filter!$B$2), ROW(balance_sheet_quarter[Company Name]) - ROW(INDEX(balance_sheet_quarter[Company Name], 1, 1)) + 1), ROW(54:54)), COLUMN(K:K)), "")</f>
        <v>26059892000000</v>
      </c>
      <c r="M56" s="14">
        <f t="array" ref="M56">IFERROR(INDEX(balance_sheet_quarter[#All], SMALL(IF(LOWER(balance_sheet_quarter[Company Name]) = LOWER(balance_sheet_quarter_filter!$B$2), ROW(balance_sheet_quarter[Company Name]) - ROW(INDEX(balance_sheet_quarter[Company Name], 1, 1)) + 1), ROW(54:54)), COLUMN(L:L)), "")</f>
        <v>36873640000000</v>
      </c>
      <c r="N56" s="14">
        <f t="array" ref="N56">IFERROR(INDEX(balance_sheet_quarter[#All], SMALL(IF(LOWER(balance_sheet_quarter[Company Name]) = LOWER(balance_sheet_quarter_filter!$B$2), ROW(balance_sheet_quarter[Company Name]) - ROW(INDEX(balance_sheet_quarter[Company Name], 1, 1)) + 1), ROW(54:54)), COLUMN(M:M)), "")</f>
        <v>25126092000000</v>
      </c>
      <c r="O56" s="14">
        <f t="array" ref="O56">IFERROR(INDEX(balance_sheet_quarter[#All], SMALL(IF(LOWER(balance_sheet_quarter[Company Name]) = LOWER(balance_sheet_quarter_filter!$B$2), ROW(balance_sheet_quarter[Company Name]) - ROW(INDEX(balance_sheet_quarter[Company Name], 1, 1)) + 1), ROW(54:54)), COLUMN(N:N)), "")</f>
        <v>25861225000000</v>
      </c>
      <c r="P56" s="14">
        <f t="array" ref="P56">IFERROR(INDEX(balance_sheet_quarter[#All], SMALL(IF(LOWER(balance_sheet_quarter[Company Name]) = LOWER(balance_sheet_quarter_filter!$B$2), ROW(balance_sheet_quarter[Company Name]) - ROW(INDEX(balance_sheet_quarter[Company Name], 1, 1)) + 1), ROW(54:54)), COLUMN(O:O)), "")</f>
        <v>33186334000000</v>
      </c>
      <c r="Q56" s="14">
        <f t="array" ref="Q56">IFERROR(INDEX(balance_sheet_quarter[#All], SMALL(IF(LOWER(balance_sheet_quarter[Company Name]) = LOWER(balance_sheet_quarter_filter!$B$2), ROW(balance_sheet_quarter[Company Name]) - ROW(INDEX(balance_sheet_quarter[Company Name], 1, 1)) + 1), ROW(54:54)), COLUMN(P:P)), "")</f>
        <v>0</v>
      </c>
      <c r="R56" s="14">
        <f t="array" ref="R56">IFERROR(INDEX(balance_sheet_quarter[#All], SMALL(IF(LOWER(balance_sheet_quarter[Company Name]) = LOWER(balance_sheet_quarter_filter!$B$2), ROW(balance_sheet_quarter[Company Name]) - ROW(INDEX(balance_sheet_quarter[Company Name], 1, 1)) + 1), ROW(54:54)), COLUMN(Q:Q)), "")</f>
        <v>36965705000000</v>
      </c>
      <c r="S56" s="14">
        <f t="array" ref="S56">IFERROR(INDEX(balance_sheet_quarter[#All], SMALL(IF(LOWER(balance_sheet_quarter[Company Name]) = LOWER(balance_sheet_quarter_filter!$B$2), ROW(balance_sheet_quarter[Company Name]) - ROW(INDEX(balance_sheet_quarter[Company Name], 1, 1)) + 1), ROW(54:54)), COLUMN(R:R)), "")</f>
        <v>0</v>
      </c>
    </row>
    <row r="57" spans="3:19" x14ac:dyDescent="0.35">
      <c r="C57" t="str">
        <f t="array" ref="C57">IFERROR(INDEX(balance_sheet_quarter[#All], SMALL(IF(LOWER(balance_sheet_quarter[Company Name]) = LOWER(balance_sheet_quarter_filter!$B$2), ROW(balance_sheet_quarter[Company Name]) - ROW(INDEX(balance_sheet_quarter[Company Name], 1, 1)) + 1), ROW(55:55)), COLUMN(B:B)), "")</f>
        <v>1. Đầu tư vào công ty con</v>
      </c>
      <c r="D57" s="14">
        <f t="array" ref="D57">IFERROR(INDEX(balance_sheet_quarter[#All], SMALL(IF(LOWER(balance_sheet_quarter[Company Name]) = LOWER(balance_sheet_quarter_filter!$B$2), ROW(balance_sheet_quarter[Company Name]) - ROW(INDEX(balance_sheet_quarter[Company Name], 1, 1)) + 1), ROW(55:55)), COLUMN(C:C)), "")</f>
        <v>21633397000000</v>
      </c>
      <c r="E57" s="14">
        <f t="array" ref="E57">IFERROR(INDEX(balance_sheet_quarter[#All], SMALL(IF(LOWER(balance_sheet_quarter[Company Name]) = LOWER(balance_sheet_quarter_filter!$B$2), ROW(balance_sheet_quarter[Company Name]) - ROW(INDEX(balance_sheet_quarter[Company Name], 1, 1)) + 1), ROW(55:55)), COLUMN(D:D)), "")</f>
        <v>21277371000000</v>
      </c>
      <c r="F57" s="14">
        <f t="array" ref="F57">IFERROR(INDEX(balance_sheet_quarter[#All], SMALL(IF(LOWER(balance_sheet_quarter[Company Name]) = LOWER(balance_sheet_quarter_filter!$B$2), ROW(balance_sheet_quarter[Company Name]) - ROW(INDEX(balance_sheet_quarter[Company Name], 1, 1)) + 1), ROW(55:55)), COLUMN(E:E)), "")</f>
        <v>20510445000000</v>
      </c>
      <c r="G57" s="14">
        <f t="array" ref="G57">IFERROR(INDEX(balance_sheet_quarter[#All], SMALL(IF(LOWER(balance_sheet_quarter[Company Name]) = LOWER(balance_sheet_quarter_filter!$B$2), ROW(balance_sheet_quarter[Company Name]) - ROW(INDEX(balance_sheet_quarter[Company Name], 1, 1)) + 1), ROW(55:55)), COLUMN(F:F)), "")</f>
        <v>19901312000000</v>
      </c>
      <c r="H57" s="14">
        <f t="array" ref="H57">IFERROR(INDEX(balance_sheet_quarter[#All], SMALL(IF(LOWER(balance_sheet_quarter[Company Name]) = LOWER(balance_sheet_quarter_filter!$B$2), ROW(balance_sheet_quarter[Company Name]) - ROW(INDEX(balance_sheet_quarter[Company Name], 1, 1)) + 1), ROW(55:55)), COLUMN(G:G)), "")</f>
        <v>19342216000000</v>
      </c>
      <c r="I57" s="14">
        <f t="array" ref="I57">IFERROR(INDEX(balance_sheet_quarter[#All], SMALL(IF(LOWER(balance_sheet_quarter[Company Name]) = LOWER(balance_sheet_quarter_filter!$B$2), ROW(balance_sheet_quarter[Company Name]) - ROW(INDEX(balance_sheet_quarter[Company Name], 1, 1)) + 1), ROW(55:55)), COLUMN(H:H)), "")</f>
        <v>24874964000000</v>
      </c>
      <c r="J57" s="14">
        <f t="array" ref="J57">IFERROR(INDEX(balance_sheet_quarter[#All], SMALL(IF(LOWER(balance_sheet_quarter[Company Name]) = LOWER(balance_sheet_quarter_filter!$B$2), ROW(balance_sheet_quarter[Company Name]) - ROW(INDEX(balance_sheet_quarter[Company Name], 1, 1)) + 1), ROW(55:55)), COLUMN(I:I)), "")</f>
        <v>22939905000000</v>
      </c>
      <c r="K57" s="14">
        <f t="array" ref="K57">IFERROR(INDEX(balance_sheet_quarter[#All], SMALL(IF(LOWER(balance_sheet_quarter[Company Name]) = LOWER(balance_sheet_quarter_filter!$B$2), ROW(balance_sheet_quarter[Company Name]) - ROW(INDEX(balance_sheet_quarter[Company Name], 1, 1)) + 1), ROW(55:55)), COLUMN(J:J)), "")</f>
        <v>22054668000000</v>
      </c>
      <c r="L57" s="14">
        <f t="array" ref="L57">IFERROR(INDEX(balance_sheet_quarter[#All], SMALL(IF(LOWER(balance_sheet_quarter[Company Name]) = LOWER(balance_sheet_quarter_filter!$B$2), ROW(balance_sheet_quarter[Company Name]) - ROW(INDEX(balance_sheet_quarter[Company Name], 1, 1)) + 1), ROW(55:55)), COLUMN(K:K)), "")</f>
        <v>22835249000000</v>
      </c>
      <c r="M57" s="14">
        <f t="array" ref="M57">IFERROR(INDEX(balance_sheet_quarter[#All], SMALL(IF(LOWER(balance_sheet_quarter[Company Name]) = LOWER(balance_sheet_quarter_filter!$B$2), ROW(balance_sheet_quarter[Company Name]) - ROW(INDEX(balance_sheet_quarter[Company Name], 1, 1)) + 1), ROW(55:55)), COLUMN(L:L)), "")</f>
        <v>32714510000000</v>
      </c>
      <c r="N57" s="14">
        <f t="array" ref="N57">IFERROR(INDEX(balance_sheet_quarter[#All], SMALL(IF(LOWER(balance_sheet_quarter[Company Name]) = LOWER(balance_sheet_quarter_filter!$B$2), ROW(balance_sheet_quarter[Company Name]) - ROW(INDEX(balance_sheet_quarter[Company Name], 1, 1)) + 1), ROW(55:55)), COLUMN(M:M)), "")</f>
        <v>20947994000000</v>
      </c>
      <c r="O57" s="14">
        <f t="array" ref="O57">IFERROR(INDEX(balance_sheet_quarter[#All], SMALL(IF(LOWER(balance_sheet_quarter[Company Name]) = LOWER(balance_sheet_quarter_filter!$B$2), ROW(balance_sheet_quarter[Company Name]) - ROW(INDEX(balance_sheet_quarter[Company Name], 1, 1)) + 1), ROW(55:55)), COLUMN(N:N)), "")</f>
        <v>21593113000000</v>
      </c>
      <c r="P57" s="14">
        <f t="array" ref="P57">IFERROR(INDEX(balance_sheet_quarter[#All], SMALL(IF(LOWER(balance_sheet_quarter[Company Name]) = LOWER(balance_sheet_quarter_filter!$B$2), ROW(balance_sheet_quarter[Company Name]) - ROW(INDEX(balance_sheet_quarter[Company Name], 1, 1)) + 1), ROW(55:55)), COLUMN(O:O)), "")</f>
        <v>28729840000000</v>
      </c>
      <c r="Q57" s="14">
        <f t="array" ref="Q57">IFERROR(INDEX(balance_sheet_quarter[#All], SMALL(IF(LOWER(balance_sheet_quarter[Company Name]) = LOWER(balance_sheet_quarter_filter!$B$2), ROW(balance_sheet_quarter[Company Name]) - ROW(INDEX(balance_sheet_quarter[Company Name], 1, 1)) + 1), ROW(55:55)), COLUMN(P:P)), "")</f>
        <v>0</v>
      </c>
      <c r="R57" s="14">
        <f t="array" ref="R57">IFERROR(INDEX(balance_sheet_quarter[#All], SMALL(IF(LOWER(balance_sheet_quarter[Company Name]) = LOWER(balance_sheet_quarter_filter!$B$2), ROW(balance_sheet_quarter[Company Name]) - ROW(INDEX(balance_sheet_quarter[Company Name], 1, 1)) + 1), ROW(55:55)), COLUMN(Q:Q)), "")</f>
        <v>32910837000000</v>
      </c>
      <c r="S57" s="14">
        <f t="array" ref="S57">IFERROR(INDEX(balance_sheet_quarter[#All], SMALL(IF(LOWER(balance_sheet_quarter[Company Name]) = LOWER(balance_sheet_quarter_filter!$B$2), ROW(balance_sheet_quarter[Company Name]) - ROW(INDEX(balance_sheet_quarter[Company Name], 1, 1)) + 1), ROW(55:55)), COLUMN(R:R)), "")</f>
        <v>0</v>
      </c>
    </row>
    <row r="58" spans="3:19" x14ac:dyDescent="0.35">
      <c r="C58" t="str">
        <f t="array" ref="C58">IFERROR(INDEX(balance_sheet_quarter[#All], SMALL(IF(LOWER(balance_sheet_quarter[Company Name]) = LOWER(balance_sheet_quarter_filter!$B$2), ROW(balance_sheet_quarter[Company Name]) - ROW(INDEX(balance_sheet_quarter[Company Name], 1, 1)) + 1), ROW(56:56)), COLUMN(B:B)), "")</f>
        <v>2. Đầu tư vào công ty liên kết, liên doanh</v>
      </c>
      <c r="D58" s="14">
        <f t="array" ref="D58">IFERROR(INDEX(balance_sheet_quarter[#All], SMALL(IF(LOWER(balance_sheet_quarter[Company Name]) = LOWER(balance_sheet_quarter_filter!$B$2), ROW(balance_sheet_quarter[Company Name]) - ROW(INDEX(balance_sheet_quarter[Company Name], 1, 1)) + 1), ROW(56:56)), COLUMN(C:C)), "")</f>
        <v>18376574000000</v>
      </c>
      <c r="E58" s="14">
        <f t="array" ref="E58">IFERROR(INDEX(balance_sheet_quarter[#All], SMALL(IF(LOWER(balance_sheet_quarter[Company Name]) = LOWER(balance_sheet_quarter_filter!$B$2), ROW(balance_sheet_quarter[Company Name]) - ROW(INDEX(balance_sheet_quarter[Company Name], 1, 1)) + 1), ROW(56:56)), COLUMN(D:D)), "")</f>
        <v>17499865000000</v>
      </c>
      <c r="F58" s="14">
        <f t="array" ref="F58">IFERROR(INDEX(balance_sheet_quarter[#All], SMALL(IF(LOWER(balance_sheet_quarter[Company Name]) = LOWER(balance_sheet_quarter_filter!$B$2), ROW(balance_sheet_quarter[Company Name]) - ROW(INDEX(balance_sheet_quarter[Company Name], 1, 1)) + 1), ROW(56:56)), COLUMN(E:E)), "")</f>
        <v>16182597000000</v>
      </c>
      <c r="G58" s="14">
        <f t="array" ref="G58">IFERROR(INDEX(balance_sheet_quarter[#All], SMALL(IF(LOWER(balance_sheet_quarter[Company Name]) = LOWER(balance_sheet_quarter_filter!$B$2), ROW(balance_sheet_quarter[Company Name]) - ROW(INDEX(balance_sheet_quarter[Company Name], 1, 1)) + 1), ROW(56:56)), COLUMN(F:F)), "")</f>
        <v>14051495000000</v>
      </c>
      <c r="H58" s="14">
        <f t="array" ref="H58">IFERROR(INDEX(balance_sheet_quarter[#All], SMALL(IF(LOWER(balance_sheet_quarter[Company Name]) = LOWER(balance_sheet_quarter_filter!$B$2), ROW(balance_sheet_quarter[Company Name]) - ROW(INDEX(balance_sheet_quarter[Company Name], 1, 1)) + 1), ROW(56:56)), COLUMN(G:G)), "")</f>
        <v>13225746000000</v>
      </c>
      <c r="I58" s="14">
        <f t="array" ref="I58">IFERROR(INDEX(balance_sheet_quarter[#All], SMALL(IF(LOWER(balance_sheet_quarter[Company Name]) = LOWER(balance_sheet_quarter_filter!$B$2), ROW(balance_sheet_quarter[Company Name]) - ROW(INDEX(balance_sheet_quarter[Company Name], 1, 1)) + 1), ROW(56:56)), COLUMN(H:H)), "")</f>
        <v>9951216000000</v>
      </c>
      <c r="J58" s="14">
        <f t="array" ref="J58">IFERROR(INDEX(balance_sheet_quarter[#All], SMALL(IF(LOWER(balance_sheet_quarter[Company Name]) = LOWER(balance_sheet_quarter_filter!$B$2), ROW(balance_sheet_quarter[Company Name]) - ROW(INDEX(balance_sheet_quarter[Company Name], 1, 1)) + 1), ROW(56:56)), COLUMN(I:I)), "")</f>
        <v>7945324000000</v>
      </c>
      <c r="K58" s="14">
        <f t="array" ref="K58">IFERROR(INDEX(balance_sheet_quarter[#All], SMALL(IF(LOWER(balance_sheet_quarter[Company Name]) = LOWER(balance_sheet_quarter_filter!$B$2), ROW(balance_sheet_quarter[Company Name]) - ROW(INDEX(balance_sheet_quarter[Company Name], 1, 1)) + 1), ROW(56:56)), COLUMN(J:J)), "")</f>
        <v>3908108000000</v>
      </c>
      <c r="L58" s="14">
        <f t="array" ref="L58">IFERROR(INDEX(balance_sheet_quarter[#All], SMALL(IF(LOWER(balance_sheet_quarter[Company Name]) = LOWER(balance_sheet_quarter_filter!$B$2), ROW(balance_sheet_quarter[Company Name]) - ROW(INDEX(balance_sheet_quarter[Company Name], 1, 1)) + 1), ROW(56:56)), COLUMN(K:K)), "")</f>
        <v>4240890000000</v>
      </c>
      <c r="M58" s="14">
        <f t="array" ref="M58">IFERROR(INDEX(balance_sheet_quarter[#All], SMALL(IF(LOWER(balance_sheet_quarter[Company Name]) = LOWER(balance_sheet_quarter_filter!$B$2), ROW(balance_sheet_quarter[Company Name]) - ROW(INDEX(balance_sheet_quarter[Company Name], 1, 1)) + 1), ROW(56:56)), COLUMN(L:L)), "")</f>
        <v>5078974000000</v>
      </c>
      <c r="N58" s="14">
        <f t="array" ref="N58">IFERROR(INDEX(balance_sheet_quarter[#All], SMALL(IF(LOWER(balance_sheet_quarter[Company Name]) = LOWER(balance_sheet_quarter_filter!$B$2), ROW(balance_sheet_quarter[Company Name]) - ROW(INDEX(balance_sheet_quarter[Company Name], 1, 1)) + 1), ROW(56:56)), COLUMN(M:M)), "")</f>
        <v>5196611000000</v>
      </c>
      <c r="O58" s="14">
        <f t="array" ref="O58">IFERROR(INDEX(balance_sheet_quarter[#All], SMALL(IF(LOWER(balance_sheet_quarter[Company Name]) = LOWER(balance_sheet_quarter_filter!$B$2), ROW(balance_sheet_quarter[Company Name]) - ROW(INDEX(balance_sheet_quarter[Company Name], 1, 1)) + 1), ROW(56:56)), COLUMN(N:N)), "")</f>
        <v>5413037000000</v>
      </c>
      <c r="P58" s="14">
        <f t="array" ref="P58">IFERROR(INDEX(balance_sheet_quarter[#All], SMALL(IF(LOWER(balance_sheet_quarter[Company Name]) = LOWER(balance_sheet_quarter_filter!$B$2), ROW(balance_sheet_quarter[Company Name]) - ROW(INDEX(balance_sheet_quarter[Company Name], 1, 1)) + 1), ROW(56:56)), COLUMN(O:O)), "")</f>
        <v>5627893000000</v>
      </c>
      <c r="Q58" s="14">
        <f t="array" ref="Q58">IFERROR(INDEX(balance_sheet_quarter[#All], SMALL(IF(LOWER(balance_sheet_quarter[Company Name]) = LOWER(balance_sheet_quarter_filter!$B$2), ROW(balance_sheet_quarter[Company Name]) - ROW(INDEX(balance_sheet_quarter[Company Name], 1, 1)) + 1), ROW(56:56)), COLUMN(P:P)), "")</f>
        <v>0</v>
      </c>
      <c r="R58" s="14">
        <f t="array" ref="R58">IFERROR(INDEX(balance_sheet_quarter[#All], SMALL(IF(LOWER(balance_sheet_quarter[Company Name]) = LOWER(balance_sheet_quarter_filter!$B$2), ROW(balance_sheet_quarter[Company Name]) - ROW(INDEX(balance_sheet_quarter[Company Name], 1, 1)) + 1), ROW(56:56)), COLUMN(Q:Q)), "")</f>
        <v>5503622000000</v>
      </c>
      <c r="S58" s="14">
        <f t="array" ref="S58">IFERROR(INDEX(balance_sheet_quarter[#All], SMALL(IF(LOWER(balance_sheet_quarter[Company Name]) = LOWER(balance_sheet_quarter_filter!$B$2), ROW(balance_sheet_quarter[Company Name]) - ROW(INDEX(balance_sheet_quarter[Company Name], 1, 1)) + 1), ROW(56:56)), COLUMN(R:R)), "")</f>
        <v>0</v>
      </c>
    </row>
    <row r="59" spans="3:19" x14ac:dyDescent="0.35">
      <c r="C59" t="str">
        <f t="array" ref="C59">IFERROR(INDEX(balance_sheet_quarter[#All], SMALL(IF(LOWER(balance_sheet_quarter[Company Name]) = LOWER(balance_sheet_quarter_filter!$B$2), ROW(balance_sheet_quarter[Company Name]) - ROW(INDEX(balance_sheet_quarter[Company Name], 1, 1)) + 1), ROW(57:57)), COLUMN(B:B)), "")</f>
        <v>3. Đầu tư góp vốn vào đơn vị khác</v>
      </c>
      <c r="D59" s="14">
        <f t="array" ref="D59">IFERROR(INDEX(balance_sheet_quarter[#All], SMALL(IF(LOWER(balance_sheet_quarter[Company Name]) = LOWER(balance_sheet_quarter_filter!$B$2), ROW(balance_sheet_quarter[Company Name]) - ROW(INDEX(balance_sheet_quarter[Company Name], 1, 1)) + 1), ROW(57:57)), COLUMN(C:C)), "")</f>
        <v>159845000000</v>
      </c>
      <c r="E59" s="14">
        <f t="array" ref="E59">IFERROR(INDEX(balance_sheet_quarter[#All], SMALL(IF(LOWER(balance_sheet_quarter[Company Name]) = LOWER(balance_sheet_quarter_filter!$B$2), ROW(balance_sheet_quarter[Company Name]) - ROW(INDEX(balance_sheet_quarter[Company Name], 1, 1)) + 1), ROW(57:57)), COLUMN(D:D)), "")</f>
        <v>450454000000</v>
      </c>
      <c r="F59" s="14">
        <f t="array" ref="F59">IFERROR(INDEX(balance_sheet_quarter[#All], SMALL(IF(LOWER(balance_sheet_quarter[Company Name]) = LOWER(balance_sheet_quarter_filter!$B$2), ROW(balance_sheet_quarter[Company Name]) - ROW(INDEX(balance_sheet_quarter[Company Name], 1, 1)) + 1), ROW(57:57)), COLUMN(E:E)), "")</f>
        <v>450423000000</v>
      </c>
      <c r="G59" s="14">
        <f t="array" ref="G59">IFERROR(INDEX(balance_sheet_quarter[#All], SMALL(IF(LOWER(balance_sheet_quarter[Company Name]) = LOWER(balance_sheet_quarter_filter!$B$2), ROW(balance_sheet_quarter[Company Name]) - ROW(INDEX(balance_sheet_quarter[Company Name], 1, 1)) + 1), ROW(57:57)), COLUMN(F:F)), "")</f>
        <v>450213000000</v>
      </c>
      <c r="H59" s="14">
        <f t="array" ref="H59">IFERROR(INDEX(balance_sheet_quarter[#All], SMALL(IF(LOWER(balance_sheet_quarter[Company Name]) = LOWER(balance_sheet_quarter_filter!$B$2), ROW(balance_sheet_quarter[Company Name]) - ROW(INDEX(balance_sheet_quarter[Company Name], 1, 1)) + 1), ROW(57:57)), COLUMN(G:G)), "")</f>
        <v>449262000000</v>
      </c>
      <c r="I59" s="14">
        <f t="array" ref="I59">IFERROR(INDEX(balance_sheet_quarter[#All], SMALL(IF(LOWER(balance_sheet_quarter[Company Name]) = LOWER(balance_sheet_quarter_filter!$B$2), ROW(balance_sheet_quarter[Company Name]) - ROW(INDEX(balance_sheet_quarter[Company Name], 1, 1)) + 1), ROW(57:57)), COLUMN(H:H)), "")</f>
        <v>405006000000</v>
      </c>
      <c r="J59" s="14">
        <f t="array" ref="J59">IFERROR(INDEX(balance_sheet_quarter[#All], SMALL(IF(LOWER(balance_sheet_quarter[Company Name]) = LOWER(balance_sheet_quarter_filter!$B$2), ROW(balance_sheet_quarter[Company Name]) - ROW(INDEX(balance_sheet_quarter[Company Name], 1, 1)) + 1), ROW(57:57)), COLUMN(I:I)), "")</f>
        <v>405002000000</v>
      </c>
      <c r="K59" s="14">
        <f t="array" ref="K59">IFERROR(INDEX(balance_sheet_quarter[#All], SMALL(IF(LOWER(balance_sheet_quarter[Company Name]) = LOWER(balance_sheet_quarter_filter!$B$2), ROW(balance_sheet_quarter[Company Name]) - ROW(INDEX(balance_sheet_quarter[Company Name], 1, 1)) + 1), ROW(57:57)), COLUMN(J:J)), "")</f>
        <v>406447000000</v>
      </c>
      <c r="L59" s="14">
        <f t="array" ref="L59">IFERROR(INDEX(balance_sheet_quarter[#All], SMALL(IF(LOWER(balance_sheet_quarter[Company Name]) = LOWER(balance_sheet_quarter_filter!$B$2), ROW(balance_sheet_quarter[Company Name]) - ROW(INDEX(balance_sheet_quarter[Company Name], 1, 1)) + 1), ROW(57:57)), COLUMN(K:K)), "")</f>
        <v>408578000000</v>
      </c>
      <c r="M59" s="14">
        <f t="array" ref="M59">IFERROR(INDEX(balance_sheet_quarter[#All], SMALL(IF(LOWER(balance_sheet_quarter[Company Name]) = LOWER(balance_sheet_quarter_filter!$B$2), ROW(balance_sheet_quarter[Company Name]) - ROW(INDEX(balance_sheet_quarter[Company Name], 1, 1)) + 1), ROW(57:57)), COLUMN(L:L)), "")</f>
        <v>242847000000</v>
      </c>
      <c r="N59" s="14">
        <f t="array" ref="N59">IFERROR(INDEX(balance_sheet_quarter[#All], SMALL(IF(LOWER(balance_sheet_quarter[Company Name]) = LOWER(balance_sheet_quarter_filter!$B$2), ROW(balance_sheet_quarter[Company Name]) - ROW(INDEX(balance_sheet_quarter[Company Name], 1, 1)) + 1), ROW(57:57)), COLUMN(M:M)), "")</f>
        <v>242809000000</v>
      </c>
      <c r="O59" s="14">
        <f t="array" ref="O59">IFERROR(INDEX(balance_sheet_quarter[#All], SMALL(IF(LOWER(balance_sheet_quarter[Company Name]) = LOWER(balance_sheet_quarter_filter!$B$2), ROW(balance_sheet_quarter[Company Name]) - ROW(INDEX(balance_sheet_quarter[Company Name], 1, 1)) + 1), ROW(57:57)), COLUMN(N:N)), "")</f>
        <v>256660000000</v>
      </c>
      <c r="P59" s="14">
        <f t="array" ref="P59">IFERROR(INDEX(balance_sheet_quarter[#All], SMALL(IF(LOWER(balance_sheet_quarter[Company Name]) = LOWER(balance_sheet_quarter_filter!$B$2), ROW(balance_sheet_quarter[Company Name]) - ROW(INDEX(balance_sheet_quarter[Company Name], 1, 1)) + 1), ROW(57:57)), COLUMN(O:O)), "")</f>
        <v>257247000000</v>
      </c>
      <c r="Q59" s="14">
        <f t="array" ref="Q59">IFERROR(INDEX(balance_sheet_quarter[#All], SMALL(IF(LOWER(balance_sheet_quarter[Company Name]) = LOWER(balance_sheet_quarter_filter!$B$2), ROW(balance_sheet_quarter[Company Name]) - ROW(INDEX(balance_sheet_quarter[Company Name], 1, 1)) + 1), ROW(57:57)), COLUMN(P:P)), "")</f>
        <v>0</v>
      </c>
      <c r="R59" s="14">
        <f t="array" ref="R59">IFERROR(INDEX(balance_sheet_quarter[#All], SMALL(IF(LOWER(balance_sheet_quarter[Company Name]) = LOWER(balance_sheet_quarter_filter!$B$2), ROW(balance_sheet_quarter[Company Name]) - ROW(INDEX(balance_sheet_quarter[Company Name], 1, 1)) + 1), ROW(57:57)), COLUMN(Q:Q)), "")</f>
        <v>398337000000</v>
      </c>
      <c r="S59" s="14">
        <f t="array" ref="S59">IFERROR(INDEX(balance_sheet_quarter[#All], SMALL(IF(LOWER(balance_sheet_quarter[Company Name]) = LOWER(balance_sheet_quarter_filter!$B$2), ROW(balance_sheet_quarter[Company Name]) - ROW(INDEX(balance_sheet_quarter[Company Name], 1, 1)) + 1), ROW(57:57)), COLUMN(R:R)), "")</f>
        <v>0</v>
      </c>
    </row>
    <row r="60" spans="3:19" x14ac:dyDescent="0.35">
      <c r="C60" t="str">
        <f t="array" ref="C60">IFERROR(INDEX(balance_sheet_quarter[#All], SMALL(IF(LOWER(balance_sheet_quarter[Company Name]) = LOWER(balance_sheet_quarter_filter!$B$2), ROW(balance_sheet_quarter[Company Name]) - ROW(INDEX(balance_sheet_quarter[Company Name], 1, 1)) + 1), ROW(58:58)), COLUMN(B:B)), "")</f>
        <v>4. Dự phòng đầu tư tài chính dài hạn</v>
      </c>
      <c r="D60" s="14">
        <f t="array" ref="D60">IFERROR(INDEX(balance_sheet_quarter[#All], SMALL(IF(LOWER(balance_sheet_quarter[Company Name]) = LOWER(balance_sheet_quarter_filter!$B$2), ROW(balance_sheet_quarter[Company Name]) - ROW(INDEX(balance_sheet_quarter[Company Name], 1, 1)) + 1), ROW(58:58)), COLUMN(C:C)), "")</f>
        <v>1274880000000</v>
      </c>
      <c r="E60" s="14">
        <f t="array" ref="E60">IFERROR(INDEX(balance_sheet_quarter[#All], SMALL(IF(LOWER(balance_sheet_quarter[Company Name]) = LOWER(balance_sheet_quarter_filter!$B$2), ROW(balance_sheet_quarter[Company Name]) - ROW(INDEX(balance_sheet_quarter[Company Name], 1, 1)) + 1), ROW(58:58)), COLUMN(D:D)), "")</f>
        <v>1211021000000</v>
      </c>
      <c r="F60" s="14">
        <f t="array" ref="F60">IFERROR(INDEX(balance_sheet_quarter[#All], SMALL(IF(LOWER(balance_sheet_quarter[Company Name]) = LOWER(balance_sheet_quarter_filter!$B$2), ROW(balance_sheet_quarter[Company Name]) - ROW(INDEX(balance_sheet_quarter[Company Name], 1, 1)) + 1), ROW(58:58)), COLUMN(E:E)), "")</f>
        <v>1135655000000</v>
      </c>
      <c r="G60" s="14">
        <f t="array" ref="G60">IFERROR(INDEX(balance_sheet_quarter[#All], SMALL(IF(LOWER(balance_sheet_quarter[Company Name]) = LOWER(balance_sheet_quarter_filter!$B$2), ROW(balance_sheet_quarter[Company Name]) - ROW(INDEX(balance_sheet_quarter[Company Name], 1, 1)) + 1), ROW(58:58)), COLUMN(F:F)), "")</f>
        <v>1033093000000</v>
      </c>
      <c r="H60" s="14">
        <f t="array" ref="H60">IFERROR(INDEX(balance_sheet_quarter[#All], SMALL(IF(LOWER(balance_sheet_quarter[Company Name]) = LOWER(balance_sheet_quarter_filter!$B$2), ROW(balance_sheet_quarter[Company Name]) - ROW(INDEX(balance_sheet_quarter[Company Name], 1, 1)) + 1), ROW(58:58)), COLUMN(G:G)), "")</f>
        <v>899255000000</v>
      </c>
      <c r="I60" s="14">
        <f t="array" ref="I60">IFERROR(INDEX(balance_sheet_quarter[#All], SMALL(IF(LOWER(balance_sheet_quarter[Company Name]) = LOWER(balance_sheet_quarter_filter!$B$2), ROW(balance_sheet_quarter[Company Name]) - ROW(INDEX(balance_sheet_quarter[Company Name], 1, 1)) + 1), ROW(58:58)), COLUMN(H:H)), "")</f>
        <v>1064288000000</v>
      </c>
      <c r="J60" s="14">
        <f t="array" ref="J60">IFERROR(INDEX(balance_sheet_quarter[#All], SMALL(IF(LOWER(balance_sheet_quarter[Company Name]) = LOWER(balance_sheet_quarter_filter!$B$2), ROW(balance_sheet_quarter[Company Name]) - ROW(INDEX(balance_sheet_quarter[Company Name], 1, 1)) + 1), ROW(58:58)), COLUMN(I:I)), "")</f>
        <v>1071995000000</v>
      </c>
      <c r="K60" s="14">
        <f t="array" ref="K60">IFERROR(INDEX(balance_sheet_quarter[#All], SMALL(IF(LOWER(balance_sheet_quarter[Company Name]) = LOWER(balance_sheet_quarter_filter!$B$2), ROW(balance_sheet_quarter[Company Name]) - ROW(INDEX(balance_sheet_quarter[Company Name], 1, 1)) + 1), ROW(58:58)), COLUMN(J:J)), "")</f>
        <v>1042644000000</v>
      </c>
      <c r="L60" s="14">
        <f t="array" ref="L60">IFERROR(INDEX(balance_sheet_quarter[#All], SMALL(IF(LOWER(balance_sheet_quarter[Company Name]) = LOWER(balance_sheet_quarter_filter!$B$2), ROW(balance_sheet_quarter[Company Name]) - ROW(INDEX(balance_sheet_quarter[Company Name], 1, 1)) + 1), ROW(58:58)), COLUMN(K:K)), "")</f>
        <v>1169517000000</v>
      </c>
      <c r="M60" s="14">
        <f t="array" ref="M60">IFERROR(INDEX(balance_sheet_quarter[#All], SMALL(IF(LOWER(balance_sheet_quarter[Company Name]) = LOWER(balance_sheet_quarter_filter!$B$2), ROW(balance_sheet_quarter[Company Name]) - ROW(INDEX(balance_sheet_quarter[Company Name], 1, 1)) + 1), ROW(58:58)), COLUMN(L:L)), "")</f>
        <v>1228556000000</v>
      </c>
      <c r="N60" s="14">
        <f t="array" ref="N60">IFERROR(INDEX(balance_sheet_quarter[#All], SMALL(IF(LOWER(balance_sheet_quarter[Company Name]) = LOWER(balance_sheet_quarter_filter!$B$2), ROW(balance_sheet_quarter[Company Name]) - ROW(INDEX(balance_sheet_quarter[Company Name], 1, 1)) + 1), ROW(58:58)), COLUMN(M:M)), "")</f>
        <v>1298897000000</v>
      </c>
      <c r="O60" s="14">
        <f t="array" ref="O60">IFERROR(INDEX(balance_sheet_quarter[#All], SMALL(IF(LOWER(balance_sheet_quarter[Company Name]) = LOWER(balance_sheet_quarter_filter!$B$2), ROW(balance_sheet_quarter[Company Name]) - ROW(INDEX(balance_sheet_quarter[Company Name], 1, 1)) + 1), ROW(58:58)), COLUMN(N:N)), "")</f>
        <v>1244151000000</v>
      </c>
      <c r="P60" s="14">
        <f t="array" ref="P60">IFERROR(INDEX(balance_sheet_quarter[#All], SMALL(IF(LOWER(balance_sheet_quarter[Company Name]) = LOWER(balance_sheet_quarter_filter!$B$2), ROW(balance_sheet_quarter[Company Name]) - ROW(INDEX(balance_sheet_quarter[Company Name], 1, 1)) + 1), ROW(58:58)), COLUMN(O:O)), "")</f>
        <v>1303589000000</v>
      </c>
      <c r="Q60" s="14">
        <f t="array" ref="Q60">IFERROR(INDEX(balance_sheet_quarter[#All], SMALL(IF(LOWER(balance_sheet_quarter[Company Name]) = LOWER(balance_sheet_quarter_filter!$B$2), ROW(balance_sheet_quarter[Company Name]) - ROW(INDEX(balance_sheet_quarter[Company Name], 1, 1)) + 1), ROW(58:58)), COLUMN(P:P)), "")</f>
        <v>0</v>
      </c>
      <c r="R60" s="14">
        <f t="array" ref="R60">IFERROR(INDEX(balance_sheet_quarter[#All], SMALL(IF(LOWER(balance_sheet_quarter[Company Name]) = LOWER(balance_sheet_quarter_filter!$B$2), ROW(balance_sheet_quarter[Company Name]) - ROW(INDEX(balance_sheet_quarter[Company Name], 1, 1)) + 1), ROW(58:58)), COLUMN(Q:Q)), "")</f>
        <v>1267759000000</v>
      </c>
      <c r="S60" s="14">
        <f t="array" ref="S60">IFERROR(INDEX(balance_sheet_quarter[#All], SMALL(IF(LOWER(balance_sheet_quarter[Company Name]) = LOWER(balance_sheet_quarter_filter!$B$2), ROW(balance_sheet_quarter[Company Name]) - ROW(INDEX(balance_sheet_quarter[Company Name], 1, 1)) + 1), ROW(58:58)), COLUMN(R:R)), "")</f>
        <v>0</v>
      </c>
    </row>
    <row r="61" spans="3:19" x14ac:dyDescent="0.35">
      <c r="C61" t="str">
        <f t="array" ref="C61">IFERROR(INDEX(balance_sheet_quarter[#All], SMALL(IF(LOWER(balance_sheet_quarter[Company Name]) = LOWER(balance_sheet_quarter_filter!$B$2), ROW(balance_sheet_quarter[Company Name]) - ROW(INDEX(balance_sheet_quarter[Company Name], 1, 1)) + 1), ROW(59:59)), COLUMN(B:B)), "")</f>
        <v>5. Đầu tư nắm giữ đến ngày đáo hạn</v>
      </c>
      <c r="D61" s="14">
        <f t="array" ref="D61">IFERROR(INDEX(balance_sheet_quarter[#All], SMALL(IF(LOWER(balance_sheet_quarter[Company Name]) = LOWER(balance_sheet_quarter_filter!$B$2), ROW(balance_sheet_quarter[Company Name]) - ROW(INDEX(balance_sheet_quarter[Company Name], 1, 1)) + 1), ROW(59:59)), COLUMN(C:C)), "")</f>
        <v>0</v>
      </c>
      <c r="E61" s="14">
        <f t="array" ref="E61">IFERROR(INDEX(balance_sheet_quarter[#All], SMALL(IF(LOWER(balance_sheet_quarter[Company Name]) = LOWER(balance_sheet_quarter_filter!$B$2), ROW(balance_sheet_quarter[Company Name]) - ROW(INDEX(balance_sheet_quarter[Company Name], 1, 1)) + 1), ROW(59:59)), COLUMN(D:D)), "")</f>
        <v>0</v>
      </c>
      <c r="F61" s="14">
        <f t="array" ref="F61">IFERROR(INDEX(balance_sheet_quarter[#All], SMALL(IF(LOWER(balance_sheet_quarter[Company Name]) = LOWER(balance_sheet_quarter_filter!$B$2), ROW(balance_sheet_quarter[Company Name]) - ROW(INDEX(balance_sheet_quarter[Company Name], 1, 1)) + 1), ROW(59:59)), COLUMN(E:E)), "")</f>
        <v>0</v>
      </c>
      <c r="G61" s="14">
        <f t="array" ref="G61">IFERROR(INDEX(balance_sheet_quarter[#All], SMALL(IF(LOWER(balance_sheet_quarter[Company Name]) = LOWER(balance_sheet_quarter_filter!$B$2), ROW(balance_sheet_quarter[Company Name]) - ROW(INDEX(balance_sheet_quarter[Company Name], 1, 1)) + 1), ROW(59:59)), COLUMN(F:F)), "")</f>
        <v>0</v>
      </c>
      <c r="H61" s="14">
        <f t="array" ref="H61">IFERROR(INDEX(balance_sheet_quarter[#All], SMALL(IF(LOWER(balance_sheet_quarter[Company Name]) = LOWER(balance_sheet_quarter_filter!$B$2), ROW(balance_sheet_quarter[Company Name]) - ROW(INDEX(balance_sheet_quarter[Company Name], 1, 1)) + 1), ROW(59:59)), COLUMN(G:G)), "")</f>
        <v>0</v>
      </c>
      <c r="I61" s="14">
        <f t="array" ref="I61">IFERROR(INDEX(balance_sheet_quarter[#All], SMALL(IF(LOWER(balance_sheet_quarter[Company Name]) = LOWER(balance_sheet_quarter_filter!$B$2), ROW(balance_sheet_quarter[Company Name]) - ROW(INDEX(balance_sheet_quarter[Company Name], 1, 1)) + 1), ROW(59:59)), COLUMN(H:H)), "")</f>
        <v>0</v>
      </c>
      <c r="J61" s="14">
        <f t="array" ref="J61">IFERROR(INDEX(balance_sheet_quarter[#All], SMALL(IF(LOWER(balance_sheet_quarter[Company Name]) = LOWER(balance_sheet_quarter_filter!$B$2), ROW(balance_sheet_quarter[Company Name]) - ROW(INDEX(balance_sheet_quarter[Company Name], 1, 1)) + 1), ROW(59:59)), COLUMN(I:I)), "")</f>
        <v>0</v>
      </c>
      <c r="K61" s="14">
        <f t="array" ref="K61">IFERROR(INDEX(balance_sheet_quarter[#All], SMALL(IF(LOWER(balance_sheet_quarter[Company Name]) = LOWER(balance_sheet_quarter_filter!$B$2), ROW(balance_sheet_quarter[Company Name]) - ROW(INDEX(balance_sheet_quarter[Company Name], 1, 1)) + 1), ROW(59:59)), COLUMN(J:J)), "")</f>
        <v>0</v>
      </c>
      <c r="L61" s="14">
        <f t="array" ref="L61">IFERROR(INDEX(balance_sheet_quarter[#All], SMALL(IF(LOWER(balance_sheet_quarter[Company Name]) = LOWER(balance_sheet_quarter_filter!$B$2), ROW(balance_sheet_quarter[Company Name]) - ROW(INDEX(balance_sheet_quarter[Company Name], 1, 1)) + 1), ROW(59:59)), COLUMN(K:K)), "")</f>
        <v>0</v>
      </c>
      <c r="M61" s="14">
        <f t="array" ref="M61">IFERROR(INDEX(balance_sheet_quarter[#All], SMALL(IF(LOWER(balance_sheet_quarter[Company Name]) = LOWER(balance_sheet_quarter_filter!$B$2), ROW(balance_sheet_quarter[Company Name]) - ROW(INDEX(balance_sheet_quarter[Company Name], 1, 1)) + 1), ROW(59:59)), COLUMN(L:L)), "")</f>
        <v>0</v>
      </c>
      <c r="N61" s="14">
        <f t="array" ref="N61">IFERROR(INDEX(balance_sheet_quarter[#All], SMALL(IF(LOWER(balance_sheet_quarter[Company Name]) = LOWER(balance_sheet_quarter_filter!$B$2), ROW(balance_sheet_quarter[Company Name]) - ROW(INDEX(balance_sheet_quarter[Company Name], 1, 1)) + 1), ROW(59:59)), COLUMN(M:M)), "")</f>
        <v>0</v>
      </c>
      <c r="O61" s="14">
        <f t="array" ref="O61">IFERROR(INDEX(balance_sheet_quarter[#All], SMALL(IF(LOWER(balance_sheet_quarter[Company Name]) = LOWER(balance_sheet_quarter_filter!$B$2), ROW(balance_sheet_quarter[Company Name]) - ROW(INDEX(balance_sheet_quarter[Company Name], 1, 1)) + 1), ROW(59:59)), COLUMN(N:N)), "")</f>
        <v>0</v>
      </c>
      <c r="P61" s="14">
        <f t="array" ref="P61">IFERROR(INDEX(balance_sheet_quarter[#All], SMALL(IF(LOWER(balance_sheet_quarter[Company Name]) = LOWER(balance_sheet_quarter_filter!$B$2), ROW(balance_sheet_quarter[Company Name]) - ROW(INDEX(balance_sheet_quarter[Company Name], 1, 1)) + 1), ROW(59:59)), COLUMN(O:O)), "")</f>
        <v>0</v>
      </c>
      <c r="Q61" s="14">
        <f t="array" ref="Q61">IFERROR(INDEX(balance_sheet_quarter[#All], SMALL(IF(LOWER(balance_sheet_quarter[Company Name]) = LOWER(balance_sheet_quarter_filter!$B$2), ROW(balance_sheet_quarter[Company Name]) - ROW(INDEX(balance_sheet_quarter[Company Name], 1, 1)) + 1), ROW(59:59)), COLUMN(P:P)), "")</f>
        <v>0</v>
      </c>
      <c r="R61" s="14">
        <f t="array" ref="R61">IFERROR(INDEX(balance_sheet_quarter[#All], SMALL(IF(LOWER(balance_sheet_quarter[Company Name]) = LOWER(balance_sheet_quarter_filter!$B$2), ROW(balance_sheet_quarter[Company Name]) - ROW(INDEX(balance_sheet_quarter[Company Name], 1, 1)) + 1), ROW(59:59)), COLUMN(Q:Q)), "")</f>
        <v>0</v>
      </c>
      <c r="S61" s="14">
        <f t="array" ref="S61">IFERROR(INDEX(balance_sheet_quarter[#All], SMALL(IF(LOWER(balance_sheet_quarter[Company Name]) = LOWER(balance_sheet_quarter_filter!$B$2), ROW(balance_sheet_quarter[Company Name]) - ROW(INDEX(balance_sheet_quarter[Company Name], 1, 1)) + 1), ROW(59:59)), COLUMN(R:R)), "")</f>
        <v>0</v>
      </c>
    </row>
    <row r="62" spans="3:19" x14ac:dyDescent="0.35">
      <c r="C62" t="str">
        <f t="array" ref="C62">IFERROR(INDEX(balance_sheet_quarter[#All], SMALL(IF(LOWER(balance_sheet_quarter[Company Name]) = LOWER(balance_sheet_quarter_filter!$B$2), ROW(balance_sheet_quarter[Company Name]) - ROW(INDEX(balance_sheet_quarter[Company Name], 1, 1)) + 1), ROW(60:60)), COLUMN(B:B)), "")</f>
        <v>VI. Tài sản dài hạn khác</v>
      </c>
      <c r="D62" s="14">
        <f t="array" ref="D62">IFERROR(INDEX(balance_sheet_quarter[#All], SMALL(IF(LOWER(balance_sheet_quarter[Company Name]) = LOWER(balance_sheet_quarter_filter!$B$2), ROW(balance_sheet_quarter[Company Name]) - ROW(INDEX(balance_sheet_quarter[Company Name], 1, 1)) + 1), ROW(60:60)), COLUMN(C:C)), "")</f>
        <v>0</v>
      </c>
      <c r="E62" s="14">
        <f t="array" ref="E62">IFERROR(INDEX(balance_sheet_quarter[#All], SMALL(IF(LOWER(balance_sheet_quarter[Company Name]) = LOWER(balance_sheet_quarter_filter!$B$2), ROW(balance_sheet_quarter[Company Name]) - ROW(INDEX(balance_sheet_quarter[Company Name], 1, 1)) + 1), ROW(60:60)), COLUMN(D:D)), "")</f>
        <v>0</v>
      </c>
      <c r="F62" s="14">
        <f t="array" ref="F62">IFERROR(INDEX(balance_sheet_quarter[#All], SMALL(IF(LOWER(balance_sheet_quarter[Company Name]) = LOWER(balance_sheet_quarter_filter!$B$2), ROW(balance_sheet_quarter[Company Name]) - ROW(INDEX(balance_sheet_quarter[Company Name], 1, 1)) + 1), ROW(60:60)), COLUMN(E:E)), "")</f>
        <v>0</v>
      </c>
      <c r="G62" s="14">
        <f t="array" ref="G62">IFERROR(INDEX(balance_sheet_quarter[#All], SMALL(IF(LOWER(balance_sheet_quarter[Company Name]) = LOWER(balance_sheet_quarter_filter!$B$2), ROW(balance_sheet_quarter[Company Name]) - ROW(INDEX(balance_sheet_quarter[Company Name], 1, 1)) + 1), ROW(60:60)), COLUMN(F:F)), "")</f>
        <v>0</v>
      </c>
      <c r="H62" s="14">
        <f t="array" ref="H62">IFERROR(INDEX(balance_sheet_quarter[#All], SMALL(IF(LOWER(balance_sheet_quarter[Company Name]) = LOWER(balance_sheet_quarter_filter!$B$2), ROW(balance_sheet_quarter[Company Name]) - ROW(INDEX(balance_sheet_quarter[Company Name], 1, 1)) + 1), ROW(60:60)), COLUMN(G:G)), "")</f>
        <v>0</v>
      </c>
      <c r="I62" s="14">
        <f t="array" ref="I62">IFERROR(INDEX(balance_sheet_quarter[#All], SMALL(IF(LOWER(balance_sheet_quarter[Company Name]) = LOWER(balance_sheet_quarter_filter!$B$2), ROW(balance_sheet_quarter[Company Name]) - ROW(INDEX(balance_sheet_quarter[Company Name], 1, 1)) + 1), ROW(60:60)), COLUMN(H:H)), "")</f>
        <v>0</v>
      </c>
      <c r="J62" s="14">
        <f t="array" ref="J62">IFERROR(INDEX(balance_sheet_quarter[#All], SMALL(IF(LOWER(balance_sheet_quarter[Company Name]) = LOWER(balance_sheet_quarter_filter!$B$2), ROW(balance_sheet_quarter[Company Name]) - ROW(INDEX(balance_sheet_quarter[Company Name], 1, 1)) + 1), ROW(60:60)), COLUMN(I:I)), "")</f>
        <v>0</v>
      </c>
      <c r="K62" s="14">
        <f t="array" ref="K62">IFERROR(INDEX(balance_sheet_quarter[#All], SMALL(IF(LOWER(balance_sheet_quarter[Company Name]) = LOWER(balance_sheet_quarter_filter!$B$2), ROW(balance_sheet_quarter[Company Name]) - ROW(INDEX(balance_sheet_quarter[Company Name], 1, 1)) + 1), ROW(60:60)), COLUMN(J:J)), "")</f>
        <v>0</v>
      </c>
      <c r="L62" s="14">
        <f t="array" ref="L62">IFERROR(INDEX(balance_sheet_quarter[#All], SMALL(IF(LOWER(balance_sheet_quarter[Company Name]) = LOWER(balance_sheet_quarter_filter!$B$2), ROW(balance_sheet_quarter[Company Name]) - ROW(INDEX(balance_sheet_quarter[Company Name], 1, 1)) + 1), ROW(60:60)), COLUMN(K:K)), "")</f>
        <v>0</v>
      </c>
      <c r="M62" s="14">
        <f t="array" ref="M62">IFERROR(INDEX(balance_sheet_quarter[#All], SMALL(IF(LOWER(balance_sheet_quarter[Company Name]) = LOWER(balance_sheet_quarter_filter!$B$2), ROW(balance_sheet_quarter[Company Name]) - ROW(INDEX(balance_sheet_quarter[Company Name], 1, 1)) + 1), ROW(60:60)), COLUMN(L:L)), "")</f>
        <v>0</v>
      </c>
      <c r="N62" s="14">
        <f t="array" ref="N62">IFERROR(INDEX(balance_sheet_quarter[#All], SMALL(IF(LOWER(balance_sheet_quarter[Company Name]) = LOWER(balance_sheet_quarter_filter!$B$2), ROW(balance_sheet_quarter[Company Name]) - ROW(INDEX(balance_sheet_quarter[Company Name], 1, 1)) + 1), ROW(60:60)), COLUMN(M:M)), "")</f>
        <v>0</v>
      </c>
      <c r="O62" s="14">
        <f t="array" ref="O62">IFERROR(INDEX(balance_sheet_quarter[#All], SMALL(IF(LOWER(balance_sheet_quarter[Company Name]) = LOWER(balance_sheet_quarter_filter!$B$2), ROW(balance_sheet_quarter[Company Name]) - ROW(INDEX(balance_sheet_quarter[Company Name], 1, 1)) + 1), ROW(60:60)), COLUMN(N:N)), "")</f>
        <v>0</v>
      </c>
      <c r="P62" s="14">
        <f t="array" ref="P62">IFERROR(INDEX(balance_sheet_quarter[#All], SMALL(IF(LOWER(balance_sheet_quarter[Company Name]) = LOWER(balance_sheet_quarter_filter!$B$2), ROW(balance_sheet_quarter[Company Name]) - ROW(INDEX(balance_sheet_quarter[Company Name], 1, 1)) + 1), ROW(60:60)), COLUMN(O:O)), "")</f>
        <v>0</v>
      </c>
      <c r="Q62" s="14">
        <f t="array" ref="Q62">IFERROR(INDEX(balance_sheet_quarter[#All], SMALL(IF(LOWER(balance_sheet_quarter[Company Name]) = LOWER(balance_sheet_quarter_filter!$B$2), ROW(balance_sheet_quarter[Company Name]) - ROW(INDEX(balance_sheet_quarter[Company Name], 1, 1)) + 1), ROW(60:60)), COLUMN(P:P)), "")</f>
        <v>0</v>
      </c>
      <c r="R62" s="14">
        <f t="array" ref="R62">IFERROR(INDEX(balance_sheet_quarter[#All], SMALL(IF(LOWER(balance_sheet_quarter[Company Name]) = LOWER(balance_sheet_quarter_filter!$B$2), ROW(balance_sheet_quarter[Company Name]) - ROW(INDEX(balance_sheet_quarter[Company Name], 1, 1)) + 1), ROW(60:60)), COLUMN(Q:Q)), "")</f>
        <v>0</v>
      </c>
      <c r="S62" s="14">
        <f t="array" ref="S62">IFERROR(INDEX(balance_sheet_quarter[#All], SMALL(IF(LOWER(balance_sheet_quarter[Company Name]) = LOWER(balance_sheet_quarter_filter!$B$2), ROW(balance_sheet_quarter[Company Name]) - ROW(INDEX(balance_sheet_quarter[Company Name], 1, 1)) + 1), ROW(60:60)), COLUMN(R:R)), "")</f>
        <v>0</v>
      </c>
    </row>
    <row r="63" spans="3:19" x14ac:dyDescent="0.35">
      <c r="C63" t="str">
        <f t="array" ref="C63">IFERROR(INDEX(balance_sheet_quarter[#All], SMALL(IF(LOWER(balance_sheet_quarter[Company Name]) = LOWER(balance_sheet_quarter_filter!$B$2), ROW(balance_sheet_quarter[Company Name]) - ROW(INDEX(balance_sheet_quarter[Company Name], 1, 1)) + 1), ROW(61:61)), COLUMN(B:B)), "")</f>
        <v>1. Chi phí trả trước dài hạn</v>
      </c>
      <c r="D63" s="14">
        <f t="array" ref="D63">IFERROR(INDEX(balance_sheet_quarter[#All], SMALL(IF(LOWER(balance_sheet_quarter[Company Name]) = LOWER(balance_sheet_quarter_filter!$B$2), ROW(balance_sheet_quarter[Company Name]) - ROW(INDEX(balance_sheet_quarter[Company Name], 1, 1)) + 1), ROW(61:61)), COLUMN(C:C)), "")</f>
        <v>0</v>
      </c>
      <c r="E63" s="14">
        <f t="array" ref="E63">IFERROR(INDEX(balance_sheet_quarter[#All], SMALL(IF(LOWER(balance_sheet_quarter[Company Name]) = LOWER(balance_sheet_quarter_filter!$B$2), ROW(balance_sheet_quarter[Company Name]) - ROW(INDEX(balance_sheet_quarter[Company Name], 1, 1)) + 1), ROW(61:61)), COLUMN(D:D)), "")</f>
        <v>0</v>
      </c>
      <c r="F63" s="14">
        <f t="array" ref="F63">IFERROR(INDEX(balance_sheet_quarter[#All], SMALL(IF(LOWER(balance_sheet_quarter[Company Name]) = LOWER(balance_sheet_quarter_filter!$B$2), ROW(balance_sheet_quarter[Company Name]) - ROW(INDEX(balance_sheet_quarter[Company Name], 1, 1)) + 1), ROW(61:61)), COLUMN(E:E)), "")</f>
        <v>0</v>
      </c>
      <c r="G63" s="14">
        <f t="array" ref="G63">IFERROR(INDEX(balance_sheet_quarter[#All], SMALL(IF(LOWER(balance_sheet_quarter[Company Name]) = LOWER(balance_sheet_quarter_filter!$B$2), ROW(balance_sheet_quarter[Company Name]) - ROW(INDEX(balance_sheet_quarter[Company Name], 1, 1)) + 1), ROW(61:61)), COLUMN(F:F)), "")</f>
        <v>0</v>
      </c>
      <c r="H63" s="14">
        <f t="array" ref="H63">IFERROR(INDEX(balance_sheet_quarter[#All], SMALL(IF(LOWER(balance_sheet_quarter[Company Name]) = LOWER(balance_sheet_quarter_filter!$B$2), ROW(balance_sheet_quarter[Company Name]) - ROW(INDEX(balance_sheet_quarter[Company Name], 1, 1)) + 1), ROW(61:61)), COLUMN(G:G)), "")</f>
        <v>0</v>
      </c>
      <c r="I63" s="14">
        <f t="array" ref="I63">IFERROR(INDEX(balance_sheet_quarter[#All], SMALL(IF(LOWER(balance_sheet_quarter[Company Name]) = LOWER(balance_sheet_quarter_filter!$B$2), ROW(balance_sheet_quarter[Company Name]) - ROW(INDEX(balance_sheet_quarter[Company Name], 1, 1)) + 1), ROW(61:61)), COLUMN(H:H)), "")</f>
        <v>0</v>
      </c>
      <c r="J63" s="14">
        <f t="array" ref="J63">IFERROR(INDEX(balance_sheet_quarter[#All], SMALL(IF(LOWER(balance_sheet_quarter[Company Name]) = LOWER(balance_sheet_quarter_filter!$B$2), ROW(balance_sheet_quarter[Company Name]) - ROW(INDEX(balance_sheet_quarter[Company Name], 1, 1)) + 1), ROW(61:61)), COLUMN(I:I)), "")</f>
        <v>0</v>
      </c>
      <c r="K63" s="14">
        <f t="array" ref="K63">IFERROR(INDEX(balance_sheet_quarter[#All], SMALL(IF(LOWER(balance_sheet_quarter[Company Name]) = LOWER(balance_sheet_quarter_filter!$B$2), ROW(balance_sheet_quarter[Company Name]) - ROW(INDEX(balance_sheet_quarter[Company Name], 1, 1)) + 1), ROW(61:61)), COLUMN(J:J)), "")</f>
        <v>0</v>
      </c>
      <c r="L63" s="14">
        <f t="array" ref="L63">IFERROR(INDEX(balance_sheet_quarter[#All], SMALL(IF(LOWER(balance_sheet_quarter[Company Name]) = LOWER(balance_sheet_quarter_filter!$B$2), ROW(balance_sheet_quarter[Company Name]) - ROW(INDEX(balance_sheet_quarter[Company Name], 1, 1)) + 1), ROW(61:61)), COLUMN(K:K)), "")</f>
        <v>0</v>
      </c>
      <c r="M63" s="14">
        <f t="array" ref="M63">IFERROR(INDEX(balance_sheet_quarter[#All], SMALL(IF(LOWER(balance_sheet_quarter[Company Name]) = LOWER(balance_sheet_quarter_filter!$B$2), ROW(balance_sheet_quarter[Company Name]) - ROW(INDEX(balance_sheet_quarter[Company Name], 1, 1)) + 1), ROW(61:61)), COLUMN(L:L)), "")</f>
        <v>0</v>
      </c>
      <c r="N63" s="14">
        <f t="array" ref="N63">IFERROR(INDEX(balance_sheet_quarter[#All], SMALL(IF(LOWER(balance_sheet_quarter[Company Name]) = LOWER(balance_sheet_quarter_filter!$B$2), ROW(balance_sheet_quarter[Company Name]) - ROW(INDEX(balance_sheet_quarter[Company Name], 1, 1)) + 1), ROW(61:61)), COLUMN(M:M)), "")</f>
        <v>0</v>
      </c>
      <c r="O63" s="14">
        <f t="array" ref="O63">IFERROR(INDEX(balance_sheet_quarter[#All], SMALL(IF(LOWER(balance_sheet_quarter[Company Name]) = LOWER(balance_sheet_quarter_filter!$B$2), ROW(balance_sheet_quarter[Company Name]) - ROW(INDEX(balance_sheet_quarter[Company Name], 1, 1)) + 1), ROW(61:61)), COLUMN(N:N)), "")</f>
        <v>0</v>
      </c>
      <c r="P63" s="14">
        <f t="array" ref="P63">IFERROR(INDEX(balance_sheet_quarter[#All], SMALL(IF(LOWER(balance_sheet_quarter[Company Name]) = LOWER(balance_sheet_quarter_filter!$B$2), ROW(balance_sheet_quarter[Company Name]) - ROW(INDEX(balance_sheet_quarter[Company Name], 1, 1)) + 1), ROW(61:61)), COLUMN(O:O)), "")</f>
        <v>0</v>
      </c>
      <c r="Q63" s="14">
        <f t="array" ref="Q63">IFERROR(INDEX(balance_sheet_quarter[#All], SMALL(IF(LOWER(balance_sheet_quarter[Company Name]) = LOWER(balance_sheet_quarter_filter!$B$2), ROW(balance_sheet_quarter[Company Name]) - ROW(INDEX(balance_sheet_quarter[Company Name], 1, 1)) + 1), ROW(61:61)), COLUMN(P:P)), "")</f>
        <v>0</v>
      </c>
      <c r="R63" s="14">
        <f t="array" ref="R63">IFERROR(INDEX(balance_sheet_quarter[#All], SMALL(IF(LOWER(balance_sheet_quarter[Company Name]) = LOWER(balance_sheet_quarter_filter!$B$2), ROW(balance_sheet_quarter[Company Name]) - ROW(INDEX(balance_sheet_quarter[Company Name], 1, 1)) + 1), ROW(61:61)), COLUMN(Q:Q)), "")</f>
        <v>0</v>
      </c>
      <c r="S63" s="14">
        <f t="array" ref="S63">IFERROR(INDEX(balance_sheet_quarter[#All], SMALL(IF(LOWER(balance_sheet_quarter[Company Name]) = LOWER(balance_sheet_quarter_filter!$B$2), ROW(balance_sheet_quarter[Company Name]) - ROW(INDEX(balance_sheet_quarter[Company Name], 1, 1)) + 1), ROW(61:61)), COLUMN(R:R)), "")</f>
        <v>0</v>
      </c>
    </row>
    <row r="64" spans="3:19" x14ac:dyDescent="0.35">
      <c r="C64" t="str">
        <f t="array" ref="C64">IFERROR(INDEX(balance_sheet_quarter[#All], SMALL(IF(LOWER(balance_sheet_quarter[Company Name]) = LOWER(balance_sheet_quarter_filter!$B$2), ROW(balance_sheet_quarter[Company Name]) - ROW(INDEX(balance_sheet_quarter[Company Name], 1, 1)) + 1), ROW(62:62)), COLUMN(B:B)), "")</f>
        <v>2. Tài sản thuế thu nhập hoãn lại</v>
      </c>
      <c r="D64" s="14">
        <f t="array" ref="D64">IFERROR(INDEX(balance_sheet_quarter[#All], SMALL(IF(LOWER(balance_sheet_quarter[Company Name]) = LOWER(balance_sheet_quarter_filter!$B$2), ROW(balance_sheet_quarter[Company Name]) - ROW(INDEX(balance_sheet_quarter[Company Name], 1, 1)) + 1), ROW(62:62)), COLUMN(C:C)), "")</f>
        <v>0</v>
      </c>
      <c r="E64" s="14">
        <f t="array" ref="E64">IFERROR(INDEX(balance_sheet_quarter[#All], SMALL(IF(LOWER(balance_sheet_quarter[Company Name]) = LOWER(balance_sheet_quarter_filter!$B$2), ROW(balance_sheet_quarter[Company Name]) - ROW(INDEX(balance_sheet_quarter[Company Name], 1, 1)) + 1), ROW(62:62)), COLUMN(D:D)), "")</f>
        <v>0</v>
      </c>
      <c r="F64" s="14">
        <f t="array" ref="F64">IFERROR(INDEX(balance_sheet_quarter[#All], SMALL(IF(LOWER(balance_sheet_quarter[Company Name]) = LOWER(balance_sheet_quarter_filter!$B$2), ROW(balance_sheet_quarter[Company Name]) - ROW(INDEX(balance_sheet_quarter[Company Name], 1, 1)) + 1), ROW(62:62)), COLUMN(E:E)), "")</f>
        <v>0</v>
      </c>
      <c r="G64" s="14">
        <f t="array" ref="G64">IFERROR(INDEX(balance_sheet_quarter[#All], SMALL(IF(LOWER(balance_sheet_quarter[Company Name]) = LOWER(balance_sheet_quarter_filter!$B$2), ROW(balance_sheet_quarter[Company Name]) - ROW(INDEX(balance_sheet_quarter[Company Name], 1, 1)) + 1), ROW(62:62)), COLUMN(F:F)), "")</f>
        <v>0</v>
      </c>
      <c r="H64" s="14">
        <f t="array" ref="H64">IFERROR(INDEX(balance_sheet_quarter[#All], SMALL(IF(LOWER(balance_sheet_quarter[Company Name]) = LOWER(balance_sheet_quarter_filter!$B$2), ROW(balance_sheet_quarter[Company Name]) - ROW(INDEX(balance_sheet_quarter[Company Name], 1, 1)) + 1), ROW(62:62)), COLUMN(G:G)), "")</f>
        <v>0</v>
      </c>
      <c r="I64" s="14">
        <f t="array" ref="I64">IFERROR(INDEX(balance_sheet_quarter[#All], SMALL(IF(LOWER(balance_sheet_quarter[Company Name]) = LOWER(balance_sheet_quarter_filter!$B$2), ROW(balance_sheet_quarter[Company Name]) - ROW(INDEX(balance_sheet_quarter[Company Name], 1, 1)) + 1), ROW(62:62)), COLUMN(H:H)), "")</f>
        <v>0</v>
      </c>
      <c r="J64" s="14">
        <f t="array" ref="J64">IFERROR(INDEX(balance_sheet_quarter[#All], SMALL(IF(LOWER(balance_sheet_quarter[Company Name]) = LOWER(balance_sheet_quarter_filter!$B$2), ROW(balance_sheet_quarter[Company Name]) - ROW(INDEX(balance_sheet_quarter[Company Name], 1, 1)) + 1), ROW(62:62)), COLUMN(I:I)), "")</f>
        <v>0</v>
      </c>
      <c r="K64" s="14">
        <f t="array" ref="K64">IFERROR(INDEX(balance_sheet_quarter[#All], SMALL(IF(LOWER(balance_sheet_quarter[Company Name]) = LOWER(balance_sheet_quarter_filter!$B$2), ROW(balance_sheet_quarter[Company Name]) - ROW(INDEX(balance_sheet_quarter[Company Name], 1, 1)) + 1), ROW(62:62)), COLUMN(J:J)), "")</f>
        <v>0</v>
      </c>
      <c r="L64" s="14">
        <f t="array" ref="L64">IFERROR(INDEX(balance_sheet_quarter[#All], SMALL(IF(LOWER(balance_sheet_quarter[Company Name]) = LOWER(balance_sheet_quarter_filter!$B$2), ROW(balance_sheet_quarter[Company Name]) - ROW(INDEX(balance_sheet_quarter[Company Name], 1, 1)) + 1), ROW(62:62)), COLUMN(K:K)), "")</f>
        <v>0</v>
      </c>
      <c r="M64" s="14">
        <f t="array" ref="M64">IFERROR(INDEX(balance_sheet_quarter[#All], SMALL(IF(LOWER(balance_sheet_quarter[Company Name]) = LOWER(balance_sheet_quarter_filter!$B$2), ROW(balance_sheet_quarter[Company Name]) - ROW(INDEX(balance_sheet_quarter[Company Name], 1, 1)) + 1), ROW(62:62)), COLUMN(L:L)), "")</f>
        <v>0</v>
      </c>
      <c r="N64" s="14">
        <f t="array" ref="N64">IFERROR(INDEX(balance_sheet_quarter[#All], SMALL(IF(LOWER(balance_sheet_quarter[Company Name]) = LOWER(balance_sheet_quarter_filter!$B$2), ROW(balance_sheet_quarter[Company Name]) - ROW(INDEX(balance_sheet_quarter[Company Name], 1, 1)) + 1), ROW(62:62)), COLUMN(M:M)), "")</f>
        <v>0</v>
      </c>
      <c r="O64" s="14">
        <f t="array" ref="O64">IFERROR(INDEX(balance_sheet_quarter[#All], SMALL(IF(LOWER(balance_sheet_quarter[Company Name]) = LOWER(balance_sheet_quarter_filter!$B$2), ROW(balance_sheet_quarter[Company Name]) - ROW(INDEX(balance_sheet_quarter[Company Name], 1, 1)) + 1), ROW(62:62)), COLUMN(N:N)), "")</f>
        <v>0</v>
      </c>
      <c r="P64" s="14">
        <f t="array" ref="P64">IFERROR(INDEX(balance_sheet_quarter[#All], SMALL(IF(LOWER(balance_sheet_quarter[Company Name]) = LOWER(balance_sheet_quarter_filter!$B$2), ROW(balance_sheet_quarter[Company Name]) - ROW(INDEX(balance_sheet_quarter[Company Name], 1, 1)) + 1), ROW(62:62)), COLUMN(O:O)), "")</f>
        <v>0</v>
      </c>
      <c r="Q64" s="14">
        <f t="array" ref="Q64">IFERROR(INDEX(balance_sheet_quarter[#All], SMALL(IF(LOWER(balance_sheet_quarter[Company Name]) = LOWER(balance_sheet_quarter_filter!$B$2), ROW(balance_sheet_quarter[Company Name]) - ROW(INDEX(balance_sheet_quarter[Company Name], 1, 1)) + 1), ROW(62:62)), COLUMN(P:P)), "")</f>
        <v>0</v>
      </c>
      <c r="R64" s="14">
        <f t="array" ref="R64">IFERROR(INDEX(balance_sheet_quarter[#All], SMALL(IF(LOWER(balance_sheet_quarter[Company Name]) = LOWER(balance_sheet_quarter_filter!$B$2), ROW(balance_sheet_quarter[Company Name]) - ROW(INDEX(balance_sheet_quarter[Company Name], 1, 1)) + 1), ROW(62:62)), COLUMN(Q:Q)), "")</f>
        <v>0</v>
      </c>
      <c r="S64" s="14">
        <f t="array" ref="S64">IFERROR(INDEX(balance_sheet_quarter[#All], SMALL(IF(LOWER(balance_sheet_quarter[Company Name]) = LOWER(balance_sheet_quarter_filter!$B$2), ROW(balance_sheet_quarter[Company Name]) - ROW(INDEX(balance_sheet_quarter[Company Name], 1, 1)) + 1), ROW(62:62)), COLUMN(R:R)), "")</f>
        <v>0</v>
      </c>
    </row>
    <row r="65" spans="3:19" x14ac:dyDescent="0.35">
      <c r="C65" t="str">
        <f t="array" ref="C65">IFERROR(INDEX(balance_sheet_quarter[#All], SMALL(IF(LOWER(balance_sheet_quarter[Company Name]) = LOWER(balance_sheet_quarter_filter!$B$2), ROW(balance_sheet_quarter[Company Name]) - ROW(INDEX(balance_sheet_quarter[Company Name], 1, 1)) + 1), ROW(63:63)), COLUMN(B:B)), "")</f>
        <v>3. Thiết bị, vật tư, phụ tùng thay thế dài hạn</v>
      </c>
      <c r="D65" s="14">
        <f t="array" ref="D65">IFERROR(INDEX(balance_sheet_quarter[#All], SMALL(IF(LOWER(balance_sheet_quarter[Company Name]) = LOWER(balance_sheet_quarter_filter!$B$2), ROW(balance_sheet_quarter[Company Name]) - ROW(INDEX(balance_sheet_quarter[Company Name], 1, 1)) + 1), ROW(63:63)), COLUMN(C:C)), "")</f>
        <v>0</v>
      </c>
      <c r="E65" s="14">
        <f t="array" ref="E65">IFERROR(INDEX(balance_sheet_quarter[#All], SMALL(IF(LOWER(balance_sheet_quarter[Company Name]) = LOWER(balance_sheet_quarter_filter!$B$2), ROW(balance_sheet_quarter[Company Name]) - ROW(INDEX(balance_sheet_quarter[Company Name], 1, 1)) + 1), ROW(63:63)), COLUMN(D:D)), "")</f>
        <v>0</v>
      </c>
      <c r="F65" s="14">
        <f t="array" ref="F65">IFERROR(INDEX(balance_sheet_quarter[#All], SMALL(IF(LOWER(balance_sheet_quarter[Company Name]) = LOWER(balance_sheet_quarter_filter!$B$2), ROW(balance_sheet_quarter[Company Name]) - ROW(INDEX(balance_sheet_quarter[Company Name], 1, 1)) + 1), ROW(63:63)), COLUMN(E:E)), "")</f>
        <v>0</v>
      </c>
      <c r="G65" s="14">
        <f t="array" ref="G65">IFERROR(INDEX(balance_sheet_quarter[#All], SMALL(IF(LOWER(balance_sheet_quarter[Company Name]) = LOWER(balance_sheet_quarter_filter!$B$2), ROW(balance_sheet_quarter[Company Name]) - ROW(INDEX(balance_sheet_quarter[Company Name], 1, 1)) + 1), ROW(63:63)), COLUMN(F:F)), "")</f>
        <v>0</v>
      </c>
      <c r="H65" s="14">
        <f t="array" ref="H65">IFERROR(INDEX(balance_sheet_quarter[#All], SMALL(IF(LOWER(balance_sheet_quarter[Company Name]) = LOWER(balance_sheet_quarter_filter!$B$2), ROW(balance_sheet_quarter[Company Name]) - ROW(INDEX(balance_sheet_quarter[Company Name], 1, 1)) + 1), ROW(63:63)), COLUMN(G:G)), "")</f>
        <v>0</v>
      </c>
      <c r="I65" s="14">
        <f t="array" ref="I65">IFERROR(INDEX(balance_sheet_quarter[#All], SMALL(IF(LOWER(balance_sheet_quarter[Company Name]) = LOWER(balance_sheet_quarter_filter!$B$2), ROW(balance_sheet_quarter[Company Name]) - ROW(INDEX(balance_sheet_quarter[Company Name], 1, 1)) + 1), ROW(63:63)), COLUMN(H:H)), "")</f>
        <v>0</v>
      </c>
      <c r="J65" s="14">
        <f t="array" ref="J65">IFERROR(INDEX(balance_sheet_quarter[#All], SMALL(IF(LOWER(balance_sheet_quarter[Company Name]) = LOWER(balance_sheet_quarter_filter!$B$2), ROW(balance_sheet_quarter[Company Name]) - ROW(INDEX(balance_sheet_quarter[Company Name], 1, 1)) + 1), ROW(63:63)), COLUMN(I:I)), "")</f>
        <v>0</v>
      </c>
      <c r="K65" s="14">
        <f t="array" ref="K65">IFERROR(INDEX(balance_sheet_quarter[#All], SMALL(IF(LOWER(balance_sheet_quarter[Company Name]) = LOWER(balance_sheet_quarter_filter!$B$2), ROW(balance_sheet_quarter[Company Name]) - ROW(INDEX(balance_sheet_quarter[Company Name], 1, 1)) + 1), ROW(63:63)), COLUMN(J:J)), "")</f>
        <v>0</v>
      </c>
      <c r="L65" s="14">
        <f t="array" ref="L65">IFERROR(INDEX(balance_sheet_quarter[#All], SMALL(IF(LOWER(balance_sheet_quarter[Company Name]) = LOWER(balance_sheet_quarter_filter!$B$2), ROW(balance_sheet_quarter[Company Name]) - ROW(INDEX(balance_sheet_quarter[Company Name], 1, 1)) + 1), ROW(63:63)), COLUMN(K:K)), "")</f>
        <v>0</v>
      </c>
      <c r="M65" s="14">
        <f t="array" ref="M65">IFERROR(INDEX(balance_sheet_quarter[#All], SMALL(IF(LOWER(balance_sheet_quarter[Company Name]) = LOWER(balance_sheet_quarter_filter!$B$2), ROW(balance_sheet_quarter[Company Name]) - ROW(INDEX(balance_sheet_quarter[Company Name], 1, 1)) + 1), ROW(63:63)), COLUMN(L:L)), "")</f>
        <v>0</v>
      </c>
      <c r="N65" s="14">
        <f t="array" ref="N65">IFERROR(INDEX(balance_sheet_quarter[#All], SMALL(IF(LOWER(balance_sheet_quarter[Company Name]) = LOWER(balance_sheet_quarter_filter!$B$2), ROW(balance_sheet_quarter[Company Name]) - ROW(INDEX(balance_sheet_quarter[Company Name], 1, 1)) + 1), ROW(63:63)), COLUMN(M:M)), "")</f>
        <v>0</v>
      </c>
      <c r="O65" s="14">
        <f t="array" ref="O65">IFERROR(INDEX(balance_sheet_quarter[#All], SMALL(IF(LOWER(balance_sheet_quarter[Company Name]) = LOWER(balance_sheet_quarter_filter!$B$2), ROW(balance_sheet_quarter[Company Name]) - ROW(INDEX(balance_sheet_quarter[Company Name], 1, 1)) + 1), ROW(63:63)), COLUMN(N:N)), "")</f>
        <v>0</v>
      </c>
      <c r="P65" s="14">
        <f t="array" ref="P65">IFERROR(INDEX(balance_sheet_quarter[#All], SMALL(IF(LOWER(balance_sheet_quarter[Company Name]) = LOWER(balance_sheet_quarter_filter!$B$2), ROW(balance_sheet_quarter[Company Name]) - ROW(INDEX(balance_sheet_quarter[Company Name], 1, 1)) + 1), ROW(63:63)), COLUMN(O:O)), "")</f>
        <v>0</v>
      </c>
      <c r="Q65" s="14">
        <f t="array" ref="Q65">IFERROR(INDEX(balance_sheet_quarter[#All], SMALL(IF(LOWER(balance_sheet_quarter[Company Name]) = LOWER(balance_sheet_quarter_filter!$B$2), ROW(balance_sheet_quarter[Company Name]) - ROW(INDEX(balance_sheet_quarter[Company Name], 1, 1)) + 1), ROW(63:63)), COLUMN(P:P)), "")</f>
        <v>0</v>
      </c>
      <c r="R65" s="14">
        <f t="array" ref="R65">IFERROR(INDEX(balance_sheet_quarter[#All], SMALL(IF(LOWER(balance_sheet_quarter[Company Name]) = LOWER(balance_sheet_quarter_filter!$B$2), ROW(balance_sheet_quarter[Company Name]) - ROW(INDEX(balance_sheet_quarter[Company Name], 1, 1)) + 1), ROW(63:63)), COLUMN(Q:Q)), "")</f>
        <v>0</v>
      </c>
      <c r="S65" s="14">
        <f t="array" ref="S65">IFERROR(INDEX(balance_sheet_quarter[#All], SMALL(IF(LOWER(balance_sheet_quarter[Company Name]) = LOWER(balance_sheet_quarter_filter!$B$2), ROW(balance_sheet_quarter[Company Name]) - ROW(INDEX(balance_sheet_quarter[Company Name], 1, 1)) + 1), ROW(63:63)), COLUMN(R:R)), "")</f>
        <v>0</v>
      </c>
    </row>
    <row r="66" spans="3:19" x14ac:dyDescent="0.35">
      <c r="C66" t="str">
        <f t="array" ref="C66">IFERROR(INDEX(balance_sheet_quarter[#All], SMALL(IF(LOWER(balance_sheet_quarter[Company Name]) = LOWER(balance_sheet_quarter_filter!$B$2), ROW(balance_sheet_quarter[Company Name]) - ROW(INDEX(balance_sheet_quarter[Company Name], 1, 1)) + 1), ROW(64:64)), COLUMN(B:B)), "")</f>
        <v>4. Tài sản dài hạn khác</v>
      </c>
      <c r="D66" s="14">
        <f t="array" ref="D66">IFERROR(INDEX(balance_sheet_quarter[#All], SMALL(IF(LOWER(balance_sheet_quarter[Company Name]) = LOWER(balance_sheet_quarter_filter!$B$2), ROW(balance_sheet_quarter[Company Name]) - ROW(INDEX(balance_sheet_quarter[Company Name], 1, 1)) + 1), ROW(64:64)), COLUMN(C:C)), "")</f>
        <v>0</v>
      </c>
      <c r="E66" s="14">
        <f t="array" ref="E66">IFERROR(INDEX(balance_sheet_quarter[#All], SMALL(IF(LOWER(balance_sheet_quarter[Company Name]) = LOWER(balance_sheet_quarter_filter!$B$2), ROW(balance_sheet_quarter[Company Name]) - ROW(INDEX(balance_sheet_quarter[Company Name], 1, 1)) + 1), ROW(64:64)), COLUMN(D:D)), "")</f>
        <v>0</v>
      </c>
      <c r="F66" s="14">
        <f t="array" ref="F66">IFERROR(INDEX(balance_sheet_quarter[#All], SMALL(IF(LOWER(balance_sheet_quarter[Company Name]) = LOWER(balance_sheet_quarter_filter!$B$2), ROW(balance_sheet_quarter[Company Name]) - ROW(INDEX(balance_sheet_quarter[Company Name], 1, 1)) + 1), ROW(64:64)), COLUMN(E:E)), "")</f>
        <v>0</v>
      </c>
      <c r="G66" s="14">
        <f t="array" ref="G66">IFERROR(INDEX(balance_sheet_quarter[#All], SMALL(IF(LOWER(balance_sheet_quarter[Company Name]) = LOWER(balance_sheet_quarter_filter!$B$2), ROW(balance_sheet_quarter[Company Name]) - ROW(INDEX(balance_sheet_quarter[Company Name], 1, 1)) + 1), ROW(64:64)), COLUMN(F:F)), "")</f>
        <v>0</v>
      </c>
      <c r="H66" s="14">
        <f t="array" ref="H66">IFERROR(INDEX(balance_sheet_quarter[#All], SMALL(IF(LOWER(balance_sheet_quarter[Company Name]) = LOWER(balance_sheet_quarter_filter!$B$2), ROW(balance_sheet_quarter[Company Name]) - ROW(INDEX(balance_sheet_quarter[Company Name], 1, 1)) + 1), ROW(64:64)), COLUMN(G:G)), "")</f>
        <v>0</v>
      </c>
      <c r="I66" s="14">
        <f t="array" ref="I66">IFERROR(INDEX(balance_sheet_quarter[#All], SMALL(IF(LOWER(balance_sheet_quarter[Company Name]) = LOWER(balance_sheet_quarter_filter!$B$2), ROW(balance_sheet_quarter[Company Name]) - ROW(INDEX(balance_sheet_quarter[Company Name], 1, 1)) + 1), ROW(64:64)), COLUMN(H:H)), "")</f>
        <v>0</v>
      </c>
      <c r="J66" s="14">
        <f t="array" ref="J66">IFERROR(INDEX(balance_sheet_quarter[#All], SMALL(IF(LOWER(balance_sheet_quarter[Company Name]) = LOWER(balance_sheet_quarter_filter!$B$2), ROW(balance_sheet_quarter[Company Name]) - ROW(INDEX(balance_sheet_quarter[Company Name], 1, 1)) + 1), ROW(64:64)), COLUMN(I:I)), "")</f>
        <v>0</v>
      </c>
      <c r="K66" s="14">
        <f t="array" ref="K66">IFERROR(INDEX(balance_sheet_quarter[#All], SMALL(IF(LOWER(balance_sheet_quarter[Company Name]) = LOWER(balance_sheet_quarter_filter!$B$2), ROW(balance_sheet_quarter[Company Name]) - ROW(INDEX(balance_sheet_quarter[Company Name], 1, 1)) + 1), ROW(64:64)), COLUMN(J:J)), "")</f>
        <v>0</v>
      </c>
      <c r="L66" s="14">
        <f t="array" ref="L66">IFERROR(INDEX(balance_sheet_quarter[#All], SMALL(IF(LOWER(balance_sheet_quarter[Company Name]) = LOWER(balance_sheet_quarter_filter!$B$2), ROW(balance_sheet_quarter[Company Name]) - ROW(INDEX(balance_sheet_quarter[Company Name], 1, 1)) + 1), ROW(64:64)), COLUMN(K:K)), "")</f>
        <v>0</v>
      </c>
      <c r="M66" s="14">
        <f t="array" ref="M66">IFERROR(INDEX(balance_sheet_quarter[#All], SMALL(IF(LOWER(balance_sheet_quarter[Company Name]) = LOWER(balance_sheet_quarter_filter!$B$2), ROW(balance_sheet_quarter[Company Name]) - ROW(INDEX(balance_sheet_quarter[Company Name], 1, 1)) + 1), ROW(64:64)), COLUMN(L:L)), "")</f>
        <v>0</v>
      </c>
      <c r="N66" s="14">
        <f t="array" ref="N66">IFERROR(INDEX(balance_sheet_quarter[#All], SMALL(IF(LOWER(balance_sheet_quarter[Company Name]) = LOWER(balance_sheet_quarter_filter!$B$2), ROW(balance_sheet_quarter[Company Name]) - ROW(INDEX(balance_sheet_quarter[Company Name], 1, 1)) + 1), ROW(64:64)), COLUMN(M:M)), "")</f>
        <v>0</v>
      </c>
      <c r="O66" s="14">
        <f t="array" ref="O66">IFERROR(INDEX(balance_sheet_quarter[#All], SMALL(IF(LOWER(balance_sheet_quarter[Company Name]) = LOWER(balance_sheet_quarter_filter!$B$2), ROW(balance_sheet_quarter[Company Name]) - ROW(INDEX(balance_sheet_quarter[Company Name], 1, 1)) + 1), ROW(64:64)), COLUMN(N:N)), "")</f>
        <v>0</v>
      </c>
      <c r="P66" s="14">
        <f t="array" ref="P66">IFERROR(INDEX(balance_sheet_quarter[#All], SMALL(IF(LOWER(balance_sheet_quarter[Company Name]) = LOWER(balance_sheet_quarter_filter!$B$2), ROW(balance_sheet_quarter[Company Name]) - ROW(INDEX(balance_sheet_quarter[Company Name], 1, 1)) + 1), ROW(64:64)), COLUMN(O:O)), "")</f>
        <v>0</v>
      </c>
      <c r="Q66" s="14">
        <f t="array" ref="Q66">IFERROR(INDEX(balance_sheet_quarter[#All], SMALL(IF(LOWER(balance_sheet_quarter[Company Name]) = LOWER(balance_sheet_quarter_filter!$B$2), ROW(balance_sheet_quarter[Company Name]) - ROW(INDEX(balance_sheet_quarter[Company Name], 1, 1)) + 1), ROW(64:64)), COLUMN(P:P)), "")</f>
        <v>0</v>
      </c>
      <c r="R66" s="14">
        <f t="array" ref="R66">IFERROR(INDEX(balance_sheet_quarter[#All], SMALL(IF(LOWER(balance_sheet_quarter[Company Name]) = LOWER(balance_sheet_quarter_filter!$B$2), ROW(balance_sheet_quarter[Company Name]) - ROW(INDEX(balance_sheet_quarter[Company Name], 1, 1)) + 1), ROW(64:64)), COLUMN(Q:Q)), "")</f>
        <v>0</v>
      </c>
      <c r="S66" s="14">
        <f t="array" ref="S66">IFERROR(INDEX(balance_sheet_quarter[#All], SMALL(IF(LOWER(balance_sheet_quarter[Company Name]) = LOWER(balance_sheet_quarter_filter!$B$2), ROW(balance_sheet_quarter[Company Name]) - ROW(INDEX(balance_sheet_quarter[Company Name], 1, 1)) + 1), ROW(64:64)), COLUMN(R:R)), "")</f>
        <v>0</v>
      </c>
    </row>
    <row r="67" spans="3:19" x14ac:dyDescent="0.35">
      <c r="C67" t="str">
        <f t="array" ref="C67">IFERROR(INDEX(balance_sheet_quarter[#All], SMALL(IF(LOWER(balance_sheet_quarter[Company Name]) = LOWER(balance_sheet_quarter_filter!$B$2), ROW(balance_sheet_quarter[Company Name]) - ROW(INDEX(balance_sheet_quarter[Company Name], 1, 1)) + 1), ROW(65:65)), COLUMN(B:B)), "")</f>
        <v>5. Lợi thế thương mại</v>
      </c>
      <c r="D67" s="14">
        <f t="array" ref="D67">IFERROR(INDEX(balance_sheet_quarter[#All], SMALL(IF(LOWER(balance_sheet_quarter[Company Name]) = LOWER(balance_sheet_quarter_filter!$B$2), ROW(balance_sheet_quarter[Company Name]) - ROW(INDEX(balance_sheet_quarter[Company Name], 1, 1)) + 1), ROW(65:65)), COLUMN(C:C)), "")</f>
        <v>0</v>
      </c>
      <c r="E67" s="14">
        <f t="array" ref="E67">IFERROR(INDEX(balance_sheet_quarter[#All], SMALL(IF(LOWER(balance_sheet_quarter[Company Name]) = LOWER(balance_sheet_quarter_filter!$B$2), ROW(balance_sheet_quarter[Company Name]) - ROW(INDEX(balance_sheet_quarter[Company Name], 1, 1)) + 1), ROW(65:65)), COLUMN(D:D)), "")</f>
        <v>0</v>
      </c>
      <c r="F67" s="14">
        <f t="array" ref="F67">IFERROR(INDEX(balance_sheet_quarter[#All], SMALL(IF(LOWER(balance_sheet_quarter[Company Name]) = LOWER(balance_sheet_quarter_filter!$B$2), ROW(balance_sheet_quarter[Company Name]) - ROW(INDEX(balance_sheet_quarter[Company Name], 1, 1)) + 1), ROW(65:65)), COLUMN(E:E)), "")</f>
        <v>0</v>
      </c>
      <c r="G67" s="14">
        <f t="array" ref="G67">IFERROR(INDEX(balance_sheet_quarter[#All], SMALL(IF(LOWER(balance_sheet_quarter[Company Name]) = LOWER(balance_sheet_quarter_filter!$B$2), ROW(balance_sheet_quarter[Company Name]) - ROW(INDEX(balance_sheet_quarter[Company Name], 1, 1)) + 1), ROW(65:65)), COLUMN(F:F)), "")</f>
        <v>0</v>
      </c>
      <c r="H67" s="14">
        <f t="array" ref="H67">IFERROR(INDEX(balance_sheet_quarter[#All], SMALL(IF(LOWER(balance_sheet_quarter[Company Name]) = LOWER(balance_sheet_quarter_filter!$B$2), ROW(balance_sheet_quarter[Company Name]) - ROW(INDEX(balance_sheet_quarter[Company Name], 1, 1)) + 1), ROW(65:65)), COLUMN(G:G)), "")</f>
        <v>0</v>
      </c>
      <c r="I67" s="14">
        <f t="array" ref="I67">IFERROR(INDEX(balance_sheet_quarter[#All], SMALL(IF(LOWER(balance_sheet_quarter[Company Name]) = LOWER(balance_sheet_quarter_filter!$B$2), ROW(balance_sheet_quarter[Company Name]) - ROW(INDEX(balance_sheet_quarter[Company Name], 1, 1)) + 1), ROW(65:65)), COLUMN(H:H)), "")</f>
        <v>0</v>
      </c>
      <c r="J67" s="14">
        <f t="array" ref="J67">IFERROR(INDEX(balance_sheet_quarter[#All], SMALL(IF(LOWER(balance_sheet_quarter[Company Name]) = LOWER(balance_sheet_quarter_filter!$B$2), ROW(balance_sheet_quarter[Company Name]) - ROW(INDEX(balance_sheet_quarter[Company Name], 1, 1)) + 1), ROW(65:65)), COLUMN(I:I)), "")</f>
        <v>0</v>
      </c>
      <c r="K67" s="14">
        <f t="array" ref="K67">IFERROR(INDEX(balance_sheet_quarter[#All], SMALL(IF(LOWER(balance_sheet_quarter[Company Name]) = LOWER(balance_sheet_quarter_filter!$B$2), ROW(balance_sheet_quarter[Company Name]) - ROW(INDEX(balance_sheet_quarter[Company Name], 1, 1)) + 1), ROW(65:65)), COLUMN(J:J)), "")</f>
        <v>0</v>
      </c>
      <c r="L67" s="14">
        <f t="array" ref="L67">IFERROR(INDEX(balance_sheet_quarter[#All], SMALL(IF(LOWER(balance_sheet_quarter[Company Name]) = LOWER(balance_sheet_quarter_filter!$B$2), ROW(balance_sheet_quarter[Company Name]) - ROW(INDEX(balance_sheet_quarter[Company Name], 1, 1)) + 1), ROW(65:65)), COLUMN(K:K)), "")</f>
        <v>0</v>
      </c>
      <c r="M67" s="14">
        <f t="array" ref="M67">IFERROR(INDEX(balance_sheet_quarter[#All], SMALL(IF(LOWER(balance_sheet_quarter[Company Name]) = LOWER(balance_sheet_quarter_filter!$B$2), ROW(balance_sheet_quarter[Company Name]) - ROW(INDEX(balance_sheet_quarter[Company Name], 1, 1)) + 1), ROW(65:65)), COLUMN(L:L)), "")</f>
        <v>0</v>
      </c>
      <c r="N67" s="14">
        <f t="array" ref="N67">IFERROR(INDEX(balance_sheet_quarter[#All], SMALL(IF(LOWER(balance_sheet_quarter[Company Name]) = LOWER(balance_sheet_quarter_filter!$B$2), ROW(balance_sheet_quarter[Company Name]) - ROW(INDEX(balance_sheet_quarter[Company Name], 1, 1)) + 1), ROW(65:65)), COLUMN(M:M)), "")</f>
        <v>0</v>
      </c>
      <c r="O67" s="14">
        <f t="array" ref="O67">IFERROR(INDEX(balance_sheet_quarter[#All], SMALL(IF(LOWER(balance_sheet_quarter[Company Name]) = LOWER(balance_sheet_quarter_filter!$B$2), ROW(balance_sheet_quarter[Company Name]) - ROW(INDEX(balance_sheet_quarter[Company Name], 1, 1)) + 1), ROW(65:65)), COLUMN(N:N)), "")</f>
        <v>0</v>
      </c>
      <c r="P67" s="14">
        <f t="array" ref="P67">IFERROR(INDEX(balance_sheet_quarter[#All], SMALL(IF(LOWER(balance_sheet_quarter[Company Name]) = LOWER(balance_sheet_quarter_filter!$B$2), ROW(balance_sheet_quarter[Company Name]) - ROW(INDEX(balance_sheet_quarter[Company Name], 1, 1)) + 1), ROW(65:65)), COLUMN(O:O)), "")</f>
        <v>0</v>
      </c>
      <c r="Q67" s="14">
        <f t="array" ref="Q67">IFERROR(INDEX(balance_sheet_quarter[#All], SMALL(IF(LOWER(balance_sheet_quarter[Company Name]) = LOWER(balance_sheet_quarter_filter!$B$2), ROW(balance_sheet_quarter[Company Name]) - ROW(INDEX(balance_sheet_quarter[Company Name], 1, 1)) + 1), ROW(65:65)), COLUMN(P:P)), "")</f>
        <v>0</v>
      </c>
      <c r="R67" s="14">
        <f t="array" ref="R67">IFERROR(INDEX(balance_sheet_quarter[#All], SMALL(IF(LOWER(balance_sheet_quarter[Company Name]) = LOWER(balance_sheet_quarter_filter!$B$2), ROW(balance_sheet_quarter[Company Name]) - ROW(INDEX(balance_sheet_quarter[Company Name], 1, 1)) + 1), ROW(65:65)), COLUMN(Q:Q)), "")</f>
        <v>0</v>
      </c>
      <c r="S67" s="14">
        <f t="array" ref="S67">IFERROR(INDEX(balance_sheet_quarter[#All], SMALL(IF(LOWER(balance_sheet_quarter[Company Name]) = LOWER(balance_sheet_quarter_filter!$B$2), ROW(balance_sheet_quarter[Company Name]) - ROW(INDEX(balance_sheet_quarter[Company Name], 1, 1)) + 1), ROW(65:65)), COLUMN(R:R)), "")</f>
        <v>0</v>
      </c>
    </row>
    <row r="68" spans="3:19" x14ac:dyDescent="0.35">
      <c r="C68" t="str">
        <f t="array" ref="C68">IFERROR(INDEX(balance_sheet_quarter[#All], SMALL(IF(LOWER(balance_sheet_quarter[Company Name]) = LOWER(balance_sheet_quarter_filter!$B$2), ROW(balance_sheet_quarter[Company Name]) - ROW(INDEX(balance_sheet_quarter[Company Name], 1, 1)) + 1), ROW(66:66)), COLUMN(B:B)), "")</f>
        <v>TỔNG CỘNG TÀI SẢN</v>
      </c>
      <c r="D68" s="14">
        <f t="array" ref="D68">IFERROR(INDEX(balance_sheet_quarter[#All], SMALL(IF(LOWER(balance_sheet_quarter[Company Name]) = LOWER(balance_sheet_quarter_filter!$B$2), ROW(balance_sheet_quarter[Company Name]) - ROW(INDEX(balance_sheet_quarter[Company Name], 1, 1)) + 1), ROW(66:66)), COLUMN(C:C)), "")</f>
        <v>0</v>
      </c>
      <c r="E68" s="14">
        <f t="array" ref="E68">IFERROR(INDEX(balance_sheet_quarter[#All], SMALL(IF(LOWER(balance_sheet_quarter[Company Name]) = LOWER(balance_sheet_quarter_filter!$B$2), ROW(balance_sheet_quarter[Company Name]) - ROW(INDEX(balance_sheet_quarter[Company Name], 1, 1)) + 1), ROW(66:66)), COLUMN(D:D)), "")</f>
        <v>0</v>
      </c>
      <c r="F68" s="14">
        <f t="array" ref="F68">IFERROR(INDEX(balance_sheet_quarter[#All], SMALL(IF(LOWER(balance_sheet_quarter[Company Name]) = LOWER(balance_sheet_quarter_filter!$B$2), ROW(balance_sheet_quarter[Company Name]) - ROW(INDEX(balance_sheet_quarter[Company Name], 1, 1)) + 1), ROW(66:66)), COLUMN(E:E)), "")</f>
        <v>0</v>
      </c>
      <c r="G68" s="14">
        <f t="array" ref="G68">IFERROR(INDEX(balance_sheet_quarter[#All], SMALL(IF(LOWER(balance_sheet_quarter[Company Name]) = LOWER(balance_sheet_quarter_filter!$B$2), ROW(balance_sheet_quarter[Company Name]) - ROW(INDEX(balance_sheet_quarter[Company Name], 1, 1)) + 1), ROW(66:66)), COLUMN(F:F)), "")</f>
        <v>0</v>
      </c>
      <c r="H68" s="14">
        <f t="array" ref="H68">IFERROR(INDEX(balance_sheet_quarter[#All], SMALL(IF(LOWER(balance_sheet_quarter[Company Name]) = LOWER(balance_sheet_quarter_filter!$B$2), ROW(balance_sheet_quarter[Company Name]) - ROW(INDEX(balance_sheet_quarter[Company Name], 1, 1)) + 1), ROW(66:66)), COLUMN(G:G)), "")</f>
        <v>0</v>
      </c>
      <c r="I68" s="14">
        <f t="array" ref="I68">IFERROR(INDEX(balance_sheet_quarter[#All], SMALL(IF(LOWER(balance_sheet_quarter[Company Name]) = LOWER(balance_sheet_quarter_filter!$B$2), ROW(balance_sheet_quarter[Company Name]) - ROW(INDEX(balance_sheet_quarter[Company Name], 1, 1)) + 1), ROW(66:66)), COLUMN(H:H)), "")</f>
        <v>0</v>
      </c>
      <c r="J68" s="14">
        <f t="array" ref="J68">IFERROR(INDEX(balance_sheet_quarter[#All], SMALL(IF(LOWER(balance_sheet_quarter[Company Name]) = LOWER(balance_sheet_quarter_filter!$B$2), ROW(balance_sheet_quarter[Company Name]) - ROW(INDEX(balance_sheet_quarter[Company Name], 1, 1)) + 1), ROW(66:66)), COLUMN(I:I)), "")</f>
        <v>0</v>
      </c>
      <c r="K68" s="14">
        <f t="array" ref="K68">IFERROR(INDEX(balance_sheet_quarter[#All], SMALL(IF(LOWER(balance_sheet_quarter[Company Name]) = LOWER(balance_sheet_quarter_filter!$B$2), ROW(balance_sheet_quarter[Company Name]) - ROW(INDEX(balance_sheet_quarter[Company Name], 1, 1)) + 1), ROW(66:66)), COLUMN(J:J)), "")</f>
        <v>0</v>
      </c>
      <c r="L68" s="14">
        <f t="array" ref="L68">IFERROR(INDEX(balance_sheet_quarter[#All], SMALL(IF(LOWER(balance_sheet_quarter[Company Name]) = LOWER(balance_sheet_quarter_filter!$B$2), ROW(balance_sheet_quarter[Company Name]) - ROW(INDEX(balance_sheet_quarter[Company Name], 1, 1)) + 1), ROW(66:66)), COLUMN(K:K)), "")</f>
        <v>0</v>
      </c>
      <c r="M68" s="14">
        <f t="array" ref="M68">IFERROR(INDEX(balance_sheet_quarter[#All], SMALL(IF(LOWER(balance_sheet_quarter[Company Name]) = LOWER(balance_sheet_quarter_filter!$B$2), ROW(balance_sheet_quarter[Company Name]) - ROW(INDEX(balance_sheet_quarter[Company Name], 1, 1)) + 1), ROW(66:66)), COLUMN(L:L)), "")</f>
        <v>0</v>
      </c>
      <c r="N68" s="14">
        <f t="array" ref="N68">IFERROR(INDEX(balance_sheet_quarter[#All], SMALL(IF(LOWER(balance_sheet_quarter[Company Name]) = LOWER(balance_sheet_quarter_filter!$B$2), ROW(balance_sheet_quarter[Company Name]) - ROW(INDEX(balance_sheet_quarter[Company Name], 1, 1)) + 1), ROW(66:66)), COLUMN(M:M)), "")</f>
        <v>0</v>
      </c>
      <c r="O68" s="14">
        <f t="array" ref="O68">IFERROR(INDEX(balance_sheet_quarter[#All], SMALL(IF(LOWER(balance_sheet_quarter[Company Name]) = LOWER(balance_sheet_quarter_filter!$B$2), ROW(balance_sheet_quarter[Company Name]) - ROW(INDEX(balance_sheet_quarter[Company Name], 1, 1)) + 1), ROW(66:66)), COLUMN(N:N)), "")</f>
        <v>0</v>
      </c>
      <c r="P68" s="14">
        <f t="array" ref="P68">IFERROR(INDEX(balance_sheet_quarter[#All], SMALL(IF(LOWER(balance_sheet_quarter[Company Name]) = LOWER(balance_sheet_quarter_filter!$B$2), ROW(balance_sheet_quarter[Company Name]) - ROW(INDEX(balance_sheet_quarter[Company Name], 1, 1)) + 1), ROW(66:66)), COLUMN(O:O)), "")</f>
        <v>0</v>
      </c>
      <c r="Q68" s="14">
        <f t="array" ref="Q68">IFERROR(INDEX(balance_sheet_quarter[#All], SMALL(IF(LOWER(balance_sheet_quarter[Company Name]) = LOWER(balance_sheet_quarter_filter!$B$2), ROW(balance_sheet_quarter[Company Name]) - ROW(INDEX(balance_sheet_quarter[Company Name], 1, 1)) + 1), ROW(66:66)), COLUMN(P:P)), "")</f>
        <v>0</v>
      </c>
      <c r="R68" s="14">
        <f t="array" ref="R68">IFERROR(INDEX(balance_sheet_quarter[#All], SMALL(IF(LOWER(balance_sheet_quarter[Company Name]) = LOWER(balance_sheet_quarter_filter!$B$2), ROW(balance_sheet_quarter[Company Name]) - ROW(INDEX(balance_sheet_quarter[Company Name], 1, 1)) + 1), ROW(66:66)), COLUMN(Q:Q)), "")</f>
        <v>0</v>
      </c>
      <c r="S68" s="14">
        <f t="array" ref="S68">IFERROR(INDEX(balance_sheet_quarter[#All], SMALL(IF(LOWER(balance_sheet_quarter[Company Name]) = LOWER(balance_sheet_quarter_filter!$B$2), ROW(balance_sheet_quarter[Company Name]) - ROW(INDEX(balance_sheet_quarter[Company Name], 1, 1)) + 1), ROW(66:66)), COLUMN(R:R)), "")</f>
        <v>0</v>
      </c>
    </row>
    <row r="69" spans="3:19" x14ac:dyDescent="0.35">
      <c r="C69" t="str">
        <f t="array" ref="C69">IFERROR(INDEX(balance_sheet_quarter[#All], SMALL(IF(LOWER(balance_sheet_quarter[Company Name]) = LOWER(balance_sheet_quarter_filter!$B$2), ROW(balance_sheet_quarter[Company Name]) - ROW(INDEX(balance_sheet_quarter[Company Name], 1, 1)) + 1), ROW(67:67)), COLUMN(B:B)), "")</f>
        <v>NGUỒN VỐN</v>
      </c>
      <c r="D69" s="14">
        <f t="array" ref="D69">IFERROR(INDEX(balance_sheet_quarter[#All], SMALL(IF(LOWER(balance_sheet_quarter[Company Name]) = LOWER(balance_sheet_quarter_filter!$B$2), ROW(balance_sheet_quarter[Company Name]) - ROW(INDEX(balance_sheet_quarter[Company Name], 1, 1)) + 1), ROW(67:67)), COLUMN(C:C)), "")</f>
        <v>0</v>
      </c>
      <c r="E69" s="14">
        <f t="array" ref="E69">IFERROR(INDEX(balance_sheet_quarter[#All], SMALL(IF(LOWER(balance_sheet_quarter[Company Name]) = LOWER(balance_sheet_quarter_filter!$B$2), ROW(balance_sheet_quarter[Company Name]) - ROW(INDEX(balance_sheet_quarter[Company Name], 1, 1)) + 1), ROW(67:67)), COLUMN(D:D)), "")</f>
        <v>0</v>
      </c>
      <c r="F69" s="14">
        <f t="array" ref="F69">IFERROR(INDEX(balance_sheet_quarter[#All], SMALL(IF(LOWER(balance_sheet_quarter[Company Name]) = LOWER(balance_sheet_quarter_filter!$B$2), ROW(balance_sheet_quarter[Company Name]) - ROW(INDEX(balance_sheet_quarter[Company Name], 1, 1)) + 1), ROW(67:67)), COLUMN(E:E)), "")</f>
        <v>0</v>
      </c>
      <c r="G69" s="14">
        <f t="array" ref="G69">IFERROR(INDEX(balance_sheet_quarter[#All], SMALL(IF(LOWER(balance_sheet_quarter[Company Name]) = LOWER(balance_sheet_quarter_filter!$B$2), ROW(balance_sheet_quarter[Company Name]) - ROW(INDEX(balance_sheet_quarter[Company Name], 1, 1)) + 1), ROW(67:67)), COLUMN(F:F)), "")</f>
        <v>0</v>
      </c>
      <c r="H69" s="14">
        <f t="array" ref="H69">IFERROR(INDEX(balance_sheet_quarter[#All], SMALL(IF(LOWER(balance_sheet_quarter[Company Name]) = LOWER(balance_sheet_quarter_filter!$B$2), ROW(balance_sheet_quarter[Company Name]) - ROW(INDEX(balance_sheet_quarter[Company Name], 1, 1)) + 1), ROW(67:67)), COLUMN(G:G)), "")</f>
        <v>0</v>
      </c>
      <c r="I69" s="14">
        <f t="array" ref="I69">IFERROR(INDEX(balance_sheet_quarter[#All], SMALL(IF(LOWER(balance_sheet_quarter[Company Name]) = LOWER(balance_sheet_quarter_filter!$B$2), ROW(balance_sheet_quarter[Company Name]) - ROW(INDEX(balance_sheet_quarter[Company Name], 1, 1)) + 1), ROW(67:67)), COLUMN(H:H)), "")</f>
        <v>0</v>
      </c>
      <c r="J69" s="14">
        <f t="array" ref="J69">IFERROR(INDEX(balance_sheet_quarter[#All], SMALL(IF(LOWER(balance_sheet_quarter[Company Name]) = LOWER(balance_sheet_quarter_filter!$B$2), ROW(balance_sheet_quarter[Company Name]) - ROW(INDEX(balance_sheet_quarter[Company Name], 1, 1)) + 1), ROW(67:67)), COLUMN(I:I)), "")</f>
        <v>0</v>
      </c>
      <c r="K69" s="14">
        <f t="array" ref="K69">IFERROR(INDEX(balance_sheet_quarter[#All], SMALL(IF(LOWER(balance_sheet_quarter[Company Name]) = LOWER(balance_sheet_quarter_filter!$B$2), ROW(balance_sheet_quarter[Company Name]) - ROW(INDEX(balance_sheet_quarter[Company Name], 1, 1)) + 1), ROW(67:67)), COLUMN(J:J)), "")</f>
        <v>0</v>
      </c>
      <c r="L69" s="14">
        <f t="array" ref="L69">IFERROR(INDEX(balance_sheet_quarter[#All], SMALL(IF(LOWER(balance_sheet_quarter[Company Name]) = LOWER(balance_sheet_quarter_filter!$B$2), ROW(balance_sheet_quarter[Company Name]) - ROW(INDEX(balance_sheet_quarter[Company Name], 1, 1)) + 1), ROW(67:67)), COLUMN(K:K)), "")</f>
        <v>0</v>
      </c>
      <c r="M69" s="14">
        <f t="array" ref="M69">IFERROR(INDEX(balance_sheet_quarter[#All], SMALL(IF(LOWER(balance_sheet_quarter[Company Name]) = LOWER(balance_sheet_quarter_filter!$B$2), ROW(balance_sheet_quarter[Company Name]) - ROW(INDEX(balance_sheet_quarter[Company Name], 1, 1)) + 1), ROW(67:67)), COLUMN(L:L)), "")</f>
        <v>0</v>
      </c>
      <c r="N69" s="14">
        <f t="array" ref="N69">IFERROR(INDEX(balance_sheet_quarter[#All], SMALL(IF(LOWER(balance_sheet_quarter[Company Name]) = LOWER(balance_sheet_quarter_filter!$B$2), ROW(balance_sheet_quarter[Company Name]) - ROW(INDEX(balance_sheet_quarter[Company Name], 1, 1)) + 1), ROW(67:67)), COLUMN(M:M)), "")</f>
        <v>0</v>
      </c>
      <c r="O69" s="14">
        <f t="array" ref="O69">IFERROR(INDEX(balance_sheet_quarter[#All], SMALL(IF(LOWER(balance_sheet_quarter[Company Name]) = LOWER(balance_sheet_quarter_filter!$B$2), ROW(balance_sheet_quarter[Company Name]) - ROW(INDEX(balance_sheet_quarter[Company Name], 1, 1)) + 1), ROW(67:67)), COLUMN(N:N)), "")</f>
        <v>0</v>
      </c>
      <c r="P69" s="14">
        <f t="array" ref="P69">IFERROR(INDEX(balance_sheet_quarter[#All], SMALL(IF(LOWER(balance_sheet_quarter[Company Name]) = LOWER(balance_sheet_quarter_filter!$B$2), ROW(balance_sheet_quarter[Company Name]) - ROW(INDEX(balance_sheet_quarter[Company Name], 1, 1)) + 1), ROW(67:67)), COLUMN(O:O)), "")</f>
        <v>0</v>
      </c>
      <c r="Q69" s="14">
        <f t="array" ref="Q69">IFERROR(INDEX(balance_sheet_quarter[#All], SMALL(IF(LOWER(balance_sheet_quarter[Company Name]) = LOWER(balance_sheet_quarter_filter!$B$2), ROW(balance_sheet_quarter[Company Name]) - ROW(INDEX(balance_sheet_quarter[Company Name], 1, 1)) + 1), ROW(67:67)), COLUMN(P:P)), "")</f>
        <v>0</v>
      </c>
      <c r="R69" s="14">
        <f t="array" ref="R69">IFERROR(INDEX(balance_sheet_quarter[#All], SMALL(IF(LOWER(balance_sheet_quarter[Company Name]) = LOWER(balance_sheet_quarter_filter!$B$2), ROW(balance_sheet_quarter[Company Name]) - ROW(INDEX(balance_sheet_quarter[Company Name], 1, 1)) + 1), ROW(67:67)), COLUMN(Q:Q)), "")</f>
        <v>0</v>
      </c>
      <c r="S69" s="14">
        <f t="array" ref="S69">IFERROR(INDEX(balance_sheet_quarter[#All], SMALL(IF(LOWER(balance_sheet_quarter[Company Name]) = LOWER(balance_sheet_quarter_filter!$B$2), ROW(balance_sheet_quarter[Company Name]) - ROW(INDEX(balance_sheet_quarter[Company Name], 1, 1)) + 1), ROW(67:67)), COLUMN(R:R)), "")</f>
        <v>0</v>
      </c>
    </row>
    <row r="70" spans="3:19" x14ac:dyDescent="0.35">
      <c r="C70" t="str">
        <f t="array" ref="C70">IFERROR(INDEX(balance_sheet_quarter[#All], SMALL(IF(LOWER(balance_sheet_quarter[Company Name]) = LOWER(balance_sheet_quarter_filter!$B$2), ROW(balance_sheet_quarter[Company Name]) - ROW(INDEX(balance_sheet_quarter[Company Name], 1, 1)) + 1), ROW(68:68)), COLUMN(B:B)), "")</f>
        <v>C. NỢ PHẢI TRẢ</v>
      </c>
      <c r="D70" s="14">
        <f t="array" ref="D70">IFERROR(INDEX(balance_sheet_quarter[#All], SMALL(IF(LOWER(balance_sheet_quarter[Company Name]) = LOWER(balance_sheet_quarter_filter!$B$2), ROW(balance_sheet_quarter[Company Name]) - ROW(INDEX(balance_sheet_quarter[Company Name], 1, 1)) + 1), ROW(68:68)), COLUMN(C:C)), "")</f>
        <v>485212606000000</v>
      </c>
      <c r="E70" s="14">
        <f t="array" ref="E70">IFERROR(INDEX(balance_sheet_quarter[#All], SMALL(IF(LOWER(balance_sheet_quarter[Company Name]) = LOWER(balance_sheet_quarter_filter!$B$2), ROW(balance_sheet_quarter[Company Name]) - ROW(INDEX(balance_sheet_quarter[Company Name], 1, 1)) + 1), ROW(68:68)), COLUMN(D:D)), "")</f>
        <v>492636633000000</v>
      </c>
      <c r="F70" s="14">
        <f t="array" ref="F70">IFERROR(INDEX(balance_sheet_quarter[#All], SMALL(IF(LOWER(balance_sheet_quarter[Company Name]) = LOWER(balance_sheet_quarter_filter!$B$2), ROW(balance_sheet_quarter[Company Name]) - ROW(INDEX(balance_sheet_quarter[Company Name], 1, 1)) + 1), ROW(68:68)), COLUMN(E:E)), "")</f>
        <v>497427679000000</v>
      </c>
      <c r="G70" s="14">
        <f t="array" ref="G70">IFERROR(INDEX(balance_sheet_quarter[#All], SMALL(IF(LOWER(balance_sheet_quarter[Company Name]) = LOWER(balance_sheet_quarter_filter!$B$2), ROW(balance_sheet_quarter[Company Name]) - ROW(INDEX(balance_sheet_quarter[Company Name], 1, 1)) + 1), ROW(68:68)), COLUMN(F:F)), "")</f>
        <v>504533717000000</v>
      </c>
      <c r="H70" s="14">
        <f t="array" ref="H70">IFERROR(INDEX(balance_sheet_quarter[#All], SMALL(IF(LOWER(balance_sheet_quarter[Company Name]) = LOWER(balance_sheet_quarter_filter!$B$2), ROW(balance_sheet_quarter[Company Name]) - ROW(INDEX(balance_sheet_quarter[Company Name], 1, 1)) + 1), ROW(68:68)), COLUMN(G:G)), "")</f>
        <v>494294982000000</v>
      </c>
      <c r="I70" s="14">
        <f t="array" ref="I70">IFERROR(INDEX(balance_sheet_quarter[#All], SMALL(IF(LOWER(balance_sheet_quarter[Company Name]) = LOWER(balance_sheet_quarter_filter!$B$2), ROW(balance_sheet_quarter[Company Name]) - ROW(INDEX(balance_sheet_quarter[Company Name], 1, 1)) + 1), ROW(68:68)), COLUMN(H:H)), "")</f>
        <v>521196331000000</v>
      </c>
      <c r="J70" s="14">
        <f t="array" ref="J70">IFERROR(INDEX(balance_sheet_quarter[#All], SMALL(IF(LOWER(balance_sheet_quarter[Company Name]) = LOWER(balance_sheet_quarter_filter!$B$2), ROW(balance_sheet_quarter[Company Name]) - ROW(INDEX(balance_sheet_quarter[Company Name], 1, 1)) + 1), ROW(68:68)), COLUMN(I:I)), "")</f>
        <v>552539011000000</v>
      </c>
      <c r="K70" s="14">
        <f t="array" ref="K70">IFERROR(INDEX(balance_sheet_quarter[#All], SMALL(IF(LOWER(balance_sheet_quarter[Company Name]) = LOWER(balance_sheet_quarter_filter!$B$2), ROW(balance_sheet_quarter[Company Name]) - ROW(INDEX(balance_sheet_quarter[Company Name], 1, 1)) + 1), ROW(68:68)), COLUMN(J:J)), "")</f>
        <v>551422119000000</v>
      </c>
      <c r="L70" s="14">
        <f t="array" ref="L70">IFERROR(INDEX(balance_sheet_quarter[#All], SMALL(IF(LOWER(balance_sheet_quarter[Company Name]) = LOWER(balance_sheet_quarter_filter!$B$2), ROW(balance_sheet_quarter[Company Name]) - ROW(INDEX(balance_sheet_quarter[Company Name], 1, 1)) + 1), ROW(68:68)), COLUMN(K:K)), "")</f>
        <v>564192851000000</v>
      </c>
      <c r="M70" s="14">
        <f t="array" ref="M70">IFERROR(INDEX(balance_sheet_quarter[#All], SMALL(IF(LOWER(balance_sheet_quarter[Company Name]) = LOWER(balance_sheet_quarter_filter!$B$2), ROW(balance_sheet_quarter[Company Name]) - ROW(INDEX(balance_sheet_quarter[Company Name], 1, 1)) + 1), ROW(68:68)), COLUMN(L:L)), "")</f>
        <v>591994201000000</v>
      </c>
      <c r="N70" s="14">
        <f t="array" ref="N70">IFERROR(INDEX(balance_sheet_quarter[#All], SMALL(IF(LOWER(balance_sheet_quarter[Company Name]) = LOWER(balance_sheet_quarter_filter!$B$2), ROW(balance_sheet_quarter[Company Name]) - ROW(INDEX(balance_sheet_quarter[Company Name], 1, 1)) + 1), ROW(68:68)), COLUMN(M:M)), "")</f>
        <v>596693994000000</v>
      </c>
      <c r="O70" s="14">
        <f t="array" ref="O70">IFERROR(INDEX(balance_sheet_quarter[#All], SMALL(IF(LOWER(balance_sheet_quarter[Company Name]) = LOWER(balance_sheet_quarter_filter!$B$2), ROW(balance_sheet_quarter[Company Name]) - ROW(INDEX(balance_sheet_quarter[Company Name], 1, 1)) + 1), ROW(68:68)), COLUMN(N:N)), "")</f>
        <v>622177662000000</v>
      </c>
      <c r="P70" s="14">
        <f t="array" ref="P70">IFERROR(INDEX(balance_sheet_quarter[#All], SMALL(IF(LOWER(balance_sheet_quarter[Company Name]) = LOWER(balance_sheet_quarter_filter!$B$2), ROW(balance_sheet_quarter[Company Name]) - ROW(INDEX(balance_sheet_quarter[Company Name], 1, 1)) + 1), ROW(68:68)), COLUMN(O:O)), "")</f>
        <v>651288299000000</v>
      </c>
      <c r="Q70" s="14">
        <f t="array" ref="Q70">IFERROR(INDEX(balance_sheet_quarter[#All], SMALL(IF(LOWER(balance_sheet_quarter[Company Name]) = LOWER(balance_sheet_quarter_filter!$B$2), ROW(balance_sheet_quarter[Company Name]) - ROW(INDEX(balance_sheet_quarter[Company Name], 1, 1)) + 1), ROW(68:68)), COLUMN(P:P)), "")</f>
        <v>0</v>
      </c>
      <c r="R70" s="14">
        <f t="array" ref="R70">IFERROR(INDEX(balance_sheet_quarter[#All], SMALL(IF(LOWER(balance_sheet_quarter[Company Name]) = LOWER(balance_sheet_quarter_filter!$B$2), ROW(balance_sheet_quarter[Company Name]) - ROW(INDEX(balance_sheet_quarter[Company Name], 1, 1)) + 1), ROW(68:68)), COLUMN(Q:Q)), "")</f>
        <v>693534553000000</v>
      </c>
      <c r="S70" s="14">
        <f t="array" ref="S70">IFERROR(INDEX(balance_sheet_quarter[#All], SMALL(IF(LOWER(balance_sheet_quarter[Company Name]) = LOWER(balance_sheet_quarter_filter!$B$2), ROW(balance_sheet_quarter[Company Name]) - ROW(INDEX(balance_sheet_quarter[Company Name], 1, 1)) + 1), ROW(68:68)), COLUMN(R:R)), "")</f>
        <v>0</v>
      </c>
    </row>
    <row r="71" spans="3:19" x14ac:dyDescent="0.35">
      <c r="C71" t="str">
        <f t="array" ref="C71">IFERROR(INDEX(balance_sheet_quarter[#All], SMALL(IF(LOWER(balance_sheet_quarter[Company Name]) = LOWER(balance_sheet_quarter_filter!$B$2), ROW(balance_sheet_quarter[Company Name]) - ROW(INDEX(balance_sheet_quarter[Company Name], 1, 1)) + 1), ROW(69:69)), COLUMN(B:B)), "")</f>
        <v>I. Nợ ngắn hạn</v>
      </c>
      <c r="D71" s="14">
        <f t="array" ref="D71">IFERROR(INDEX(balance_sheet_quarter[#All], SMALL(IF(LOWER(balance_sheet_quarter[Company Name]) = LOWER(balance_sheet_quarter_filter!$B$2), ROW(balance_sheet_quarter[Company Name]) - ROW(INDEX(balance_sheet_quarter[Company Name], 1, 1)) + 1), ROW(69:69)), COLUMN(C:C)), "")</f>
        <v>163308000000</v>
      </c>
      <c r="E71" s="14">
        <f t="array" ref="E71">IFERROR(INDEX(balance_sheet_quarter[#All], SMALL(IF(LOWER(balance_sheet_quarter[Company Name]) = LOWER(balance_sheet_quarter_filter!$B$2), ROW(balance_sheet_quarter[Company Name]) - ROW(INDEX(balance_sheet_quarter[Company Name], 1, 1)) + 1), ROW(69:69)), COLUMN(D:D)), "")</f>
        <v>143528000000</v>
      </c>
      <c r="F71" s="14">
        <f t="array" ref="F71">IFERROR(INDEX(balance_sheet_quarter[#All], SMALL(IF(LOWER(balance_sheet_quarter[Company Name]) = LOWER(balance_sheet_quarter_filter!$B$2), ROW(balance_sheet_quarter[Company Name]) - ROW(INDEX(balance_sheet_quarter[Company Name], 1, 1)) + 1), ROW(69:69)), COLUMN(E:E)), "")</f>
        <v>124746000000</v>
      </c>
      <c r="G71" s="14">
        <f t="array" ref="G71">IFERROR(INDEX(balance_sheet_quarter[#All], SMALL(IF(LOWER(balance_sheet_quarter[Company Name]) = LOWER(balance_sheet_quarter_filter!$B$2), ROW(balance_sheet_quarter[Company Name]) - ROW(INDEX(balance_sheet_quarter[Company Name], 1, 1)) + 1), ROW(69:69)), COLUMN(F:F)), "")</f>
        <v>106912000000</v>
      </c>
      <c r="H71" s="14">
        <f t="array" ref="H71">IFERROR(INDEX(balance_sheet_quarter[#All], SMALL(IF(LOWER(balance_sheet_quarter[Company Name]) = LOWER(balance_sheet_quarter_filter!$B$2), ROW(balance_sheet_quarter[Company Name]) - ROW(INDEX(balance_sheet_quarter[Company Name], 1, 1)) + 1), ROW(69:69)), COLUMN(G:G)), "")</f>
        <v>89359000000</v>
      </c>
      <c r="I71" s="14">
        <f t="array" ref="I71">IFERROR(INDEX(balance_sheet_quarter[#All], SMALL(IF(LOWER(balance_sheet_quarter[Company Name]) = LOWER(balance_sheet_quarter_filter!$B$2), ROW(balance_sheet_quarter[Company Name]) - ROW(INDEX(balance_sheet_quarter[Company Name], 1, 1)) + 1), ROW(69:69)), COLUMN(H:H)), "")</f>
        <v>522745000000</v>
      </c>
      <c r="J71" s="14">
        <f t="array" ref="J71">IFERROR(INDEX(balance_sheet_quarter[#All], SMALL(IF(LOWER(balance_sheet_quarter[Company Name]) = LOWER(balance_sheet_quarter_filter!$B$2), ROW(balance_sheet_quarter[Company Name]) - ROW(INDEX(balance_sheet_quarter[Company Name], 1, 1)) + 1), ROW(69:69)), COLUMN(I:I)), "")</f>
        <v>58599000000</v>
      </c>
      <c r="K71" s="14">
        <f t="array" ref="K71">IFERROR(INDEX(balance_sheet_quarter[#All], SMALL(IF(LOWER(balance_sheet_quarter[Company Name]) = LOWER(balance_sheet_quarter_filter!$B$2), ROW(balance_sheet_quarter[Company Name]) - ROW(INDEX(balance_sheet_quarter[Company Name], 1, 1)) + 1), ROW(69:69)), COLUMN(J:J)), "")</f>
        <v>62995000000</v>
      </c>
      <c r="L71" s="14">
        <f t="array" ref="L71">IFERROR(INDEX(balance_sheet_quarter[#All], SMALL(IF(LOWER(balance_sheet_quarter[Company Name]) = LOWER(balance_sheet_quarter_filter!$B$2), ROW(balance_sheet_quarter[Company Name]) - ROW(INDEX(balance_sheet_quarter[Company Name], 1, 1)) + 1), ROW(69:69)), COLUMN(K:K)), "")</f>
        <v>51577000000</v>
      </c>
      <c r="M71" s="14">
        <f t="array" ref="M71">IFERROR(INDEX(balance_sheet_quarter[#All], SMALL(IF(LOWER(balance_sheet_quarter[Company Name]) = LOWER(balance_sheet_quarter_filter!$B$2), ROW(balance_sheet_quarter[Company Name]) - ROW(INDEX(balance_sheet_quarter[Company Name], 1, 1)) + 1), ROW(69:69)), COLUMN(L:L)), "")</f>
        <v>9901209000000</v>
      </c>
      <c r="N71" s="14">
        <f t="array" ref="N71">IFERROR(INDEX(balance_sheet_quarter[#All], SMALL(IF(LOWER(balance_sheet_quarter[Company Name]) = LOWER(balance_sheet_quarter_filter!$B$2), ROW(balance_sheet_quarter[Company Name]) - ROW(INDEX(balance_sheet_quarter[Company Name], 1, 1)) + 1), ROW(69:69)), COLUMN(M:M)), "")</f>
        <v>33962000000</v>
      </c>
      <c r="O71" s="14">
        <f t="array" ref="O71">IFERROR(INDEX(balance_sheet_quarter[#All], SMALL(IF(LOWER(balance_sheet_quarter[Company Name]) = LOWER(balance_sheet_quarter_filter!$B$2), ROW(balance_sheet_quarter[Company Name]) - ROW(INDEX(balance_sheet_quarter[Company Name], 1, 1)) + 1), ROW(69:69)), COLUMN(N:N)), "")</f>
        <v>28707000000</v>
      </c>
      <c r="P71" s="14">
        <f t="array" ref="P71">IFERROR(INDEX(balance_sheet_quarter[#All], SMALL(IF(LOWER(balance_sheet_quarter[Company Name]) = LOWER(balance_sheet_quarter_filter!$B$2), ROW(balance_sheet_quarter[Company Name]) - ROW(INDEX(balance_sheet_quarter[Company Name], 1, 1)) + 1), ROW(69:69)), COLUMN(O:O)), "")</f>
        <v>27687000000</v>
      </c>
      <c r="Q71" s="14">
        <f t="array" ref="Q71">IFERROR(INDEX(balance_sheet_quarter[#All], SMALL(IF(LOWER(balance_sheet_quarter[Company Name]) = LOWER(balance_sheet_quarter_filter!$B$2), ROW(balance_sheet_quarter[Company Name]) - ROW(INDEX(balance_sheet_quarter[Company Name], 1, 1)) + 1), ROW(69:69)), COLUMN(P:P)), "")</f>
        <v>0</v>
      </c>
      <c r="R71" s="14">
        <f t="array" ref="R71">IFERROR(INDEX(balance_sheet_quarter[#All], SMALL(IF(LOWER(balance_sheet_quarter[Company Name]) = LOWER(balance_sheet_quarter_filter!$B$2), ROW(balance_sheet_quarter[Company Name]) - ROW(INDEX(balance_sheet_quarter[Company Name], 1, 1)) + 1), ROW(69:69)), COLUMN(Q:Q)), "")</f>
        <v>18685000000</v>
      </c>
      <c r="S71" s="14">
        <f t="array" ref="S71">IFERROR(INDEX(balance_sheet_quarter[#All], SMALL(IF(LOWER(balance_sheet_quarter[Company Name]) = LOWER(balance_sheet_quarter_filter!$B$2), ROW(balance_sheet_quarter[Company Name]) - ROW(INDEX(balance_sheet_quarter[Company Name], 1, 1)) + 1), ROW(69:69)), COLUMN(R:R)), "")</f>
        <v>0</v>
      </c>
    </row>
    <row r="72" spans="3:19" x14ac:dyDescent="0.35">
      <c r="C72" t="str">
        <f t="array" ref="C72">IFERROR(INDEX(balance_sheet_quarter[#All], SMALL(IF(LOWER(balance_sheet_quarter[Company Name]) = LOWER(balance_sheet_quarter_filter!$B$2), ROW(balance_sheet_quarter[Company Name]) - ROW(INDEX(balance_sheet_quarter[Company Name], 1, 1)) + 1), ROW(70:70)), COLUMN(B:B)), "")</f>
        <v>1. Phải trả người bán ngắn hạn</v>
      </c>
      <c r="D72" s="14">
        <f t="array" ref="D72">IFERROR(INDEX(balance_sheet_quarter[#All], SMALL(IF(LOWER(balance_sheet_quarter[Company Name]) = LOWER(balance_sheet_quarter_filter!$B$2), ROW(balance_sheet_quarter[Company Name]) - ROW(INDEX(balance_sheet_quarter[Company Name], 1, 1)) + 1), ROW(70:70)), COLUMN(C:C)), "")</f>
        <v>0</v>
      </c>
      <c r="E72" s="14">
        <f t="array" ref="E72">IFERROR(INDEX(balance_sheet_quarter[#All], SMALL(IF(LOWER(balance_sheet_quarter[Company Name]) = LOWER(balance_sheet_quarter_filter!$B$2), ROW(balance_sheet_quarter[Company Name]) - ROW(INDEX(balance_sheet_quarter[Company Name], 1, 1)) + 1), ROW(70:70)), COLUMN(D:D)), "")</f>
        <v>0</v>
      </c>
      <c r="F72" s="14">
        <f t="array" ref="F72">IFERROR(INDEX(balance_sheet_quarter[#All], SMALL(IF(LOWER(balance_sheet_quarter[Company Name]) = LOWER(balance_sheet_quarter_filter!$B$2), ROW(balance_sheet_quarter[Company Name]) - ROW(INDEX(balance_sheet_quarter[Company Name], 1, 1)) + 1), ROW(70:70)), COLUMN(E:E)), "")</f>
        <v>0</v>
      </c>
      <c r="G72" s="14">
        <f t="array" ref="G72">IFERROR(INDEX(balance_sheet_quarter[#All], SMALL(IF(LOWER(balance_sheet_quarter[Company Name]) = LOWER(balance_sheet_quarter_filter!$B$2), ROW(balance_sheet_quarter[Company Name]) - ROW(INDEX(balance_sheet_quarter[Company Name], 1, 1)) + 1), ROW(70:70)), COLUMN(F:F)), "")</f>
        <v>0</v>
      </c>
      <c r="H72" s="14">
        <f t="array" ref="H72">IFERROR(INDEX(balance_sheet_quarter[#All], SMALL(IF(LOWER(balance_sheet_quarter[Company Name]) = LOWER(balance_sheet_quarter_filter!$B$2), ROW(balance_sheet_quarter[Company Name]) - ROW(INDEX(balance_sheet_quarter[Company Name], 1, 1)) + 1), ROW(70:70)), COLUMN(G:G)), "")</f>
        <v>0</v>
      </c>
      <c r="I72" s="14">
        <f t="array" ref="I72">IFERROR(INDEX(balance_sheet_quarter[#All], SMALL(IF(LOWER(balance_sheet_quarter[Company Name]) = LOWER(balance_sheet_quarter_filter!$B$2), ROW(balance_sheet_quarter[Company Name]) - ROW(INDEX(balance_sheet_quarter[Company Name], 1, 1)) + 1), ROW(70:70)), COLUMN(H:H)), "")</f>
        <v>0</v>
      </c>
      <c r="J72" s="14">
        <f t="array" ref="J72">IFERROR(INDEX(balance_sheet_quarter[#All], SMALL(IF(LOWER(balance_sheet_quarter[Company Name]) = LOWER(balance_sheet_quarter_filter!$B$2), ROW(balance_sheet_quarter[Company Name]) - ROW(INDEX(balance_sheet_quarter[Company Name], 1, 1)) + 1), ROW(70:70)), COLUMN(I:I)), "")</f>
        <v>0</v>
      </c>
      <c r="K72" s="14">
        <f t="array" ref="K72">IFERROR(INDEX(balance_sheet_quarter[#All], SMALL(IF(LOWER(balance_sheet_quarter[Company Name]) = LOWER(balance_sheet_quarter_filter!$B$2), ROW(balance_sheet_quarter[Company Name]) - ROW(INDEX(balance_sheet_quarter[Company Name], 1, 1)) + 1), ROW(70:70)), COLUMN(J:J)), "")</f>
        <v>0</v>
      </c>
      <c r="L72" s="14">
        <f t="array" ref="L72">IFERROR(INDEX(balance_sheet_quarter[#All], SMALL(IF(LOWER(balance_sheet_quarter[Company Name]) = LOWER(balance_sheet_quarter_filter!$B$2), ROW(balance_sheet_quarter[Company Name]) - ROW(INDEX(balance_sheet_quarter[Company Name], 1, 1)) + 1), ROW(70:70)), COLUMN(K:K)), "")</f>
        <v>0</v>
      </c>
      <c r="M72" s="14">
        <f t="array" ref="M72">IFERROR(INDEX(balance_sheet_quarter[#All], SMALL(IF(LOWER(balance_sheet_quarter[Company Name]) = LOWER(balance_sheet_quarter_filter!$B$2), ROW(balance_sheet_quarter[Company Name]) - ROW(INDEX(balance_sheet_quarter[Company Name], 1, 1)) + 1), ROW(70:70)), COLUMN(L:L)), "")</f>
        <v>0</v>
      </c>
      <c r="N72" s="14">
        <f t="array" ref="N72">IFERROR(INDEX(balance_sheet_quarter[#All], SMALL(IF(LOWER(balance_sheet_quarter[Company Name]) = LOWER(balance_sheet_quarter_filter!$B$2), ROW(balance_sheet_quarter[Company Name]) - ROW(INDEX(balance_sheet_quarter[Company Name], 1, 1)) + 1), ROW(70:70)), COLUMN(M:M)), "")</f>
        <v>0</v>
      </c>
      <c r="O72" s="14">
        <f t="array" ref="O72">IFERROR(INDEX(balance_sheet_quarter[#All], SMALL(IF(LOWER(balance_sheet_quarter[Company Name]) = LOWER(balance_sheet_quarter_filter!$B$2), ROW(balance_sheet_quarter[Company Name]) - ROW(INDEX(balance_sheet_quarter[Company Name], 1, 1)) + 1), ROW(70:70)), COLUMN(N:N)), "")</f>
        <v>0</v>
      </c>
      <c r="P72" s="14">
        <f t="array" ref="P72">IFERROR(INDEX(balance_sheet_quarter[#All], SMALL(IF(LOWER(balance_sheet_quarter[Company Name]) = LOWER(balance_sheet_quarter_filter!$B$2), ROW(balance_sheet_quarter[Company Name]) - ROW(INDEX(balance_sheet_quarter[Company Name], 1, 1)) + 1), ROW(70:70)), COLUMN(O:O)), "")</f>
        <v>0</v>
      </c>
      <c r="Q72" s="14">
        <f t="array" ref="Q72">IFERROR(INDEX(balance_sheet_quarter[#All], SMALL(IF(LOWER(balance_sheet_quarter[Company Name]) = LOWER(balance_sheet_quarter_filter!$B$2), ROW(balance_sheet_quarter[Company Name]) - ROW(INDEX(balance_sheet_quarter[Company Name], 1, 1)) + 1), ROW(70:70)), COLUMN(P:P)), "")</f>
        <v>0</v>
      </c>
      <c r="R72" s="14">
        <f t="array" ref="R72">IFERROR(INDEX(balance_sheet_quarter[#All], SMALL(IF(LOWER(balance_sheet_quarter[Company Name]) = LOWER(balance_sheet_quarter_filter!$B$2), ROW(balance_sheet_quarter[Company Name]) - ROW(INDEX(balance_sheet_quarter[Company Name], 1, 1)) + 1), ROW(70:70)), COLUMN(Q:Q)), "")</f>
        <v>0</v>
      </c>
      <c r="S72" s="14">
        <f t="array" ref="S72">IFERROR(INDEX(balance_sheet_quarter[#All], SMALL(IF(LOWER(balance_sheet_quarter[Company Name]) = LOWER(balance_sheet_quarter_filter!$B$2), ROW(balance_sheet_quarter[Company Name]) - ROW(INDEX(balance_sheet_quarter[Company Name], 1, 1)) + 1), ROW(70:70)), COLUMN(R:R)), "")</f>
        <v>0</v>
      </c>
    </row>
    <row r="73" spans="3:19" x14ac:dyDescent="0.35">
      <c r="C73" t="str">
        <f t="array" ref="C73">IFERROR(INDEX(balance_sheet_quarter[#All], SMALL(IF(LOWER(balance_sheet_quarter[Company Name]) = LOWER(balance_sheet_quarter_filter!$B$2), ROW(balance_sheet_quarter[Company Name]) - ROW(INDEX(balance_sheet_quarter[Company Name], 1, 1)) + 1), ROW(71:71)), COLUMN(B:B)), "")</f>
        <v>2. Người mua trả tiền trước ngắn hạn</v>
      </c>
      <c r="D73" s="14">
        <f t="array" ref="D73">IFERROR(INDEX(balance_sheet_quarter[#All], SMALL(IF(LOWER(balance_sheet_quarter[Company Name]) = LOWER(balance_sheet_quarter_filter!$B$2), ROW(balance_sheet_quarter[Company Name]) - ROW(INDEX(balance_sheet_quarter[Company Name], 1, 1)) + 1), ROW(71:71)), COLUMN(C:C)), "")</f>
        <v>0</v>
      </c>
      <c r="E73" s="14">
        <f t="array" ref="E73">IFERROR(INDEX(balance_sheet_quarter[#All], SMALL(IF(LOWER(balance_sheet_quarter[Company Name]) = LOWER(balance_sheet_quarter_filter!$B$2), ROW(balance_sheet_quarter[Company Name]) - ROW(INDEX(balance_sheet_quarter[Company Name], 1, 1)) + 1), ROW(71:71)), COLUMN(D:D)), "")</f>
        <v>0</v>
      </c>
      <c r="F73" s="14">
        <f t="array" ref="F73">IFERROR(INDEX(balance_sheet_quarter[#All], SMALL(IF(LOWER(balance_sheet_quarter[Company Name]) = LOWER(balance_sheet_quarter_filter!$B$2), ROW(balance_sheet_quarter[Company Name]) - ROW(INDEX(balance_sheet_quarter[Company Name], 1, 1)) + 1), ROW(71:71)), COLUMN(E:E)), "")</f>
        <v>0</v>
      </c>
      <c r="G73" s="14">
        <f t="array" ref="G73">IFERROR(INDEX(balance_sheet_quarter[#All], SMALL(IF(LOWER(balance_sheet_quarter[Company Name]) = LOWER(balance_sheet_quarter_filter!$B$2), ROW(balance_sheet_quarter[Company Name]) - ROW(INDEX(balance_sheet_quarter[Company Name], 1, 1)) + 1), ROW(71:71)), COLUMN(F:F)), "")</f>
        <v>0</v>
      </c>
      <c r="H73" s="14">
        <f t="array" ref="H73">IFERROR(INDEX(balance_sheet_quarter[#All], SMALL(IF(LOWER(balance_sheet_quarter[Company Name]) = LOWER(balance_sheet_quarter_filter!$B$2), ROW(balance_sheet_quarter[Company Name]) - ROW(INDEX(balance_sheet_quarter[Company Name], 1, 1)) + 1), ROW(71:71)), COLUMN(G:G)), "")</f>
        <v>0</v>
      </c>
      <c r="I73" s="14">
        <f t="array" ref="I73">IFERROR(INDEX(balance_sheet_quarter[#All], SMALL(IF(LOWER(balance_sheet_quarter[Company Name]) = LOWER(balance_sheet_quarter_filter!$B$2), ROW(balance_sheet_quarter[Company Name]) - ROW(INDEX(balance_sheet_quarter[Company Name], 1, 1)) + 1), ROW(71:71)), COLUMN(H:H)), "")</f>
        <v>0</v>
      </c>
      <c r="J73" s="14">
        <f t="array" ref="J73">IFERROR(INDEX(balance_sheet_quarter[#All], SMALL(IF(LOWER(balance_sheet_quarter[Company Name]) = LOWER(balance_sheet_quarter_filter!$B$2), ROW(balance_sheet_quarter[Company Name]) - ROW(INDEX(balance_sheet_quarter[Company Name], 1, 1)) + 1), ROW(71:71)), COLUMN(I:I)), "")</f>
        <v>0</v>
      </c>
      <c r="K73" s="14">
        <f t="array" ref="K73">IFERROR(INDEX(balance_sheet_quarter[#All], SMALL(IF(LOWER(balance_sheet_quarter[Company Name]) = LOWER(balance_sheet_quarter_filter!$B$2), ROW(balance_sheet_quarter[Company Name]) - ROW(INDEX(balance_sheet_quarter[Company Name], 1, 1)) + 1), ROW(71:71)), COLUMN(J:J)), "")</f>
        <v>0</v>
      </c>
      <c r="L73" s="14">
        <f t="array" ref="L73">IFERROR(INDEX(balance_sheet_quarter[#All], SMALL(IF(LOWER(balance_sheet_quarter[Company Name]) = LOWER(balance_sheet_quarter_filter!$B$2), ROW(balance_sheet_quarter[Company Name]) - ROW(INDEX(balance_sheet_quarter[Company Name], 1, 1)) + 1), ROW(71:71)), COLUMN(K:K)), "")</f>
        <v>0</v>
      </c>
      <c r="M73" s="14">
        <f t="array" ref="M73">IFERROR(INDEX(balance_sheet_quarter[#All], SMALL(IF(LOWER(balance_sheet_quarter[Company Name]) = LOWER(balance_sheet_quarter_filter!$B$2), ROW(balance_sheet_quarter[Company Name]) - ROW(INDEX(balance_sheet_quarter[Company Name], 1, 1)) + 1), ROW(71:71)), COLUMN(L:L)), "")</f>
        <v>0</v>
      </c>
      <c r="N73" s="14">
        <f t="array" ref="N73">IFERROR(INDEX(balance_sheet_quarter[#All], SMALL(IF(LOWER(balance_sheet_quarter[Company Name]) = LOWER(balance_sheet_quarter_filter!$B$2), ROW(balance_sheet_quarter[Company Name]) - ROW(INDEX(balance_sheet_quarter[Company Name], 1, 1)) + 1), ROW(71:71)), COLUMN(M:M)), "")</f>
        <v>0</v>
      </c>
      <c r="O73" s="14">
        <f t="array" ref="O73">IFERROR(INDEX(balance_sheet_quarter[#All], SMALL(IF(LOWER(balance_sheet_quarter[Company Name]) = LOWER(balance_sheet_quarter_filter!$B$2), ROW(balance_sheet_quarter[Company Name]) - ROW(INDEX(balance_sheet_quarter[Company Name], 1, 1)) + 1), ROW(71:71)), COLUMN(N:N)), "")</f>
        <v>0</v>
      </c>
      <c r="P73" s="14">
        <f t="array" ref="P73">IFERROR(INDEX(balance_sheet_quarter[#All], SMALL(IF(LOWER(balance_sheet_quarter[Company Name]) = LOWER(balance_sheet_quarter_filter!$B$2), ROW(balance_sheet_quarter[Company Name]) - ROW(INDEX(balance_sheet_quarter[Company Name], 1, 1)) + 1), ROW(71:71)), COLUMN(O:O)), "")</f>
        <v>0</v>
      </c>
      <c r="Q73" s="14">
        <f t="array" ref="Q73">IFERROR(INDEX(balance_sheet_quarter[#All], SMALL(IF(LOWER(balance_sheet_quarter[Company Name]) = LOWER(balance_sheet_quarter_filter!$B$2), ROW(balance_sheet_quarter[Company Name]) - ROW(INDEX(balance_sheet_quarter[Company Name], 1, 1)) + 1), ROW(71:71)), COLUMN(P:P)), "")</f>
        <v>0</v>
      </c>
      <c r="R73" s="14">
        <f t="array" ref="R73">IFERROR(INDEX(balance_sheet_quarter[#All], SMALL(IF(LOWER(balance_sheet_quarter[Company Name]) = LOWER(balance_sheet_quarter_filter!$B$2), ROW(balance_sheet_quarter[Company Name]) - ROW(INDEX(balance_sheet_quarter[Company Name], 1, 1)) + 1), ROW(71:71)), COLUMN(Q:Q)), "")</f>
        <v>0</v>
      </c>
      <c r="S73" s="14">
        <f t="array" ref="S73">IFERROR(INDEX(balance_sheet_quarter[#All], SMALL(IF(LOWER(balance_sheet_quarter[Company Name]) = LOWER(balance_sheet_quarter_filter!$B$2), ROW(balance_sheet_quarter[Company Name]) - ROW(INDEX(balance_sheet_quarter[Company Name], 1, 1)) + 1), ROW(71:71)), COLUMN(R:R)), "")</f>
        <v>0</v>
      </c>
    </row>
    <row r="74" spans="3:19" x14ac:dyDescent="0.35">
      <c r="C74" t="str">
        <f t="array" ref="C74">IFERROR(INDEX(balance_sheet_quarter[#All], SMALL(IF(LOWER(balance_sheet_quarter[Company Name]) = LOWER(balance_sheet_quarter_filter!$B$2), ROW(balance_sheet_quarter[Company Name]) - ROW(INDEX(balance_sheet_quarter[Company Name], 1, 1)) + 1), ROW(72:72)), COLUMN(B:B)), "")</f>
        <v>3. Thuế và các khoản phải nộp nhà nước</v>
      </c>
      <c r="D74" s="14">
        <f t="array" ref="D74">IFERROR(INDEX(balance_sheet_quarter[#All], SMALL(IF(LOWER(balance_sheet_quarter[Company Name]) = LOWER(balance_sheet_quarter_filter!$B$2), ROW(balance_sheet_quarter[Company Name]) - ROW(INDEX(balance_sheet_quarter[Company Name], 1, 1)) + 1), ROW(72:72)), COLUMN(C:C)), "")</f>
        <v>0</v>
      </c>
      <c r="E74" s="14">
        <f t="array" ref="E74">IFERROR(INDEX(balance_sheet_quarter[#All], SMALL(IF(LOWER(balance_sheet_quarter[Company Name]) = LOWER(balance_sheet_quarter_filter!$B$2), ROW(balance_sheet_quarter[Company Name]) - ROW(INDEX(balance_sheet_quarter[Company Name], 1, 1)) + 1), ROW(72:72)), COLUMN(D:D)), "")</f>
        <v>0</v>
      </c>
      <c r="F74" s="14">
        <f t="array" ref="F74">IFERROR(INDEX(balance_sheet_quarter[#All], SMALL(IF(LOWER(balance_sheet_quarter[Company Name]) = LOWER(balance_sheet_quarter_filter!$B$2), ROW(balance_sheet_quarter[Company Name]) - ROW(INDEX(balance_sheet_quarter[Company Name], 1, 1)) + 1), ROW(72:72)), COLUMN(E:E)), "")</f>
        <v>0</v>
      </c>
      <c r="G74" s="14">
        <f t="array" ref="G74">IFERROR(INDEX(balance_sheet_quarter[#All], SMALL(IF(LOWER(balance_sheet_quarter[Company Name]) = LOWER(balance_sheet_quarter_filter!$B$2), ROW(balance_sheet_quarter[Company Name]) - ROW(INDEX(balance_sheet_quarter[Company Name], 1, 1)) + 1), ROW(72:72)), COLUMN(F:F)), "")</f>
        <v>0</v>
      </c>
      <c r="H74" s="14">
        <f t="array" ref="H74">IFERROR(INDEX(balance_sheet_quarter[#All], SMALL(IF(LOWER(balance_sheet_quarter[Company Name]) = LOWER(balance_sheet_quarter_filter!$B$2), ROW(balance_sheet_quarter[Company Name]) - ROW(INDEX(balance_sheet_quarter[Company Name], 1, 1)) + 1), ROW(72:72)), COLUMN(G:G)), "")</f>
        <v>0</v>
      </c>
      <c r="I74" s="14">
        <f t="array" ref="I74">IFERROR(INDEX(balance_sheet_quarter[#All], SMALL(IF(LOWER(balance_sheet_quarter[Company Name]) = LOWER(balance_sheet_quarter_filter!$B$2), ROW(balance_sheet_quarter[Company Name]) - ROW(INDEX(balance_sheet_quarter[Company Name], 1, 1)) + 1), ROW(72:72)), COLUMN(H:H)), "")</f>
        <v>0</v>
      </c>
      <c r="J74" s="14">
        <f t="array" ref="J74">IFERROR(INDEX(balance_sheet_quarter[#All], SMALL(IF(LOWER(balance_sheet_quarter[Company Name]) = LOWER(balance_sheet_quarter_filter!$B$2), ROW(balance_sheet_quarter[Company Name]) - ROW(INDEX(balance_sheet_quarter[Company Name], 1, 1)) + 1), ROW(72:72)), COLUMN(I:I)), "")</f>
        <v>0</v>
      </c>
      <c r="K74" s="14">
        <f t="array" ref="K74">IFERROR(INDEX(balance_sheet_quarter[#All], SMALL(IF(LOWER(balance_sheet_quarter[Company Name]) = LOWER(balance_sheet_quarter_filter!$B$2), ROW(balance_sheet_quarter[Company Name]) - ROW(INDEX(balance_sheet_quarter[Company Name], 1, 1)) + 1), ROW(72:72)), COLUMN(J:J)), "")</f>
        <v>0</v>
      </c>
      <c r="L74" s="14">
        <f t="array" ref="L74">IFERROR(INDEX(balance_sheet_quarter[#All], SMALL(IF(LOWER(balance_sheet_quarter[Company Name]) = LOWER(balance_sheet_quarter_filter!$B$2), ROW(balance_sheet_quarter[Company Name]) - ROW(INDEX(balance_sheet_quarter[Company Name], 1, 1)) + 1), ROW(72:72)), COLUMN(K:K)), "")</f>
        <v>0</v>
      </c>
      <c r="M74" s="14">
        <f t="array" ref="M74">IFERROR(INDEX(balance_sheet_quarter[#All], SMALL(IF(LOWER(balance_sheet_quarter[Company Name]) = LOWER(balance_sheet_quarter_filter!$B$2), ROW(balance_sheet_quarter[Company Name]) - ROW(INDEX(balance_sheet_quarter[Company Name], 1, 1)) + 1), ROW(72:72)), COLUMN(L:L)), "")</f>
        <v>0</v>
      </c>
      <c r="N74" s="14">
        <f t="array" ref="N74">IFERROR(INDEX(balance_sheet_quarter[#All], SMALL(IF(LOWER(balance_sheet_quarter[Company Name]) = LOWER(balance_sheet_quarter_filter!$B$2), ROW(balance_sheet_quarter[Company Name]) - ROW(INDEX(balance_sheet_quarter[Company Name], 1, 1)) + 1), ROW(72:72)), COLUMN(M:M)), "")</f>
        <v>0</v>
      </c>
      <c r="O74" s="14">
        <f t="array" ref="O74">IFERROR(INDEX(balance_sheet_quarter[#All], SMALL(IF(LOWER(balance_sheet_quarter[Company Name]) = LOWER(balance_sheet_quarter_filter!$B$2), ROW(balance_sheet_quarter[Company Name]) - ROW(INDEX(balance_sheet_quarter[Company Name], 1, 1)) + 1), ROW(72:72)), COLUMN(N:N)), "")</f>
        <v>0</v>
      </c>
      <c r="P74" s="14">
        <f t="array" ref="P74">IFERROR(INDEX(balance_sheet_quarter[#All], SMALL(IF(LOWER(balance_sheet_quarter[Company Name]) = LOWER(balance_sheet_quarter_filter!$B$2), ROW(balance_sheet_quarter[Company Name]) - ROW(INDEX(balance_sheet_quarter[Company Name], 1, 1)) + 1), ROW(72:72)), COLUMN(O:O)), "")</f>
        <v>0</v>
      </c>
      <c r="Q74" s="14">
        <f t="array" ref="Q74">IFERROR(INDEX(balance_sheet_quarter[#All], SMALL(IF(LOWER(balance_sheet_quarter[Company Name]) = LOWER(balance_sheet_quarter_filter!$B$2), ROW(balance_sheet_quarter[Company Name]) - ROW(INDEX(balance_sheet_quarter[Company Name], 1, 1)) + 1), ROW(72:72)), COLUMN(P:P)), "")</f>
        <v>0</v>
      </c>
      <c r="R74" s="14">
        <f t="array" ref="R74">IFERROR(INDEX(balance_sheet_quarter[#All], SMALL(IF(LOWER(balance_sheet_quarter[Company Name]) = LOWER(balance_sheet_quarter_filter!$B$2), ROW(balance_sheet_quarter[Company Name]) - ROW(INDEX(balance_sheet_quarter[Company Name], 1, 1)) + 1), ROW(72:72)), COLUMN(Q:Q)), "")</f>
        <v>0</v>
      </c>
      <c r="S74" s="14">
        <f t="array" ref="S74">IFERROR(INDEX(balance_sheet_quarter[#All], SMALL(IF(LOWER(balance_sheet_quarter[Company Name]) = LOWER(balance_sheet_quarter_filter!$B$2), ROW(balance_sheet_quarter[Company Name]) - ROW(INDEX(balance_sheet_quarter[Company Name], 1, 1)) + 1), ROW(72:72)), COLUMN(R:R)), "")</f>
        <v>0</v>
      </c>
    </row>
    <row r="75" spans="3:19" x14ac:dyDescent="0.35">
      <c r="C75" t="str">
        <f t="array" ref="C75">IFERROR(INDEX(balance_sheet_quarter[#All], SMALL(IF(LOWER(balance_sheet_quarter[Company Name]) = LOWER(balance_sheet_quarter_filter!$B$2), ROW(balance_sheet_quarter[Company Name]) - ROW(INDEX(balance_sheet_quarter[Company Name], 1, 1)) + 1), ROW(73:73)), COLUMN(B:B)), "")</f>
        <v>4. Phải trả người lao động</v>
      </c>
      <c r="D75" s="14">
        <f t="array" ref="D75">IFERROR(INDEX(balance_sheet_quarter[#All], SMALL(IF(LOWER(balance_sheet_quarter[Company Name]) = LOWER(balance_sheet_quarter_filter!$B$2), ROW(balance_sheet_quarter[Company Name]) - ROW(INDEX(balance_sheet_quarter[Company Name], 1, 1)) + 1), ROW(73:73)), COLUMN(C:C)), "")</f>
        <v>0</v>
      </c>
      <c r="E75" s="14">
        <f t="array" ref="E75">IFERROR(INDEX(balance_sheet_quarter[#All], SMALL(IF(LOWER(balance_sheet_quarter[Company Name]) = LOWER(balance_sheet_quarter_filter!$B$2), ROW(balance_sheet_quarter[Company Name]) - ROW(INDEX(balance_sheet_quarter[Company Name], 1, 1)) + 1), ROW(73:73)), COLUMN(D:D)), "")</f>
        <v>0</v>
      </c>
      <c r="F75" s="14">
        <f t="array" ref="F75">IFERROR(INDEX(balance_sheet_quarter[#All], SMALL(IF(LOWER(balance_sheet_quarter[Company Name]) = LOWER(balance_sheet_quarter_filter!$B$2), ROW(balance_sheet_quarter[Company Name]) - ROW(INDEX(balance_sheet_quarter[Company Name], 1, 1)) + 1), ROW(73:73)), COLUMN(E:E)), "")</f>
        <v>0</v>
      </c>
      <c r="G75" s="14">
        <f t="array" ref="G75">IFERROR(INDEX(balance_sheet_quarter[#All], SMALL(IF(LOWER(balance_sheet_quarter[Company Name]) = LOWER(balance_sheet_quarter_filter!$B$2), ROW(balance_sheet_quarter[Company Name]) - ROW(INDEX(balance_sheet_quarter[Company Name], 1, 1)) + 1), ROW(73:73)), COLUMN(F:F)), "")</f>
        <v>0</v>
      </c>
      <c r="H75" s="14">
        <f t="array" ref="H75">IFERROR(INDEX(balance_sheet_quarter[#All], SMALL(IF(LOWER(balance_sheet_quarter[Company Name]) = LOWER(balance_sheet_quarter_filter!$B$2), ROW(balance_sheet_quarter[Company Name]) - ROW(INDEX(balance_sheet_quarter[Company Name], 1, 1)) + 1), ROW(73:73)), COLUMN(G:G)), "")</f>
        <v>0</v>
      </c>
      <c r="I75" s="14">
        <f t="array" ref="I75">IFERROR(INDEX(balance_sheet_quarter[#All], SMALL(IF(LOWER(balance_sheet_quarter[Company Name]) = LOWER(balance_sheet_quarter_filter!$B$2), ROW(balance_sheet_quarter[Company Name]) - ROW(INDEX(balance_sheet_quarter[Company Name], 1, 1)) + 1), ROW(73:73)), COLUMN(H:H)), "")</f>
        <v>0</v>
      </c>
      <c r="J75" s="14">
        <f t="array" ref="J75">IFERROR(INDEX(balance_sheet_quarter[#All], SMALL(IF(LOWER(balance_sheet_quarter[Company Name]) = LOWER(balance_sheet_quarter_filter!$B$2), ROW(balance_sheet_quarter[Company Name]) - ROW(INDEX(balance_sheet_quarter[Company Name], 1, 1)) + 1), ROW(73:73)), COLUMN(I:I)), "")</f>
        <v>0</v>
      </c>
      <c r="K75" s="14">
        <f t="array" ref="K75">IFERROR(INDEX(balance_sheet_quarter[#All], SMALL(IF(LOWER(balance_sheet_quarter[Company Name]) = LOWER(balance_sheet_quarter_filter!$B$2), ROW(balance_sheet_quarter[Company Name]) - ROW(INDEX(balance_sheet_quarter[Company Name], 1, 1)) + 1), ROW(73:73)), COLUMN(J:J)), "")</f>
        <v>0</v>
      </c>
      <c r="L75" s="14">
        <f t="array" ref="L75">IFERROR(INDEX(balance_sheet_quarter[#All], SMALL(IF(LOWER(balance_sheet_quarter[Company Name]) = LOWER(balance_sheet_quarter_filter!$B$2), ROW(balance_sheet_quarter[Company Name]) - ROW(INDEX(balance_sheet_quarter[Company Name], 1, 1)) + 1), ROW(73:73)), COLUMN(K:K)), "")</f>
        <v>0</v>
      </c>
      <c r="M75" s="14">
        <f t="array" ref="M75">IFERROR(INDEX(balance_sheet_quarter[#All], SMALL(IF(LOWER(balance_sheet_quarter[Company Name]) = LOWER(balance_sheet_quarter_filter!$B$2), ROW(balance_sheet_quarter[Company Name]) - ROW(INDEX(balance_sheet_quarter[Company Name], 1, 1)) + 1), ROW(73:73)), COLUMN(L:L)), "")</f>
        <v>0</v>
      </c>
      <c r="N75" s="14">
        <f t="array" ref="N75">IFERROR(INDEX(balance_sheet_quarter[#All], SMALL(IF(LOWER(balance_sheet_quarter[Company Name]) = LOWER(balance_sheet_quarter_filter!$B$2), ROW(balance_sheet_quarter[Company Name]) - ROW(INDEX(balance_sheet_quarter[Company Name], 1, 1)) + 1), ROW(73:73)), COLUMN(M:M)), "")</f>
        <v>0</v>
      </c>
      <c r="O75" s="14">
        <f t="array" ref="O75">IFERROR(INDEX(balance_sheet_quarter[#All], SMALL(IF(LOWER(balance_sheet_quarter[Company Name]) = LOWER(balance_sheet_quarter_filter!$B$2), ROW(balance_sheet_quarter[Company Name]) - ROW(INDEX(balance_sheet_quarter[Company Name], 1, 1)) + 1), ROW(73:73)), COLUMN(N:N)), "")</f>
        <v>0</v>
      </c>
      <c r="P75" s="14">
        <f t="array" ref="P75">IFERROR(INDEX(balance_sheet_quarter[#All], SMALL(IF(LOWER(balance_sheet_quarter[Company Name]) = LOWER(balance_sheet_quarter_filter!$B$2), ROW(balance_sheet_quarter[Company Name]) - ROW(INDEX(balance_sheet_quarter[Company Name], 1, 1)) + 1), ROW(73:73)), COLUMN(O:O)), "")</f>
        <v>0</v>
      </c>
      <c r="Q75" s="14">
        <f t="array" ref="Q75">IFERROR(INDEX(balance_sheet_quarter[#All], SMALL(IF(LOWER(balance_sheet_quarter[Company Name]) = LOWER(balance_sheet_quarter_filter!$B$2), ROW(balance_sheet_quarter[Company Name]) - ROW(INDEX(balance_sheet_quarter[Company Name], 1, 1)) + 1), ROW(73:73)), COLUMN(P:P)), "")</f>
        <v>0</v>
      </c>
      <c r="R75" s="14">
        <f t="array" ref="R75">IFERROR(INDEX(balance_sheet_quarter[#All], SMALL(IF(LOWER(balance_sheet_quarter[Company Name]) = LOWER(balance_sheet_quarter_filter!$B$2), ROW(balance_sheet_quarter[Company Name]) - ROW(INDEX(balance_sheet_quarter[Company Name], 1, 1)) + 1), ROW(73:73)), COLUMN(Q:Q)), "")</f>
        <v>0</v>
      </c>
      <c r="S75" s="14">
        <f t="array" ref="S75">IFERROR(INDEX(balance_sheet_quarter[#All], SMALL(IF(LOWER(balance_sheet_quarter[Company Name]) = LOWER(balance_sheet_quarter_filter!$B$2), ROW(balance_sheet_quarter[Company Name]) - ROW(INDEX(balance_sheet_quarter[Company Name], 1, 1)) + 1), ROW(73:73)), COLUMN(R:R)), "")</f>
        <v>0</v>
      </c>
    </row>
    <row r="76" spans="3:19" x14ac:dyDescent="0.35">
      <c r="C76" t="str">
        <f t="array" ref="C76">IFERROR(INDEX(balance_sheet_quarter[#All], SMALL(IF(LOWER(balance_sheet_quarter[Company Name]) = LOWER(balance_sheet_quarter_filter!$B$2), ROW(balance_sheet_quarter[Company Name]) - ROW(INDEX(balance_sheet_quarter[Company Name], 1, 1)) + 1), ROW(74:74)), COLUMN(B:B)), "")</f>
        <v>5. Chi phí phải trả ngắn hạn</v>
      </c>
      <c r="D76" s="14">
        <f t="array" ref="D76">IFERROR(INDEX(balance_sheet_quarter[#All], SMALL(IF(LOWER(balance_sheet_quarter[Company Name]) = LOWER(balance_sheet_quarter_filter!$B$2), ROW(balance_sheet_quarter[Company Name]) - ROW(INDEX(balance_sheet_quarter[Company Name], 1, 1)) + 1), ROW(74:74)), COLUMN(C:C)), "")</f>
        <v>0</v>
      </c>
      <c r="E76" s="14">
        <f t="array" ref="E76">IFERROR(INDEX(balance_sheet_quarter[#All], SMALL(IF(LOWER(balance_sheet_quarter[Company Name]) = LOWER(balance_sheet_quarter_filter!$B$2), ROW(balance_sheet_quarter[Company Name]) - ROW(INDEX(balance_sheet_quarter[Company Name], 1, 1)) + 1), ROW(74:74)), COLUMN(D:D)), "")</f>
        <v>0</v>
      </c>
      <c r="F76" s="14">
        <f t="array" ref="F76">IFERROR(INDEX(balance_sheet_quarter[#All], SMALL(IF(LOWER(balance_sheet_quarter[Company Name]) = LOWER(balance_sheet_quarter_filter!$B$2), ROW(balance_sheet_quarter[Company Name]) - ROW(INDEX(balance_sheet_quarter[Company Name], 1, 1)) + 1), ROW(74:74)), COLUMN(E:E)), "")</f>
        <v>0</v>
      </c>
      <c r="G76" s="14">
        <f t="array" ref="G76">IFERROR(INDEX(balance_sheet_quarter[#All], SMALL(IF(LOWER(balance_sheet_quarter[Company Name]) = LOWER(balance_sheet_quarter_filter!$B$2), ROW(balance_sheet_quarter[Company Name]) - ROW(INDEX(balance_sheet_quarter[Company Name], 1, 1)) + 1), ROW(74:74)), COLUMN(F:F)), "")</f>
        <v>0</v>
      </c>
      <c r="H76" s="14">
        <f t="array" ref="H76">IFERROR(INDEX(balance_sheet_quarter[#All], SMALL(IF(LOWER(balance_sheet_quarter[Company Name]) = LOWER(balance_sheet_quarter_filter!$B$2), ROW(balance_sheet_quarter[Company Name]) - ROW(INDEX(balance_sheet_quarter[Company Name], 1, 1)) + 1), ROW(74:74)), COLUMN(G:G)), "")</f>
        <v>0</v>
      </c>
      <c r="I76" s="14">
        <f t="array" ref="I76">IFERROR(INDEX(balance_sheet_quarter[#All], SMALL(IF(LOWER(balance_sheet_quarter[Company Name]) = LOWER(balance_sheet_quarter_filter!$B$2), ROW(balance_sheet_quarter[Company Name]) - ROW(INDEX(balance_sheet_quarter[Company Name], 1, 1)) + 1), ROW(74:74)), COLUMN(H:H)), "")</f>
        <v>0</v>
      </c>
      <c r="J76" s="14">
        <f t="array" ref="J76">IFERROR(INDEX(balance_sheet_quarter[#All], SMALL(IF(LOWER(balance_sheet_quarter[Company Name]) = LOWER(balance_sheet_quarter_filter!$B$2), ROW(balance_sheet_quarter[Company Name]) - ROW(INDEX(balance_sheet_quarter[Company Name], 1, 1)) + 1), ROW(74:74)), COLUMN(I:I)), "")</f>
        <v>0</v>
      </c>
      <c r="K76" s="14">
        <f t="array" ref="K76">IFERROR(INDEX(balance_sheet_quarter[#All], SMALL(IF(LOWER(balance_sheet_quarter[Company Name]) = LOWER(balance_sheet_quarter_filter!$B$2), ROW(balance_sheet_quarter[Company Name]) - ROW(INDEX(balance_sheet_quarter[Company Name], 1, 1)) + 1), ROW(74:74)), COLUMN(J:J)), "")</f>
        <v>0</v>
      </c>
      <c r="L76" s="14">
        <f t="array" ref="L76">IFERROR(INDEX(balance_sheet_quarter[#All], SMALL(IF(LOWER(balance_sheet_quarter[Company Name]) = LOWER(balance_sheet_quarter_filter!$B$2), ROW(balance_sheet_quarter[Company Name]) - ROW(INDEX(balance_sheet_quarter[Company Name], 1, 1)) + 1), ROW(74:74)), COLUMN(K:K)), "")</f>
        <v>0</v>
      </c>
      <c r="M76" s="14">
        <f t="array" ref="M76">IFERROR(INDEX(balance_sheet_quarter[#All], SMALL(IF(LOWER(balance_sheet_quarter[Company Name]) = LOWER(balance_sheet_quarter_filter!$B$2), ROW(balance_sheet_quarter[Company Name]) - ROW(INDEX(balance_sheet_quarter[Company Name], 1, 1)) + 1), ROW(74:74)), COLUMN(L:L)), "")</f>
        <v>0</v>
      </c>
      <c r="N76" s="14">
        <f t="array" ref="N76">IFERROR(INDEX(balance_sheet_quarter[#All], SMALL(IF(LOWER(balance_sheet_quarter[Company Name]) = LOWER(balance_sheet_quarter_filter!$B$2), ROW(balance_sheet_quarter[Company Name]) - ROW(INDEX(balance_sheet_quarter[Company Name], 1, 1)) + 1), ROW(74:74)), COLUMN(M:M)), "")</f>
        <v>0</v>
      </c>
      <c r="O76" s="14">
        <f t="array" ref="O76">IFERROR(INDEX(balance_sheet_quarter[#All], SMALL(IF(LOWER(balance_sheet_quarter[Company Name]) = LOWER(balance_sheet_quarter_filter!$B$2), ROW(balance_sheet_quarter[Company Name]) - ROW(INDEX(balance_sheet_quarter[Company Name], 1, 1)) + 1), ROW(74:74)), COLUMN(N:N)), "")</f>
        <v>0</v>
      </c>
      <c r="P76" s="14">
        <f t="array" ref="P76">IFERROR(INDEX(balance_sheet_quarter[#All], SMALL(IF(LOWER(balance_sheet_quarter[Company Name]) = LOWER(balance_sheet_quarter_filter!$B$2), ROW(balance_sheet_quarter[Company Name]) - ROW(INDEX(balance_sheet_quarter[Company Name], 1, 1)) + 1), ROW(74:74)), COLUMN(O:O)), "")</f>
        <v>0</v>
      </c>
      <c r="Q76" s="14">
        <f t="array" ref="Q76">IFERROR(INDEX(balance_sheet_quarter[#All], SMALL(IF(LOWER(balance_sheet_quarter[Company Name]) = LOWER(balance_sheet_quarter_filter!$B$2), ROW(balance_sheet_quarter[Company Name]) - ROW(INDEX(balance_sheet_quarter[Company Name], 1, 1)) + 1), ROW(74:74)), COLUMN(P:P)), "")</f>
        <v>0</v>
      </c>
      <c r="R76" s="14">
        <f t="array" ref="R76">IFERROR(INDEX(balance_sheet_quarter[#All], SMALL(IF(LOWER(balance_sheet_quarter[Company Name]) = LOWER(balance_sheet_quarter_filter!$B$2), ROW(balance_sheet_quarter[Company Name]) - ROW(INDEX(balance_sheet_quarter[Company Name], 1, 1)) + 1), ROW(74:74)), COLUMN(Q:Q)), "")</f>
        <v>0</v>
      </c>
      <c r="S76" s="14">
        <f t="array" ref="S76">IFERROR(INDEX(balance_sheet_quarter[#All], SMALL(IF(LOWER(balance_sheet_quarter[Company Name]) = LOWER(balance_sheet_quarter_filter!$B$2), ROW(balance_sheet_quarter[Company Name]) - ROW(INDEX(balance_sheet_quarter[Company Name], 1, 1)) + 1), ROW(74:74)), COLUMN(R:R)), "")</f>
        <v>0</v>
      </c>
    </row>
    <row r="77" spans="3:19" x14ac:dyDescent="0.35">
      <c r="C77" t="str">
        <f t="array" ref="C77">IFERROR(INDEX(balance_sheet_quarter[#All], SMALL(IF(LOWER(balance_sheet_quarter[Company Name]) = LOWER(balance_sheet_quarter_filter!$B$2), ROW(balance_sheet_quarter[Company Name]) - ROW(INDEX(balance_sheet_quarter[Company Name], 1, 1)) + 1), ROW(75:75)), COLUMN(B:B)), "")</f>
        <v>6. Phải trả nội bộ ngắn hạn</v>
      </c>
      <c r="D77" s="14">
        <f t="array" ref="D77">IFERROR(INDEX(balance_sheet_quarter[#All], SMALL(IF(LOWER(balance_sheet_quarter[Company Name]) = LOWER(balance_sheet_quarter_filter!$B$2), ROW(balance_sheet_quarter[Company Name]) - ROW(INDEX(balance_sheet_quarter[Company Name], 1, 1)) + 1), ROW(75:75)), COLUMN(C:C)), "")</f>
        <v>0</v>
      </c>
      <c r="E77" s="14">
        <f t="array" ref="E77">IFERROR(INDEX(balance_sheet_quarter[#All], SMALL(IF(LOWER(balance_sheet_quarter[Company Name]) = LOWER(balance_sheet_quarter_filter!$B$2), ROW(balance_sheet_quarter[Company Name]) - ROW(INDEX(balance_sheet_quarter[Company Name], 1, 1)) + 1), ROW(75:75)), COLUMN(D:D)), "")</f>
        <v>0</v>
      </c>
      <c r="F77" s="14">
        <f t="array" ref="F77">IFERROR(INDEX(balance_sheet_quarter[#All], SMALL(IF(LOWER(balance_sheet_quarter[Company Name]) = LOWER(balance_sheet_quarter_filter!$B$2), ROW(balance_sheet_quarter[Company Name]) - ROW(INDEX(balance_sheet_quarter[Company Name], 1, 1)) + 1), ROW(75:75)), COLUMN(E:E)), "")</f>
        <v>0</v>
      </c>
      <c r="G77" s="14">
        <f t="array" ref="G77">IFERROR(INDEX(balance_sheet_quarter[#All], SMALL(IF(LOWER(balance_sheet_quarter[Company Name]) = LOWER(balance_sheet_quarter_filter!$B$2), ROW(balance_sheet_quarter[Company Name]) - ROW(INDEX(balance_sheet_quarter[Company Name], 1, 1)) + 1), ROW(75:75)), COLUMN(F:F)), "")</f>
        <v>0</v>
      </c>
      <c r="H77" s="14">
        <f t="array" ref="H77">IFERROR(INDEX(balance_sheet_quarter[#All], SMALL(IF(LOWER(balance_sheet_quarter[Company Name]) = LOWER(balance_sheet_quarter_filter!$B$2), ROW(balance_sheet_quarter[Company Name]) - ROW(INDEX(balance_sheet_quarter[Company Name], 1, 1)) + 1), ROW(75:75)), COLUMN(G:G)), "")</f>
        <v>0</v>
      </c>
      <c r="I77" s="14">
        <f t="array" ref="I77">IFERROR(INDEX(balance_sheet_quarter[#All], SMALL(IF(LOWER(balance_sheet_quarter[Company Name]) = LOWER(balance_sheet_quarter_filter!$B$2), ROW(balance_sheet_quarter[Company Name]) - ROW(INDEX(balance_sheet_quarter[Company Name], 1, 1)) + 1), ROW(75:75)), COLUMN(H:H)), "")</f>
        <v>0</v>
      </c>
      <c r="J77" s="14">
        <f t="array" ref="J77">IFERROR(INDEX(balance_sheet_quarter[#All], SMALL(IF(LOWER(balance_sheet_quarter[Company Name]) = LOWER(balance_sheet_quarter_filter!$B$2), ROW(balance_sheet_quarter[Company Name]) - ROW(INDEX(balance_sheet_quarter[Company Name], 1, 1)) + 1), ROW(75:75)), COLUMN(I:I)), "")</f>
        <v>0</v>
      </c>
      <c r="K77" s="14">
        <f t="array" ref="K77">IFERROR(INDEX(balance_sheet_quarter[#All], SMALL(IF(LOWER(balance_sheet_quarter[Company Name]) = LOWER(balance_sheet_quarter_filter!$B$2), ROW(balance_sheet_quarter[Company Name]) - ROW(INDEX(balance_sheet_quarter[Company Name], 1, 1)) + 1), ROW(75:75)), COLUMN(J:J)), "")</f>
        <v>0</v>
      </c>
      <c r="L77" s="14">
        <f t="array" ref="L77">IFERROR(INDEX(balance_sheet_quarter[#All], SMALL(IF(LOWER(balance_sheet_quarter[Company Name]) = LOWER(balance_sheet_quarter_filter!$B$2), ROW(balance_sheet_quarter[Company Name]) - ROW(INDEX(balance_sheet_quarter[Company Name], 1, 1)) + 1), ROW(75:75)), COLUMN(K:K)), "")</f>
        <v>0</v>
      </c>
      <c r="M77" s="14">
        <f t="array" ref="M77">IFERROR(INDEX(balance_sheet_quarter[#All], SMALL(IF(LOWER(balance_sheet_quarter[Company Name]) = LOWER(balance_sheet_quarter_filter!$B$2), ROW(balance_sheet_quarter[Company Name]) - ROW(INDEX(balance_sheet_quarter[Company Name], 1, 1)) + 1), ROW(75:75)), COLUMN(L:L)), "")</f>
        <v>0</v>
      </c>
      <c r="N77" s="14">
        <f t="array" ref="N77">IFERROR(INDEX(balance_sheet_quarter[#All], SMALL(IF(LOWER(balance_sheet_quarter[Company Name]) = LOWER(balance_sheet_quarter_filter!$B$2), ROW(balance_sheet_quarter[Company Name]) - ROW(INDEX(balance_sheet_quarter[Company Name], 1, 1)) + 1), ROW(75:75)), COLUMN(M:M)), "")</f>
        <v>0</v>
      </c>
      <c r="O77" s="14">
        <f t="array" ref="O77">IFERROR(INDEX(balance_sheet_quarter[#All], SMALL(IF(LOWER(balance_sheet_quarter[Company Name]) = LOWER(balance_sheet_quarter_filter!$B$2), ROW(balance_sheet_quarter[Company Name]) - ROW(INDEX(balance_sheet_quarter[Company Name], 1, 1)) + 1), ROW(75:75)), COLUMN(N:N)), "")</f>
        <v>0</v>
      </c>
      <c r="P77" s="14">
        <f t="array" ref="P77">IFERROR(INDEX(balance_sheet_quarter[#All], SMALL(IF(LOWER(balance_sheet_quarter[Company Name]) = LOWER(balance_sheet_quarter_filter!$B$2), ROW(balance_sheet_quarter[Company Name]) - ROW(INDEX(balance_sheet_quarter[Company Name], 1, 1)) + 1), ROW(75:75)), COLUMN(O:O)), "")</f>
        <v>0</v>
      </c>
      <c r="Q77" s="14">
        <f t="array" ref="Q77">IFERROR(INDEX(balance_sheet_quarter[#All], SMALL(IF(LOWER(balance_sheet_quarter[Company Name]) = LOWER(balance_sheet_quarter_filter!$B$2), ROW(balance_sheet_quarter[Company Name]) - ROW(INDEX(balance_sheet_quarter[Company Name], 1, 1)) + 1), ROW(75:75)), COLUMN(P:P)), "")</f>
        <v>0</v>
      </c>
      <c r="R77" s="14">
        <f t="array" ref="R77">IFERROR(INDEX(balance_sheet_quarter[#All], SMALL(IF(LOWER(balance_sheet_quarter[Company Name]) = LOWER(balance_sheet_quarter_filter!$B$2), ROW(balance_sheet_quarter[Company Name]) - ROW(INDEX(balance_sheet_quarter[Company Name], 1, 1)) + 1), ROW(75:75)), COLUMN(Q:Q)), "")</f>
        <v>0</v>
      </c>
      <c r="S77" s="14">
        <f t="array" ref="S77">IFERROR(INDEX(balance_sheet_quarter[#All], SMALL(IF(LOWER(balance_sheet_quarter[Company Name]) = LOWER(balance_sheet_quarter_filter!$B$2), ROW(balance_sheet_quarter[Company Name]) - ROW(INDEX(balance_sheet_quarter[Company Name], 1, 1)) + 1), ROW(75:75)), COLUMN(R:R)), "")</f>
        <v>0</v>
      </c>
    </row>
    <row r="78" spans="3:19" x14ac:dyDescent="0.35">
      <c r="C78" t="str">
        <f t="array" ref="C78">IFERROR(INDEX(balance_sheet_quarter[#All], SMALL(IF(LOWER(balance_sheet_quarter[Company Name]) = LOWER(balance_sheet_quarter_filter!$B$2), ROW(balance_sheet_quarter[Company Name]) - ROW(INDEX(balance_sheet_quarter[Company Name], 1, 1)) + 1), ROW(76:76)), COLUMN(B:B)), "")</f>
        <v>7. Phải trả theo tiến độ kế hoạch hợp đồng xây dựng</v>
      </c>
      <c r="D78" s="14">
        <f t="array" ref="D78">IFERROR(INDEX(balance_sheet_quarter[#All], SMALL(IF(LOWER(balance_sheet_quarter[Company Name]) = LOWER(balance_sheet_quarter_filter!$B$2), ROW(balance_sheet_quarter[Company Name]) - ROW(INDEX(balance_sheet_quarter[Company Name], 1, 1)) + 1), ROW(76:76)), COLUMN(C:C)), "")</f>
        <v>0</v>
      </c>
      <c r="E78" s="14">
        <f t="array" ref="E78">IFERROR(INDEX(balance_sheet_quarter[#All], SMALL(IF(LOWER(balance_sheet_quarter[Company Name]) = LOWER(balance_sheet_quarter_filter!$B$2), ROW(balance_sheet_quarter[Company Name]) - ROW(INDEX(balance_sheet_quarter[Company Name], 1, 1)) + 1), ROW(76:76)), COLUMN(D:D)), "")</f>
        <v>0</v>
      </c>
      <c r="F78" s="14">
        <f t="array" ref="F78">IFERROR(INDEX(balance_sheet_quarter[#All], SMALL(IF(LOWER(balance_sheet_quarter[Company Name]) = LOWER(balance_sheet_quarter_filter!$B$2), ROW(balance_sheet_quarter[Company Name]) - ROW(INDEX(balance_sheet_quarter[Company Name], 1, 1)) + 1), ROW(76:76)), COLUMN(E:E)), "")</f>
        <v>0</v>
      </c>
      <c r="G78" s="14">
        <f t="array" ref="G78">IFERROR(INDEX(balance_sheet_quarter[#All], SMALL(IF(LOWER(balance_sheet_quarter[Company Name]) = LOWER(balance_sheet_quarter_filter!$B$2), ROW(balance_sheet_quarter[Company Name]) - ROW(INDEX(balance_sheet_quarter[Company Name], 1, 1)) + 1), ROW(76:76)), COLUMN(F:F)), "")</f>
        <v>0</v>
      </c>
      <c r="H78" s="14">
        <f t="array" ref="H78">IFERROR(INDEX(balance_sheet_quarter[#All], SMALL(IF(LOWER(balance_sheet_quarter[Company Name]) = LOWER(balance_sheet_quarter_filter!$B$2), ROW(balance_sheet_quarter[Company Name]) - ROW(INDEX(balance_sheet_quarter[Company Name], 1, 1)) + 1), ROW(76:76)), COLUMN(G:G)), "")</f>
        <v>0</v>
      </c>
      <c r="I78" s="14">
        <f t="array" ref="I78">IFERROR(INDEX(balance_sheet_quarter[#All], SMALL(IF(LOWER(balance_sheet_quarter[Company Name]) = LOWER(balance_sheet_quarter_filter!$B$2), ROW(balance_sheet_quarter[Company Name]) - ROW(INDEX(balance_sheet_quarter[Company Name], 1, 1)) + 1), ROW(76:76)), COLUMN(H:H)), "")</f>
        <v>0</v>
      </c>
      <c r="J78" s="14">
        <f t="array" ref="J78">IFERROR(INDEX(balance_sheet_quarter[#All], SMALL(IF(LOWER(balance_sheet_quarter[Company Name]) = LOWER(balance_sheet_quarter_filter!$B$2), ROW(balance_sheet_quarter[Company Name]) - ROW(INDEX(balance_sheet_quarter[Company Name], 1, 1)) + 1), ROW(76:76)), COLUMN(I:I)), "")</f>
        <v>0</v>
      </c>
      <c r="K78" s="14">
        <f t="array" ref="K78">IFERROR(INDEX(balance_sheet_quarter[#All], SMALL(IF(LOWER(balance_sheet_quarter[Company Name]) = LOWER(balance_sheet_quarter_filter!$B$2), ROW(balance_sheet_quarter[Company Name]) - ROW(INDEX(balance_sheet_quarter[Company Name], 1, 1)) + 1), ROW(76:76)), COLUMN(J:J)), "")</f>
        <v>0</v>
      </c>
      <c r="L78" s="14">
        <f t="array" ref="L78">IFERROR(INDEX(balance_sheet_quarter[#All], SMALL(IF(LOWER(balance_sheet_quarter[Company Name]) = LOWER(balance_sheet_quarter_filter!$B$2), ROW(balance_sheet_quarter[Company Name]) - ROW(INDEX(balance_sheet_quarter[Company Name], 1, 1)) + 1), ROW(76:76)), COLUMN(K:K)), "")</f>
        <v>0</v>
      </c>
      <c r="M78" s="14">
        <f t="array" ref="M78">IFERROR(INDEX(balance_sheet_quarter[#All], SMALL(IF(LOWER(balance_sheet_quarter[Company Name]) = LOWER(balance_sheet_quarter_filter!$B$2), ROW(balance_sheet_quarter[Company Name]) - ROW(INDEX(balance_sheet_quarter[Company Name], 1, 1)) + 1), ROW(76:76)), COLUMN(L:L)), "")</f>
        <v>0</v>
      </c>
      <c r="N78" s="14">
        <f t="array" ref="N78">IFERROR(INDEX(balance_sheet_quarter[#All], SMALL(IF(LOWER(balance_sheet_quarter[Company Name]) = LOWER(balance_sheet_quarter_filter!$B$2), ROW(balance_sheet_quarter[Company Name]) - ROW(INDEX(balance_sheet_quarter[Company Name], 1, 1)) + 1), ROW(76:76)), COLUMN(M:M)), "")</f>
        <v>0</v>
      </c>
      <c r="O78" s="14">
        <f t="array" ref="O78">IFERROR(INDEX(balance_sheet_quarter[#All], SMALL(IF(LOWER(balance_sheet_quarter[Company Name]) = LOWER(balance_sheet_quarter_filter!$B$2), ROW(balance_sheet_quarter[Company Name]) - ROW(INDEX(balance_sheet_quarter[Company Name], 1, 1)) + 1), ROW(76:76)), COLUMN(N:N)), "")</f>
        <v>0</v>
      </c>
      <c r="P78" s="14">
        <f t="array" ref="P78">IFERROR(INDEX(balance_sheet_quarter[#All], SMALL(IF(LOWER(balance_sheet_quarter[Company Name]) = LOWER(balance_sheet_quarter_filter!$B$2), ROW(balance_sheet_quarter[Company Name]) - ROW(INDEX(balance_sheet_quarter[Company Name], 1, 1)) + 1), ROW(76:76)), COLUMN(O:O)), "")</f>
        <v>0</v>
      </c>
      <c r="Q78" s="14">
        <f t="array" ref="Q78">IFERROR(INDEX(balance_sheet_quarter[#All], SMALL(IF(LOWER(balance_sheet_quarter[Company Name]) = LOWER(balance_sheet_quarter_filter!$B$2), ROW(balance_sheet_quarter[Company Name]) - ROW(INDEX(balance_sheet_quarter[Company Name], 1, 1)) + 1), ROW(76:76)), COLUMN(P:P)), "")</f>
        <v>0</v>
      </c>
      <c r="R78" s="14">
        <f t="array" ref="R78">IFERROR(INDEX(balance_sheet_quarter[#All], SMALL(IF(LOWER(balance_sheet_quarter[Company Name]) = LOWER(balance_sheet_quarter_filter!$B$2), ROW(balance_sheet_quarter[Company Name]) - ROW(INDEX(balance_sheet_quarter[Company Name], 1, 1)) + 1), ROW(76:76)), COLUMN(Q:Q)), "")</f>
        <v>0</v>
      </c>
      <c r="S78" s="14">
        <f t="array" ref="S78">IFERROR(INDEX(balance_sheet_quarter[#All], SMALL(IF(LOWER(balance_sheet_quarter[Company Name]) = LOWER(balance_sheet_quarter_filter!$B$2), ROW(balance_sheet_quarter[Company Name]) - ROW(INDEX(balance_sheet_quarter[Company Name], 1, 1)) + 1), ROW(76:76)), COLUMN(R:R)), "")</f>
        <v>0</v>
      </c>
    </row>
    <row r="79" spans="3:19" x14ac:dyDescent="0.35">
      <c r="C79" t="str">
        <f t="array" ref="C79">IFERROR(INDEX(balance_sheet_quarter[#All], SMALL(IF(LOWER(balance_sheet_quarter[Company Name]) = LOWER(balance_sheet_quarter_filter!$B$2), ROW(balance_sheet_quarter[Company Name]) - ROW(INDEX(balance_sheet_quarter[Company Name], 1, 1)) + 1), ROW(77:77)), COLUMN(B:B)), "")</f>
        <v>8. Doanh thu chưa thực hiện ngắn hạn</v>
      </c>
      <c r="D79" s="14">
        <f t="array" ref="D79">IFERROR(INDEX(balance_sheet_quarter[#All], SMALL(IF(LOWER(balance_sheet_quarter[Company Name]) = LOWER(balance_sheet_quarter_filter!$B$2), ROW(balance_sheet_quarter[Company Name]) - ROW(INDEX(balance_sheet_quarter[Company Name], 1, 1)) + 1), ROW(77:77)), COLUMN(C:C)), "")</f>
        <v>0</v>
      </c>
      <c r="E79" s="14">
        <f t="array" ref="E79">IFERROR(INDEX(balance_sheet_quarter[#All], SMALL(IF(LOWER(balance_sheet_quarter[Company Name]) = LOWER(balance_sheet_quarter_filter!$B$2), ROW(balance_sheet_quarter[Company Name]) - ROW(INDEX(balance_sheet_quarter[Company Name], 1, 1)) + 1), ROW(77:77)), COLUMN(D:D)), "")</f>
        <v>0</v>
      </c>
      <c r="F79" s="14">
        <f t="array" ref="F79">IFERROR(INDEX(balance_sheet_quarter[#All], SMALL(IF(LOWER(balance_sheet_quarter[Company Name]) = LOWER(balance_sheet_quarter_filter!$B$2), ROW(balance_sheet_quarter[Company Name]) - ROW(INDEX(balance_sheet_quarter[Company Name], 1, 1)) + 1), ROW(77:77)), COLUMN(E:E)), "")</f>
        <v>0</v>
      </c>
      <c r="G79" s="14">
        <f t="array" ref="G79">IFERROR(INDEX(balance_sheet_quarter[#All], SMALL(IF(LOWER(balance_sheet_quarter[Company Name]) = LOWER(balance_sheet_quarter_filter!$B$2), ROW(balance_sheet_quarter[Company Name]) - ROW(INDEX(balance_sheet_quarter[Company Name], 1, 1)) + 1), ROW(77:77)), COLUMN(F:F)), "")</f>
        <v>0</v>
      </c>
      <c r="H79" s="14">
        <f t="array" ref="H79">IFERROR(INDEX(balance_sheet_quarter[#All], SMALL(IF(LOWER(balance_sheet_quarter[Company Name]) = LOWER(balance_sheet_quarter_filter!$B$2), ROW(balance_sheet_quarter[Company Name]) - ROW(INDEX(balance_sheet_quarter[Company Name], 1, 1)) + 1), ROW(77:77)), COLUMN(G:G)), "")</f>
        <v>0</v>
      </c>
      <c r="I79" s="14">
        <f t="array" ref="I79">IFERROR(INDEX(balance_sheet_quarter[#All], SMALL(IF(LOWER(balance_sheet_quarter[Company Name]) = LOWER(balance_sheet_quarter_filter!$B$2), ROW(balance_sheet_quarter[Company Name]) - ROW(INDEX(balance_sheet_quarter[Company Name], 1, 1)) + 1), ROW(77:77)), COLUMN(H:H)), "")</f>
        <v>0</v>
      </c>
      <c r="J79" s="14">
        <f t="array" ref="J79">IFERROR(INDEX(balance_sheet_quarter[#All], SMALL(IF(LOWER(balance_sheet_quarter[Company Name]) = LOWER(balance_sheet_quarter_filter!$B$2), ROW(balance_sheet_quarter[Company Name]) - ROW(INDEX(balance_sheet_quarter[Company Name], 1, 1)) + 1), ROW(77:77)), COLUMN(I:I)), "")</f>
        <v>0</v>
      </c>
      <c r="K79" s="14">
        <f t="array" ref="K79">IFERROR(INDEX(balance_sheet_quarter[#All], SMALL(IF(LOWER(balance_sheet_quarter[Company Name]) = LOWER(balance_sheet_quarter_filter!$B$2), ROW(balance_sheet_quarter[Company Name]) - ROW(INDEX(balance_sheet_quarter[Company Name], 1, 1)) + 1), ROW(77:77)), COLUMN(J:J)), "")</f>
        <v>0</v>
      </c>
      <c r="L79" s="14">
        <f t="array" ref="L79">IFERROR(INDEX(balance_sheet_quarter[#All], SMALL(IF(LOWER(balance_sheet_quarter[Company Name]) = LOWER(balance_sheet_quarter_filter!$B$2), ROW(balance_sheet_quarter[Company Name]) - ROW(INDEX(balance_sheet_quarter[Company Name], 1, 1)) + 1), ROW(77:77)), COLUMN(K:K)), "")</f>
        <v>0</v>
      </c>
      <c r="M79" s="14">
        <f t="array" ref="M79">IFERROR(INDEX(balance_sheet_quarter[#All], SMALL(IF(LOWER(balance_sheet_quarter[Company Name]) = LOWER(balance_sheet_quarter_filter!$B$2), ROW(balance_sheet_quarter[Company Name]) - ROW(INDEX(balance_sheet_quarter[Company Name], 1, 1)) + 1), ROW(77:77)), COLUMN(L:L)), "")</f>
        <v>0</v>
      </c>
      <c r="N79" s="14">
        <f t="array" ref="N79">IFERROR(INDEX(balance_sheet_quarter[#All], SMALL(IF(LOWER(balance_sheet_quarter[Company Name]) = LOWER(balance_sheet_quarter_filter!$B$2), ROW(balance_sheet_quarter[Company Name]) - ROW(INDEX(balance_sheet_quarter[Company Name], 1, 1)) + 1), ROW(77:77)), COLUMN(M:M)), "")</f>
        <v>0</v>
      </c>
      <c r="O79" s="14">
        <f t="array" ref="O79">IFERROR(INDEX(balance_sheet_quarter[#All], SMALL(IF(LOWER(balance_sheet_quarter[Company Name]) = LOWER(balance_sheet_quarter_filter!$B$2), ROW(balance_sheet_quarter[Company Name]) - ROW(INDEX(balance_sheet_quarter[Company Name], 1, 1)) + 1), ROW(77:77)), COLUMN(N:N)), "")</f>
        <v>0</v>
      </c>
      <c r="P79" s="14">
        <f t="array" ref="P79">IFERROR(INDEX(balance_sheet_quarter[#All], SMALL(IF(LOWER(balance_sheet_quarter[Company Name]) = LOWER(balance_sheet_quarter_filter!$B$2), ROW(balance_sheet_quarter[Company Name]) - ROW(INDEX(balance_sheet_quarter[Company Name], 1, 1)) + 1), ROW(77:77)), COLUMN(O:O)), "")</f>
        <v>0</v>
      </c>
      <c r="Q79" s="14">
        <f t="array" ref="Q79">IFERROR(INDEX(balance_sheet_quarter[#All], SMALL(IF(LOWER(balance_sheet_quarter[Company Name]) = LOWER(balance_sheet_quarter_filter!$B$2), ROW(balance_sheet_quarter[Company Name]) - ROW(INDEX(balance_sheet_quarter[Company Name], 1, 1)) + 1), ROW(77:77)), COLUMN(P:P)), "")</f>
        <v>0</v>
      </c>
      <c r="R79" s="14">
        <f t="array" ref="R79">IFERROR(INDEX(balance_sheet_quarter[#All], SMALL(IF(LOWER(balance_sheet_quarter[Company Name]) = LOWER(balance_sheet_quarter_filter!$B$2), ROW(balance_sheet_quarter[Company Name]) - ROW(INDEX(balance_sheet_quarter[Company Name], 1, 1)) + 1), ROW(77:77)), COLUMN(Q:Q)), "")</f>
        <v>0</v>
      </c>
      <c r="S79" s="14">
        <f t="array" ref="S79">IFERROR(INDEX(balance_sheet_quarter[#All], SMALL(IF(LOWER(balance_sheet_quarter[Company Name]) = LOWER(balance_sheet_quarter_filter!$B$2), ROW(balance_sheet_quarter[Company Name]) - ROW(INDEX(balance_sheet_quarter[Company Name], 1, 1)) + 1), ROW(77:77)), COLUMN(R:R)), "")</f>
        <v>0</v>
      </c>
    </row>
    <row r="80" spans="3:19" x14ac:dyDescent="0.35">
      <c r="C80" t="str">
        <f t="array" ref="C80">IFERROR(INDEX(balance_sheet_quarter[#All], SMALL(IF(LOWER(balance_sheet_quarter[Company Name]) = LOWER(balance_sheet_quarter_filter!$B$2), ROW(balance_sheet_quarter[Company Name]) - ROW(INDEX(balance_sheet_quarter[Company Name], 1, 1)) + 1), ROW(78:78)), COLUMN(B:B)), "")</f>
        <v>9. Phải trả ngắn hạn khác</v>
      </c>
      <c r="D80" s="14">
        <f t="array" ref="D80">IFERROR(INDEX(balance_sheet_quarter[#All], SMALL(IF(LOWER(balance_sheet_quarter[Company Name]) = LOWER(balance_sheet_quarter_filter!$B$2), ROW(balance_sheet_quarter[Company Name]) - ROW(INDEX(balance_sheet_quarter[Company Name], 1, 1)) + 1), ROW(78:78)), COLUMN(C:C)), "")</f>
        <v>0</v>
      </c>
      <c r="E80" s="14">
        <f t="array" ref="E80">IFERROR(INDEX(balance_sheet_quarter[#All], SMALL(IF(LOWER(balance_sheet_quarter[Company Name]) = LOWER(balance_sheet_quarter_filter!$B$2), ROW(balance_sheet_quarter[Company Name]) - ROW(INDEX(balance_sheet_quarter[Company Name], 1, 1)) + 1), ROW(78:78)), COLUMN(D:D)), "")</f>
        <v>0</v>
      </c>
      <c r="F80" s="14">
        <f t="array" ref="F80">IFERROR(INDEX(balance_sheet_quarter[#All], SMALL(IF(LOWER(balance_sheet_quarter[Company Name]) = LOWER(balance_sheet_quarter_filter!$B$2), ROW(balance_sheet_quarter[Company Name]) - ROW(INDEX(balance_sheet_quarter[Company Name], 1, 1)) + 1), ROW(78:78)), COLUMN(E:E)), "")</f>
        <v>0</v>
      </c>
      <c r="G80" s="14">
        <f t="array" ref="G80">IFERROR(INDEX(balance_sheet_quarter[#All], SMALL(IF(LOWER(balance_sheet_quarter[Company Name]) = LOWER(balance_sheet_quarter_filter!$B$2), ROW(balance_sheet_quarter[Company Name]) - ROW(INDEX(balance_sheet_quarter[Company Name], 1, 1)) + 1), ROW(78:78)), COLUMN(F:F)), "")</f>
        <v>0</v>
      </c>
      <c r="H80" s="14">
        <f t="array" ref="H80">IFERROR(INDEX(balance_sheet_quarter[#All], SMALL(IF(LOWER(balance_sheet_quarter[Company Name]) = LOWER(balance_sheet_quarter_filter!$B$2), ROW(balance_sheet_quarter[Company Name]) - ROW(INDEX(balance_sheet_quarter[Company Name], 1, 1)) + 1), ROW(78:78)), COLUMN(G:G)), "")</f>
        <v>0</v>
      </c>
      <c r="I80" s="14">
        <f t="array" ref="I80">IFERROR(INDEX(balance_sheet_quarter[#All], SMALL(IF(LOWER(balance_sheet_quarter[Company Name]) = LOWER(balance_sheet_quarter_filter!$B$2), ROW(balance_sheet_quarter[Company Name]) - ROW(INDEX(balance_sheet_quarter[Company Name], 1, 1)) + 1), ROW(78:78)), COLUMN(H:H)), "")</f>
        <v>0</v>
      </c>
      <c r="J80" s="14">
        <f t="array" ref="J80">IFERROR(INDEX(balance_sheet_quarter[#All], SMALL(IF(LOWER(balance_sheet_quarter[Company Name]) = LOWER(balance_sheet_quarter_filter!$B$2), ROW(balance_sheet_quarter[Company Name]) - ROW(INDEX(balance_sheet_quarter[Company Name], 1, 1)) + 1), ROW(78:78)), COLUMN(I:I)), "")</f>
        <v>0</v>
      </c>
      <c r="K80" s="14">
        <f t="array" ref="K80">IFERROR(INDEX(balance_sheet_quarter[#All], SMALL(IF(LOWER(balance_sheet_quarter[Company Name]) = LOWER(balance_sheet_quarter_filter!$B$2), ROW(balance_sheet_quarter[Company Name]) - ROW(INDEX(balance_sheet_quarter[Company Name], 1, 1)) + 1), ROW(78:78)), COLUMN(J:J)), "")</f>
        <v>0</v>
      </c>
      <c r="L80" s="14">
        <f t="array" ref="L80">IFERROR(INDEX(balance_sheet_quarter[#All], SMALL(IF(LOWER(balance_sheet_quarter[Company Name]) = LOWER(balance_sheet_quarter_filter!$B$2), ROW(balance_sheet_quarter[Company Name]) - ROW(INDEX(balance_sheet_quarter[Company Name], 1, 1)) + 1), ROW(78:78)), COLUMN(K:K)), "")</f>
        <v>0</v>
      </c>
      <c r="M80" s="14">
        <f t="array" ref="M80">IFERROR(INDEX(balance_sheet_quarter[#All], SMALL(IF(LOWER(balance_sheet_quarter[Company Name]) = LOWER(balance_sheet_quarter_filter!$B$2), ROW(balance_sheet_quarter[Company Name]) - ROW(INDEX(balance_sheet_quarter[Company Name], 1, 1)) + 1), ROW(78:78)), COLUMN(L:L)), "")</f>
        <v>0</v>
      </c>
      <c r="N80" s="14">
        <f t="array" ref="N80">IFERROR(INDEX(balance_sheet_quarter[#All], SMALL(IF(LOWER(balance_sheet_quarter[Company Name]) = LOWER(balance_sheet_quarter_filter!$B$2), ROW(balance_sheet_quarter[Company Name]) - ROW(INDEX(balance_sheet_quarter[Company Name], 1, 1)) + 1), ROW(78:78)), COLUMN(M:M)), "")</f>
        <v>0</v>
      </c>
      <c r="O80" s="14">
        <f t="array" ref="O80">IFERROR(INDEX(balance_sheet_quarter[#All], SMALL(IF(LOWER(balance_sheet_quarter[Company Name]) = LOWER(balance_sheet_quarter_filter!$B$2), ROW(balance_sheet_quarter[Company Name]) - ROW(INDEX(balance_sheet_quarter[Company Name], 1, 1)) + 1), ROW(78:78)), COLUMN(N:N)), "")</f>
        <v>0</v>
      </c>
      <c r="P80" s="14">
        <f t="array" ref="P80">IFERROR(INDEX(balance_sheet_quarter[#All], SMALL(IF(LOWER(balance_sheet_quarter[Company Name]) = LOWER(balance_sheet_quarter_filter!$B$2), ROW(balance_sheet_quarter[Company Name]) - ROW(INDEX(balance_sheet_quarter[Company Name], 1, 1)) + 1), ROW(78:78)), COLUMN(O:O)), "")</f>
        <v>0</v>
      </c>
      <c r="Q80" s="14">
        <f t="array" ref="Q80">IFERROR(INDEX(balance_sheet_quarter[#All], SMALL(IF(LOWER(balance_sheet_quarter[Company Name]) = LOWER(balance_sheet_quarter_filter!$B$2), ROW(balance_sheet_quarter[Company Name]) - ROW(INDEX(balance_sheet_quarter[Company Name], 1, 1)) + 1), ROW(78:78)), COLUMN(P:P)), "")</f>
        <v>0</v>
      </c>
      <c r="R80" s="14">
        <f t="array" ref="R80">IFERROR(INDEX(balance_sheet_quarter[#All], SMALL(IF(LOWER(balance_sheet_quarter[Company Name]) = LOWER(balance_sheet_quarter_filter!$B$2), ROW(balance_sheet_quarter[Company Name]) - ROW(INDEX(balance_sheet_quarter[Company Name], 1, 1)) + 1), ROW(78:78)), COLUMN(Q:Q)), "")</f>
        <v>0</v>
      </c>
      <c r="S80" s="14">
        <f t="array" ref="S80">IFERROR(INDEX(balance_sheet_quarter[#All], SMALL(IF(LOWER(balance_sheet_quarter[Company Name]) = LOWER(balance_sheet_quarter_filter!$B$2), ROW(balance_sheet_quarter[Company Name]) - ROW(INDEX(balance_sheet_quarter[Company Name], 1, 1)) + 1), ROW(78:78)), COLUMN(R:R)), "")</f>
        <v>0</v>
      </c>
    </row>
    <row r="81" spans="3:19" x14ac:dyDescent="0.35">
      <c r="C81" t="str">
        <f t="array" ref="C81">IFERROR(INDEX(balance_sheet_quarter[#All], SMALL(IF(LOWER(balance_sheet_quarter[Company Name]) = LOWER(balance_sheet_quarter_filter!$B$2), ROW(balance_sheet_quarter[Company Name]) - ROW(INDEX(balance_sheet_quarter[Company Name], 1, 1)) + 1), ROW(79:79)), COLUMN(B:B)), "")</f>
        <v>10. Vay và nợ thuê tài chính ngắn hạn</v>
      </c>
      <c r="D81" s="14">
        <f t="array" ref="D81">IFERROR(INDEX(balance_sheet_quarter[#All], SMALL(IF(LOWER(balance_sheet_quarter[Company Name]) = LOWER(balance_sheet_quarter_filter!$B$2), ROW(balance_sheet_quarter[Company Name]) - ROW(INDEX(balance_sheet_quarter[Company Name], 1, 1)) + 1), ROW(79:79)), COLUMN(C:C)), "")</f>
        <v>3248072000000</v>
      </c>
      <c r="E81" s="14">
        <f t="array" ref="E81">IFERROR(INDEX(balance_sheet_quarter[#All], SMALL(IF(LOWER(balance_sheet_quarter[Company Name]) = LOWER(balance_sheet_quarter_filter!$B$2), ROW(balance_sheet_quarter[Company Name]) - ROW(INDEX(balance_sheet_quarter[Company Name], 1, 1)) + 1), ROW(79:79)), COLUMN(D:D)), "")</f>
        <v>7880006000000</v>
      </c>
      <c r="F81" s="14">
        <f t="array" ref="F81">IFERROR(INDEX(balance_sheet_quarter[#All], SMALL(IF(LOWER(balance_sheet_quarter[Company Name]) = LOWER(balance_sheet_quarter_filter!$B$2), ROW(balance_sheet_quarter[Company Name]) - ROW(INDEX(balance_sheet_quarter[Company Name], 1, 1)) + 1), ROW(79:79)), COLUMN(E:E)), "")</f>
        <v>8462783000000</v>
      </c>
      <c r="G81" s="14">
        <f t="array" ref="G81">IFERROR(INDEX(balance_sheet_quarter[#All], SMALL(IF(LOWER(balance_sheet_quarter[Company Name]) = LOWER(balance_sheet_quarter_filter!$B$2), ROW(balance_sheet_quarter[Company Name]) - ROW(INDEX(balance_sheet_quarter[Company Name], 1, 1)) + 1), ROW(79:79)), COLUMN(F:F)), "")</f>
        <v>8855610000000</v>
      </c>
      <c r="H81" s="14">
        <f t="array" ref="H81">IFERROR(INDEX(balance_sheet_quarter[#All], SMALL(IF(LOWER(balance_sheet_quarter[Company Name]) = LOWER(balance_sheet_quarter_filter!$B$2), ROW(balance_sheet_quarter[Company Name]) - ROW(INDEX(balance_sheet_quarter[Company Name], 1, 1)) + 1), ROW(79:79)), COLUMN(G:G)), "")</f>
        <v>6958706000000</v>
      </c>
      <c r="I81" s="14">
        <f t="array" ref="I81">IFERROR(INDEX(balance_sheet_quarter[#All], SMALL(IF(LOWER(balance_sheet_quarter[Company Name]) = LOWER(balance_sheet_quarter_filter!$B$2), ROW(balance_sheet_quarter[Company Name]) - ROW(INDEX(balance_sheet_quarter[Company Name], 1, 1)) + 1), ROW(79:79)), COLUMN(H:H)), "")</f>
        <v>15229099000000</v>
      </c>
      <c r="J81" s="14">
        <f t="array" ref="J81">IFERROR(INDEX(balance_sheet_quarter[#All], SMALL(IF(LOWER(balance_sheet_quarter[Company Name]) = LOWER(balance_sheet_quarter_filter!$B$2), ROW(balance_sheet_quarter[Company Name]) - ROW(INDEX(balance_sheet_quarter[Company Name], 1, 1)) + 1), ROW(79:79)), COLUMN(I:I)), "")</f>
        <v>17660693000000</v>
      </c>
      <c r="K81" s="14">
        <f t="array" ref="K81">IFERROR(INDEX(balance_sheet_quarter[#All], SMALL(IF(LOWER(balance_sheet_quarter[Company Name]) = LOWER(balance_sheet_quarter_filter!$B$2), ROW(balance_sheet_quarter[Company Name]) - ROW(INDEX(balance_sheet_quarter[Company Name], 1, 1)) + 1), ROW(79:79)), COLUMN(J:J)), "")</f>
        <v>14376406000000</v>
      </c>
      <c r="L81" s="14">
        <f t="array" ref="L81">IFERROR(INDEX(balance_sheet_quarter[#All], SMALL(IF(LOWER(balance_sheet_quarter[Company Name]) = LOWER(balance_sheet_quarter_filter!$B$2), ROW(balance_sheet_quarter[Company Name]) - ROW(INDEX(balance_sheet_quarter[Company Name], 1, 1)) + 1), ROW(79:79)), COLUMN(K:K)), "")</f>
        <v>17692685000000</v>
      </c>
      <c r="M81" s="14">
        <f t="array" ref="M81">IFERROR(INDEX(balance_sheet_quarter[#All], SMALL(IF(LOWER(balance_sheet_quarter[Company Name]) = LOWER(balance_sheet_quarter_filter!$B$2), ROW(balance_sheet_quarter[Company Name]) - ROW(INDEX(balance_sheet_quarter[Company Name], 1, 1)) + 1), ROW(79:79)), COLUMN(L:L)), "")</f>
        <v>28430448000000</v>
      </c>
      <c r="N81" s="14">
        <f t="array" ref="N81">IFERROR(INDEX(balance_sheet_quarter[#All], SMALL(IF(LOWER(balance_sheet_quarter[Company Name]) = LOWER(balance_sheet_quarter_filter!$B$2), ROW(balance_sheet_quarter[Company Name]) - ROW(INDEX(balance_sheet_quarter[Company Name], 1, 1)) + 1), ROW(79:79)), COLUMN(M:M)), "")</f>
        <v>24549053000000</v>
      </c>
      <c r="O81" s="14">
        <f t="array" ref="O81">IFERROR(INDEX(balance_sheet_quarter[#All], SMALL(IF(LOWER(balance_sheet_quarter[Company Name]) = LOWER(balance_sheet_quarter_filter!$B$2), ROW(balance_sheet_quarter[Company Name]) - ROW(INDEX(balance_sheet_quarter[Company Name], 1, 1)) + 1), ROW(79:79)), COLUMN(N:N)), "")</f>
        <v>18123332000000</v>
      </c>
      <c r="P81" s="14">
        <f t="array" ref="P81">IFERROR(INDEX(balance_sheet_quarter[#All], SMALL(IF(LOWER(balance_sheet_quarter[Company Name]) = LOWER(balance_sheet_quarter_filter!$B$2), ROW(balance_sheet_quarter[Company Name]) - ROW(INDEX(balance_sheet_quarter[Company Name], 1, 1)) + 1), ROW(79:79)), COLUMN(O:O)), "")</f>
        <v>29634107000000</v>
      </c>
      <c r="Q81" s="14">
        <f t="array" ref="Q81">IFERROR(INDEX(balance_sheet_quarter[#All], SMALL(IF(LOWER(balance_sheet_quarter[Company Name]) = LOWER(balance_sheet_quarter_filter!$B$2), ROW(balance_sheet_quarter[Company Name]) - ROW(INDEX(balance_sheet_quarter[Company Name], 1, 1)) + 1), ROW(79:79)), COLUMN(P:P)), "")</f>
        <v>0</v>
      </c>
      <c r="R81" s="14">
        <f t="array" ref="R81">IFERROR(INDEX(balance_sheet_quarter[#All], SMALL(IF(LOWER(balance_sheet_quarter[Company Name]) = LOWER(balance_sheet_quarter_filter!$B$2), ROW(balance_sheet_quarter[Company Name]) - ROW(INDEX(balance_sheet_quarter[Company Name], 1, 1)) + 1), ROW(79:79)), COLUMN(Q:Q)), "")</f>
        <v>40646857000000</v>
      </c>
      <c r="S81" s="14">
        <f t="array" ref="S81">IFERROR(INDEX(balance_sheet_quarter[#All], SMALL(IF(LOWER(balance_sheet_quarter[Company Name]) = LOWER(balance_sheet_quarter_filter!$B$2), ROW(balance_sheet_quarter[Company Name]) - ROW(INDEX(balance_sheet_quarter[Company Name], 1, 1)) + 1), ROW(79:79)), COLUMN(R:R)), "")</f>
        <v>0</v>
      </c>
    </row>
    <row r="82" spans="3:19" x14ac:dyDescent="0.35">
      <c r="C82" t="str">
        <f t="array" ref="C82:C83">IFERROR(INDEX(balance_sheet_quarter[#All], SMALL(IF(LOWER(balance_sheet_quarter[Company Name]) = LOWER(balance_sheet_quarter_filter!$B$2), ROW(balance_sheet_quarter[Company Name]) - ROW(INDEX(balance_sheet_quarter[Company Name], 1, 1)) + 1), ROW(80:80)), COLUMN(B:B)), "")</f>
        <v>11. Dự phòng phải trả ngắn hạn</v>
      </c>
      <c r="D82" s="14">
        <f t="array" ref="D82">IFERROR(INDEX(balance_sheet_quarter[#All], SMALL(IF(LOWER(balance_sheet_quarter[Company Name]) = LOWER(balance_sheet_quarter_filter!$B$2), ROW(balance_sheet_quarter[Company Name]) - ROW(INDEX(balance_sheet_quarter[Company Name], 1, 1)) + 1), ROW(80:80)), COLUMN(C:C)), "")</f>
        <v>532227000000</v>
      </c>
      <c r="E82" s="14">
        <f t="array" ref="E82">IFERROR(INDEX(balance_sheet_quarter[#All], SMALL(IF(LOWER(balance_sheet_quarter[Company Name]) = LOWER(balance_sheet_quarter_filter!$B$2), ROW(balance_sheet_quarter[Company Name]) - ROW(INDEX(balance_sheet_quarter[Company Name], 1, 1)) + 1), ROW(80:80)), COLUMN(D:D)), "")</f>
        <v>3988377000000</v>
      </c>
      <c r="F82" s="14">
        <f t="array" ref="F82">IFERROR(INDEX(balance_sheet_quarter[#All], SMALL(IF(LOWER(balance_sheet_quarter[Company Name]) = LOWER(balance_sheet_quarter_filter!$B$2), ROW(balance_sheet_quarter[Company Name]) - ROW(INDEX(balance_sheet_quarter[Company Name], 1, 1)) + 1), ROW(80:80)), COLUMN(E:E)), "")</f>
        <v>3305980000000</v>
      </c>
      <c r="G82" s="14">
        <f t="array" ref="G82">IFERROR(INDEX(balance_sheet_quarter[#All], SMALL(IF(LOWER(balance_sheet_quarter[Company Name]) = LOWER(balance_sheet_quarter_filter!$B$2), ROW(balance_sheet_quarter[Company Name]) - ROW(INDEX(balance_sheet_quarter[Company Name], 1, 1)) + 1), ROW(80:80)), COLUMN(F:F)), "")</f>
        <v>2716151000000</v>
      </c>
      <c r="H82" s="14">
        <f t="array" ref="H82">IFERROR(INDEX(balance_sheet_quarter[#All], SMALL(IF(LOWER(balance_sheet_quarter[Company Name]) = LOWER(balance_sheet_quarter_filter!$B$2), ROW(balance_sheet_quarter[Company Name]) - ROW(INDEX(balance_sheet_quarter[Company Name], 1, 1)) + 1), ROW(80:80)), COLUMN(G:G)), "")</f>
        <v>3043300000000</v>
      </c>
      <c r="I82" s="14">
        <f t="array" ref="I82">IFERROR(INDEX(balance_sheet_quarter[#All], SMALL(IF(LOWER(balance_sheet_quarter[Company Name]) = LOWER(balance_sheet_quarter_filter!$B$2), ROW(balance_sheet_quarter[Company Name]) - ROW(INDEX(balance_sheet_quarter[Company Name], 1, 1)) + 1), ROW(80:80)), COLUMN(H:H)), "")</f>
        <v>9191147000000</v>
      </c>
      <c r="J82" s="14">
        <f t="array" ref="J82">IFERROR(INDEX(balance_sheet_quarter[#All], SMALL(IF(LOWER(balance_sheet_quarter[Company Name]) = LOWER(balance_sheet_quarter_filter!$B$2), ROW(balance_sheet_quarter[Company Name]) - ROW(INDEX(balance_sheet_quarter[Company Name], 1, 1)) + 1), ROW(80:80)), COLUMN(I:I)), "")</f>
        <v>7414603000000</v>
      </c>
      <c r="K82" s="14">
        <f t="array" ref="K82">IFERROR(INDEX(balance_sheet_quarter[#All], SMALL(IF(LOWER(balance_sheet_quarter[Company Name]) = LOWER(balance_sheet_quarter_filter!$B$2), ROW(balance_sheet_quarter[Company Name]) - ROW(INDEX(balance_sheet_quarter[Company Name], 1, 1)) + 1), ROW(80:80)), COLUMN(J:J)), "")</f>
        <v>8317159000000</v>
      </c>
      <c r="L82" s="14">
        <f t="array" ref="L82">IFERROR(INDEX(balance_sheet_quarter[#All], SMALL(IF(LOWER(balance_sheet_quarter[Company Name]) = LOWER(balance_sheet_quarter_filter!$B$2), ROW(balance_sheet_quarter[Company Name]) - ROW(INDEX(balance_sheet_quarter[Company Name], 1, 1)) + 1), ROW(80:80)), COLUMN(K:K)), "")</f>
        <v>10601153000000</v>
      </c>
      <c r="M82" s="14">
        <f t="array" ref="M82">IFERROR(INDEX(balance_sheet_quarter[#All], SMALL(IF(LOWER(balance_sheet_quarter[Company Name]) = LOWER(balance_sheet_quarter_filter!$B$2), ROW(balance_sheet_quarter[Company Name]) - ROW(INDEX(balance_sheet_quarter[Company Name], 1, 1)) + 1), ROW(80:80)), COLUMN(L:L)), "")</f>
        <v>21729677000000</v>
      </c>
      <c r="N82" s="14">
        <f t="array" ref="N82">IFERROR(INDEX(balance_sheet_quarter[#All], SMALL(IF(LOWER(balance_sheet_quarter[Company Name]) = LOWER(balance_sheet_quarter_filter!$B$2), ROW(balance_sheet_quarter[Company Name]) - ROW(INDEX(balance_sheet_quarter[Company Name], 1, 1)) + 1), ROW(80:80)), COLUMN(M:M)), "")</f>
        <v>20029840000000</v>
      </c>
      <c r="O82" s="14">
        <f t="array" ref="O82">IFERROR(INDEX(balance_sheet_quarter[#All], SMALL(IF(LOWER(balance_sheet_quarter[Company Name]) = LOWER(balance_sheet_quarter_filter!$B$2), ROW(balance_sheet_quarter[Company Name]) - ROW(INDEX(balance_sheet_quarter[Company Name], 1, 1)) + 1), ROW(80:80)), COLUMN(N:N)), "")</f>
        <v>14629453000000</v>
      </c>
      <c r="P82" s="14">
        <f t="array" ref="P82">IFERROR(INDEX(balance_sheet_quarter[#All], SMALL(IF(LOWER(balance_sheet_quarter[Company Name]) = LOWER(balance_sheet_quarter_filter!$B$2), ROW(balance_sheet_quarter[Company Name]) - ROW(INDEX(balance_sheet_quarter[Company Name], 1, 1)) + 1), ROW(80:80)), COLUMN(O:O)), "")</f>
        <v>26756538000000</v>
      </c>
      <c r="Q82" s="14">
        <f t="array" ref="Q82">IFERROR(INDEX(balance_sheet_quarter[#All], SMALL(IF(LOWER(balance_sheet_quarter[Company Name]) = LOWER(balance_sheet_quarter_filter!$B$2), ROW(balance_sheet_quarter[Company Name]) - ROW(INDEX(balance_sheet_quarter[Company Name], 1, 1)) + 1), ROW(80:80)), COLUMN(P:P)), "")</f>
        <v>0</v>
      </c>
      <c r="R82" s="14">
        <f t="array" ref="R82">IFERROR(INDEX(balance_sheet_quarter[#All], SMALL(IF(LOWER(balance_sheet_quarter[Company Name]) = LOWER(balance_sheet_quarter_filter!$B$2), ROW(balance_sheet_quarter[Company Name]) - ROW(INDEX(balance_sheet_quarter[Company Name], 1, 1)) + 1), ROW(80:80)), COLUMN(Q:Q)), "")</f>
        <v>36896180000000</v>
      </c>
      <c r="S82" s="14">
        <f t="array" ref="S82">IFERROR(INDEX(balance_sheet_quarter[#All], SMALL(IF(LOWER(balance_sheet_quarter[Company Name]) = LOWER(balance_sheet_quarter_filter!$B$2), ROW(balance_sheet_quarter[Company Name]) - ROW(INDEX(balance_sheet_quarter[Company Name], 1, 1)) + 1), ROW(80:80)), COLUMN(R:R)), "")</f>
        <v>0</v>
      </c>
    </row>
    <row r="83" spans="3:19" x14ac:dyDescent="0.35">
      <c r="C83" t="str">
        <v>11. Dự phòng phải trả ngắn hạn</v>
      </c>
      <c r="D83" s="14">
        <f t="array" ref="D83">IFERROR(INDEX(balance_sheet_quarter[#All], SMALL(IF(LOWER(balance_sheet_quarter[Company Name]) = LOWER(balance_sheet_quarter_filter!$B$2), ROW(balance_sheet_quarter[Company Name]) - ROW(INDEX(balance_sheet_quarter[Company Name], 1, 1)) + 1), ROW(81:81)), COLUMN(C:C)), "")</f>
        <v>2715845000000</v>
      </c>
      <c r="E83" s="14">
        <f t="array" ref="E83">IFERROR(INDEX(balance_sheet_quarter[#All], SMALL(IF(LOWER(balance_sheet_quarter[Company Name]) = LOWER(balance_sheet_quarter_filter!$B$2), ROW(balance_sheet_quarter[Company Name]) - ROW(INDEX(balance_sheet_quarter[Company Name], 1, 1)) + 1), ROW(81:81)), COLUMN(D:D)), "")</f>
        <v>3891629000000</v>
      </c>
      <c r="F83" s="14">
        <f t="array" ref="F83">IFERROR(INDEX(balance_sheet_quarter[#All], SMALL(IF(LOWER(balance_sheet_quarter[Company Name]) = LOWER(balance_sheet_quarter_filter!$B$2), ROW(balance_sheet_quarter[Company Name]) - ROW(INDEX(balance_sheet_quarter[Company Name], 1, 1)) + 1), ROW(81:81)), COLUMN(E:E)), "")</f>
        <v>5156803000000</v>
      </c>
      <c r="G83" s="14">
        <f t="array" ref="G83">IFERROR(INDEX(balance_sheet_quarter[#All], SMALL(IF(LOWER(balance_sheet_quarter[Company Name]) = LOWER(balance_sheet_quarter_filter!$B$2), ROW(balance_sheet_quarter[Company Name]) - ROW(INDEX(balance_sheet_quarter[Company Name], 1, 1)) + 1), ROW(81:81)), COLUMN(F:F)), "")</f>
        <v>6139459000000</v>
      </c>
      <c r="H83" s="14">
        <f t="array" ref="H83">IFERROR(INDEX(balance_sheet_quarter[#All], SMALL(IF(LOWER(balance_sheet_quarter[Company Name]) = LOWER(balance_sheet_quarter_filter!$B$2), ROW(balance_sheet_quarter[Company Name]) - ROW(INDEX(balance_sheet_quarter[Company Name], 1, 1)) + 1), ROW(81:81)), COLUMN(G:G)), "")</f>
        <v>3915406000000</v>
      </c>
      <c r="I83" s="14">
        <f t="array" ref="I83">IFERROR(INDEX(balance_sheet_quarter[#All], SMALL(IF(LOWER(balance_sheet_quarter[Company Name]) = LOWER(balance_sheet_quarter_filter!$B$2), ROW(balance_sheet_quarter[Company Name]) - ROW(INDEX(balance_sheet_quarter[Company Name], 1, 1)) + 1), ROW(81:81)), COLUMN(H:H)), "")</f>
        <v>6037952000000</v>
      </c>
      <c r="J83" s="14">
        <f t="array" ref="J83">IFERROR(INDEX(balance_sheet_quarter[#All], SMALL(IF(LOWER(balance_sheet_quarter[Company Name]) = LOWER(balance_sheet_quarter_filter!$B$2), ROW(balance_sheet_quarter[Company Name]) - ROW(INDEX(balance_sheet_quarter[Company Name], 1, 1)) + 1), ROW(81:81)), COLUMN(I:I)), "")</f>
        <v>0</v>
      </c>
      <c r="K83" s="14">
        <f t="array" ref="K83">IFERROR(INDEX(balance_sheet_quarter[#All], SMALL(IF(LOWER(balance_sheet_quarter[Company Name]) = LOWER(balance_sheet_quarter_filter!$B$2), ROW(balance_sheet_quarter[Company Name]) - ROW(INDEX(balance_sheet_quarter[Company Name], 1, 1)) + 1), ROW(81:81)), COLUMN(J:J)), "")</f>
        <v>6059247000000</v>
      </c>
      <c r="L83" s="14">
        <f t="array" ref="L83">IFERROR(INDEX(balance_sheet_quarter[#All], SMALL(IF(LOWER(balance_sheet_quarter[Company Name]) = LOWER(balance_sheet_quarter_filter!$B$2), ROW(balance_sheet_quarter[Company Name]) - ROW(INDEX(balance_sheet_quarter[Company Name], 1, 1)) + 1), ROW(81:81)), COLUMN(K:K)), "")</f>
        <v>7091532000000</v>
      </c>
      <c r="M83" s="14">
        <f t="array" ref="M83">IFERROR(INDEX(balance_sheet_quarter[#All], SMALL(IF(LOWER(balance_sheet_quarter[Company Name]) = LOWER(balance_sheet_quarter_filter!$B$2), ROW(balance_sheet_quarter[Company Name]) - ROW(INDEX(balance_sheet_quarter[Company Name], 1, 1)) + 1), ROW(81:81)), COLUMN(L:L)), "")</f>
        <v>6700771000000</v>
      </c>
      <c r="N83" s="14">
        <f t="array" ref="N83">IFERROR(INDEX(balance_sheet_quarter[#All], SMALL(IF(LOWER(balance_sheet_quarter[Company Name]) = LOWER(balance_sheet_quarter_filter!$B$2), ROW(balance_sheet_quarter[Company Name]) - ROW(INDEX(balance_sheet_quarter[Company Name], 1, 1)) + 1), ROW(81:81)), COLUMN(M:M)), "")</f>
        <v>4519213000000</v>
      </c>
      <c r="O83" s="14">
        <f t="array" ref="O83">IFERROR(INDEX(balance_sheet_quarter[#All], SMALL(IF(LOWER(balance_sheet_quarter[Company Name]) = LOWER(balance_sheet_quarter_filter!$B$2), ROW(balance_sheet_quarter[Company Name]) - ROW(INDEX(balance_sheet_quarter[Company Name], 1, 1)) + 1), ROW(81:81)), COLUMN(N:N)), "")</f>
        <v>3493879000000</v>
      </c>
      <c r="P83" s="14">
        <f t="array" ref="P83">IFERROR(INDEX(balance_sheet_quarter[#All], SMALL(IF(LOWER(balance_sheet_quarter[Company Name]) = LOWER(balance_sheet_quarter_filter!$B$2), ROW(balance_sheet_quarter[Company Name]) - ROW(INDEX(balance_sheet_quarter[Company Name], 1, 1)) + 1), ROW(81:81)), COLUMN(O:O)), "")</f>
        <v>2877569000000</v>
      </c>
      <c r="Q83" s="14">
        <f t="array" ref="Q83">IFERROR(INDEX(balance_sheet_quarter[#All], SMALL(IF(LOWER(balance_sheet_quarter[Company Name]) = LOWER(balance_sheet_quarter_filter!$B$2), ROW(balance_sheet_quarter[Company Name]) - ROW(INDEX(balance_sheet_quarter[Company Name], 1, 1)) + 1), ROW(81:81)), COLUMN(P:P)), "")</f>
        <v>0</v>
      </c>
      <c r="R83" s="14">
        <f t="array" ref="R83">IFERROR(INDEX(balance_sheet_quarter[#All], SMALL(IF(LOWER(balance_sheet_quarter[Company Name]) = LOWER(balance_sheet_quarter_filter!$B$2), ROW(balance_sheet_quarter[Company Name]) - ROW(INDEX(balance_sheet_quarter[Company Name], 1, 1)) + 1), ROW(81:81)), COLUMN(Q:Q)), "")</f>
        <v>3750677000000</v>
      </c>
      <c r="S83" s="14">
        <f t="array" ref="S83">IFERROR(INDEX(balance_sheet_quarter[#All], SMALL(IF(LOWER(balance_sheet_quarter[Company Name]) = LOWER(balance_sheet_quarter_filter!$B$2), ROW(balance_sheet_quarter[Company Name]) - ROW(INDEX(balance_sheet_quarter[Company Name], 1, 1)) + 1), ROW(81:81)), COLUMN(R:R)), "")</f>
        <v>0</v>
      </c>
    </row>
    <row r="84" spans="3:19" x14ac:dyDescent="0.35">
      <c r="C84" t="str">
        <f t="array" ref="C84">IFERROR(INDEX(balance_sheet_quarter[#All], SMALL(IF(LOWER(balance_sheet_quarter[Company Name]) = LOWER(balance_sheet_quarter_filter!$B$2), ROW(balance_sheet_quarter[Company Name]) - ROW(INDEX(balance_sheet_quarter[Company Name], 1, 1)) + 1), ROW(82:82)), COLUMN(B:B)), "")</f>
        <v>13. Quỹ bình ổn giá</v>
      </c>
      <c r="D84" s="14">
        <f t="array" ref="D84">IFERROR(INDEX(balance_sheet_quarter[#All], SMALL(IF(LOWER(balance_sheet_quarter[Company Name]) = LOWER(balance_sheet_quarter_filter!$B$2), ROW(balance_sheet_quarter[Company Name]) - ROW(INDEX(balance_sheet_quarter[Company Name], 1, 1)) + 1), ROW(82:82)), COLUMN(C:C)), "")</f>
        <v>0</v>
      </c>
      <c r="E84" s="14">
        <f t="array" ref="E84">IFERROR(INDEX(balance_sheet_quarter[#All], SMALL(IF(LOWER(balance_sheet_quarter[Company Name]) = LOWER(balance_sheet_quarter_filter!$B$2), ROW(balance_sheet_quarter[Company Name]) - ROW(INDEX(balance_sheet_quarter[Company Name], 1, 1)) + 1), ROW(82:82)), COLUMN(D:D)), "")</f>
        <v>0</v>
      </c>
      <c r="F84" s="14">
        <f t="array" ref="F84">IFERROR(INDEX(balance_sheet_quarter[#All], SMALL(IF(LOWER(balance_sheet_quarter[Company Name]) = LOWER(balance_sheet_quarter_filter!$B$2), ROW(balance_sheet_quarter[Company Name]) - ROW(INDEX(balance_sheet_quarter[Company Name], 1, 1)) + 1), ROW(82:82)), COLUMN(E:E)), "")</f>
        <v>0</v>
      </c>
      <c r="G84" s="14">
        <f t="array" ref="G84">IFERROR(INDEX(balance_sheet_quarter[#All], SMALL(IF(LOWER(balance_sheet_quarter[Company Name]) = LOWER(balance_sheet_quarter_filter!$B$2), ROW(balance_sheet_quarter[Company Name]) - ROW(INDEX(balance_sheet_quarter[Company Name], 1, 1)) + 1), ROW(82:82)), COLUMN(F:F)), "")</f>
        <v>0</v>
      </c>
      <c r="H84" s="14">
        <f t="array" ref="H84">IFERROR(INDEX(balance_sheet_quarter[#All], SMALL(IF(LOWER(balance_sheet_quarter[Company Name]) = LOWER(balance_sheet_quarter_filter!$B$2), ROW(balance_sheet_quarter[Company Name]) - ROW(INDEX(balance_sheet_quarter[Company Name], 1, 1)) + 1), ROW(82:82)), COLUMN(G:G)), "")</f>
        <v>0</v>
      </c>
      <c r="I84" s="14">
        <f t="array" ref="I84">IFERROR(INDEX(balance_sheet_quarter[#All], SMALL(IF(LOWER(balance_sheet_quarter[Company Name]) = LOWER(balance_sheet_quarter_filter!$B$2), ROW(balance_sheet_quarter[Company Name]) - ROW(INDEX(balance_sheet_quarter[Company Name], 1, 1)) + 1), ROW(82:82)), COLUMN(H:H)), "")</f>
        <v>0</v>
      </c>
      <c r="J84" s="14">
        <f t="array" ref="J84">IFERROR(INDEX(balance_sheet_quarter[#All], SMALL(IF(LOWER(balance_sheet_quarter[Company Name]) = LOWER(balance_sheet_quarter_filter!$B$2), ROW(balance_sheet_quarter[Company Name]) - ROW(INDEX(balance_sheet_quarter[Company Name], 1, 1)) + 1), ROW(82:82)), COLUMN(I:I)), "")</f>
        <v>0</v>
      </c>
      <c r="K84" s="14">
        <f t="array" ref="K84">IFERROR(INDEX(balance_sheet_quarter[#All], SMALL(IF(LOWER(balance_sheet_quarter[Company Name]) = LOWER(balance_sheet_quarter_filter!$B$2), ROW(balance_sheet_quarter[Company Name]) - ROW(INDEX(balance_sheet_quarter[Company Name], 1, 1)) + 1), ROW(82:82)), COLUMN(J:J)), "")</f>
        <v>0</v>
      </c>
      <c r="L84" s="14">
        <f t="array" ref="L84">IFERROR(INDEX(balance_sheet_quarter[#All], SMALL(IF(LOWER(balance_sheet_quarter[Company Name]) = LOWER(balance_sheet_quarter_filter!$B$2), ROW(balance_sheet_quarter[Company Name]) - ROW(INDEX(balance_sheet_quarter[Company Name], 1, 1)) + 1), ROW(82:82)), COLUMN(K:K)), "")</f>
        <v>0</v>
      </c>
      <c r="M84" s="14">
        <f t="array" ref="M84">IFERROR(INDEX(balance_sheet_quarter[#All], SMALL(IF(LOWER(balance_sheet_quarter[Company Name]) = LOWER(balance_sheet_quarter_filter!$B$2), ROW(balance_sheet_quarter[Company Name]) - ROW(INDEX(balance_sheet_quarter[Company Name], 1, 1)) + 1), ROW(82:82)), COLUMN(L:L)), "")</f>
        <v>0</v>
      </c>
      <c r="N84" s="14">
        <f t="array" ref="N84">IFERROR(INDEX(balance_sheet_quarter[#All], SMALL(IF(LOWER(balance_sheet_quarter[Company Name]) = LOWER(balance_sheet_quarter_filter!$B$2), ROW(balance_sheet_quarter[Company Name]) - ROW(INDEX(balance_sheet_quarter[Company Name], 1, 1)) + 1), ROW(82:82)), COLUMN(M:M)), "")</f>
        <v>0</v>
      </c>
      <c r="O84" s="14">
        <f t="array" ref="O84">IFERROR(INDEX(balance_sheet_quarter[#All], SMALL(IF(LOWER(balance_sheet_quarter[Company Name]) = LOWER(balance_sheet_quarter_filter!$B$2), ROW(balance_sheet_quarter[Company Name]) - ROW(INDEX(balance_sheet_quarter[Company Name], 1, 1)) + 1), ROW(82:82)), COLUMN(N:N)), "")</f>
        <v>0</v>
      </c>
      <c r="P84" s="14">
        <f t="array" ref="P84">IFERROR(INDEX(balance_sheet_quarter[#All], SMALL(IF(LOWER(balance_sheet_quarter[Company Name]) = LOWER(balance_sheet_quarter_filter!$B$2), ROW(balance_sheet_quarter[Company Name]) - ROW(INDEX(balance_sheet_quarter[Company Name], 1, 1)) + 1), ROW(82:82)), COLUMN(O:O)), "")</f>
        <v>0</v>
      </c>
      <c r="Q84" s="14">
        <f t="array" ref="Q84">IFERROR(INDEX(balance_sheet_quarter[#All], SMALL(IF(LOWER(balance_sheet_quarter[Company Name]) = LOWER(balance_sheet_quarter_filter!$B$2), ROW(balance_sheet_quarter[Company Name]) - ROW(INDEX(balance_sheet_quarter[Company Name], 1, 1)) + 1), ROW(82:82)), COLUMN(P:P)), "")</f>
        <v>0</v>
      </c>
      <c r="R84" s="14">
        <f t="array" ref="R84">IFERROR(INDEX(balance_sheet_quarter[#All], SMALL(IF(LOWER(balance_sheet_quarter[Company Name]) = LOWER(balance_sheet_quarter_filter!$B$2), ROW(balance_sheet_quarter[Company Name]) - ROW(INDEX(balance_sheet_quarter[Company Name], 1, 1)) + 1), ROW(82:82)), COLUMN(Q:Q)), "")</f>
        <v>0</v>
      </c>
      <c r="S84" s="14">
        <f t="array" ref="S84">IFERROR(INDEX(balance_sheet_quarter[#All], SMALL(IF(LOWER(balance_sheet_quarter[Company Name]) = LOWER(balance_sheet_quarter_filter!$B$2), ROW(balance_sheet_quarter[Company Name]) - ROW(INDEX(balance_sheet_quarter[Company Name], 1, 1)) + 1), ROW(82:82)), COLUMN(R:R)), "")</f>
        <v>0</v>
      </c>
    </row>
    <row r="85" spans="3:19" x14ac:dyDescent="0.35">
      <c r="C85" t="str">
        <f t="array" ref="C85">IFERROR(INDEX(balance_sheet_quarter[#All], SMALL(IF(LOWER(balance_sheet_quarter[Company Name]) = LOWER(balance_sheet_quarter_filter!$B$2), ROW(balance_sheet_quarter[Company Name]) - ROW(INDEX(balance_sheet_quarter[Company Name], 1, 1)) + 1), ROW(83:83)), COLUMN(B:B)), "")</f>
        <v>14. Giao dịch mua bán lại trái phiếu Chính phủ</v>
      </c>
      <c r="D85" s="14">
        <f t="array" ref="D85">IFERROR(INDEX(balance_sheet_quarter[#All], SMALL(IF(LOWER(balance_sheet_quarter[Company Name]) = LOWER(balance_sheet_quarter_filter!$B$2), ROW(balance_sheet_quarter[Company Name]) - ROW(INDEX(balance_sheet_quarter[Company Name], 1, 1)) + 1), ROW(83:83)), COLUMN(C:C)), "")</f>
        <v>0</v>
      </c>
      <c r="E85" s="14">
        <f t="array" ref="E85">IFERROR(INDEX(balance_sheet_quarter[#All], SMALL(IF(LOWER(balance_sheet_quarter[Company Name]) = LOWER(balance_sheet_quarter_filter!$B$2), ROW(balance_sheet_quarter[Company Name]) - ROW(INDEX(balance_sheet_quarter[Company Name], 1, 1)) + 1), ROW(83:83)), COLUMN(D:D)), "")</f>
        <v>0</v>
      </c>
      <c r="F85" s="14">
        <f t="array" ref="F85">IFERROR(INDEX(balance_sheet_quarter[#All], SMALL(IF(LOWER(balance_sheet_quarter[Company Name]) = LOWER(balance_sheet_quarter_filter!$B$2), ROW(balance_sheet_quarter[Company Name]) - ROW(INDEX(balance_sheet_quarter[Company Name], 1, 1)) + 1), ROW(83:83)), COLUMN(E:E)), "")</f>
        <v>0</v>
      </c>
      <c r="G85" s="14">
        <f t="array" ref="G85">IFERROR(INDEX(balance_sheet_quarter[#All], SMALL(IF(LOWER(balance_sheet_quarter[Company Name]) = LOWER(balance_sheet_quarter_filter!$B$2), ROW(balance_sheet_quarter[Company Name]) - ROW(INDEX(balance_sheet_quarter[Company Name], 1, 1)) + 1), ROW(83:83)), COLUMN(F:F)), "")</f>
        <v>0</v>
      </c>
      <c r="H85" s="14">
        <f t="array" ref="H85">IFERROR(INDEX(balance_sheet_quarter[#All], SMALL(IF(LOWER(balance_sheet_quarter[Company Name]) = LOWER(balance_sheet_quarter_filter!$B$2), ROW(balance_sheet_quarter[Company Name]) - ROW(INDEX(balance_sheet_quarter[Company Name], 1, 1)) + 1), ROW(83:83)), COLUMN(G:G)), "")</f>
        <v>0</v>
      </c>
      <c r="I85" s="14">
        <f t="array" ref="I85">IFERROR(INDEX(balance_sheet_quarter[#All], SMALL(IF(LOWER(balance_sheet_quarter[Company Name]) = LOWER(balance_sheet_quarter_filter!$B$2), ROW(balance_sheet_quarter[Company Name]) - ROW(INDEX(balance_sheet_quarter[Company Name], 1, 1)) + 1), ROW(83:83)), COLUMN(H:H)), "")</f>
        <v>0</v>
      </c>
      <c r="J85" s="14">
        <f t="array" ref="J85">IFERROR(INDEX(balance_sheet_quarter[#All], SMALL(IF(LOWER(balance_sheet_quarter[Company Name]) = LOWER(balance_sheet_quarter_filter!$B$2), ROW(balance_sheet_quarter[Company Name]) - ROW(INDEX(balance_sheet_quarter[Company Name], 1, 1)) + 1), ROW(83:83)), COLUMN(I:I)), "")</f>
        <v>0</v>
      </c>
      <c r="K85" s="14">
        <f t="array" ref="K85">IFERROR(INDEX(balance_sheet_quarter[#All], SMALL(IF(LOWER(balance_sheet_quarter[Company Name]) = LOWER(balance_sheet_quarter_filter!$B$2), ROW(balance_sheet_quarter[Company Name]) - ROW(INDEX(balance_sheet_quarter[Company Name], 1, 1)) + 1), ROW(83:83)), COLUMN(J:J)), "")</f>
        <v>0</v>
      </c>
      <c r="L85" s="14">
        <f t="array" ref="L85">IFERROR(INDEX(balance_sheet_quarter[#All], SMALL(IF(LOWER(balance_sheet_quarter[Company Name]) = LOWER(balance_sheet_quarter_filter!$B$2), ROW(balance_sheet_quarter[Company Name]) - ROW(INDEX(balance_sheet_quarter[Company Name], 1, 1)) + 1), ROW(83:83)), COLUMN(K:K)), "")</f>
        <v>0</v>
      </c>
      <c r="M85" s="14">
        <f t="array" ref="M85">IFERROR(INDEX(balance_sheet_quarter[#All], SMALL(IF(LOWER(balance_sheet_quarter[Company Name]) = LOWER(balance_sheet_quarter_filter!$B$2), ROW(balance_sheet_quarter[Company Name]) - ROW(INDEX(balance_sheet_quarter[Company Name], 1, 1)) + 1), ROW(83:83)), COLUMN(L:L)), "")</f>
        <v>0</v>
      </c>
      <c r="N85" s="14">
        <f t="array" ref="N85">IFERROR(INDEX(balance_sheet_quarter[#All], SMALL(IF(LOWER(balance_sheet_quarter[Company Name]) = LOWER(balance_sheet_quarter_filter!$B$2), ROW(balance_sheet_quarter[Company Name]) - ROW(INDEX(balance_sheet_quarter[Company Name], 1, 1)) + 1), ROW(83:83)), COLUMN(M:M)), "")</f>
        <v>0</v>
      </c>
      <c r="O85" s="14">
        <f t="array" ref="O85">IFERROR(INDEX(balance_sheet_quarter[#All], SMALL(IF(LOWER(balance_sheet_quarter[Company Name]) = LOWER(balance_sheet_quarter_filter!$B$2), ROW(balance_sheet_quarter[Company Name]) - ROW(INDEX(balance_sheet_quarter[Company Name], 1, 1)) + 1), ROW(83:83)), COLUMN(N:N)), "")</f>
        <v>0</v>
      </c>
      <c r="P85" s="14">
        <f t="array" ref="P85">IFERROR(INDEX(balance_sheet_quarter[#All], SMALL(IF(LOWER(balance_sheet_quarter[Company Name]) = LOWER(balance_sheet_quarter_filter!$B$2), ROW(balance_sheet_quarter[Company Name]) - ROW(INDEX(balance_sheet_quarter[Company Name], 1, 1)) + 1), ROW(83:83)), COLUMN(O:O)), "")</f>
        <v>0</v>
      </c>
      <c r="Q85" s="14">
        <f t="array" ref="Q85">IFERROR(INDEX(balance_sheet_quarter[#All], SMALL(IF(LOWER(balance_sheet_quarter[Company Name]) = LOWER(balance_sheet_quarter_filter!$B$2), ROW(balance_sheet_quarter[Company Name]) - ROW(INDEX(balance_sheet_quarter[Company Name], 1, 1)) + 1), ROW(83:83)), COLUMN(P:P)), "")</f>
        <v>0</v>
      </c>
      <c r="R85" s="14">
        <f t="array" ref="R85">IFERROR(INDEX(balance_sheet_quarter[#All], SMALL(IF(LOWER(balance_sheet_quarter[Company Name]) = LOWER(balance_sheet_quarter_filter!$B$2), ROW(balance_sheet_quarter[Company Name]) - ROW(INDEX(balance_sheet_quarter[Company Name], 1, 1)) + 1), ROW(83:83)), COLUMN(Q:Q)), "")</f>
        <v>0</v>
      </c>
      <c r="S85" s="14">
        <f t="array" ref="S85">IFERROR(INDEX(balance_sheet_quarter[#All], SMALL(IF(LOWER(balance_sheet_quarter[Company Name]) = LOWER(balance_sheet_quarter_filter!$B$2), ROW(balance_sheet_quarter[Company Name]) - ROW(INDEX(balance_sheet_quarter[Company Name], 1, 1)) + 1), ROW(83:83)), COLUMN(R:R)), "")</f>
        <v>0</v>
      </c>
    </row>
    <row r="86" spans="3:19" x14ac:dyDescent="0.35">
      <c r="C86" t="str">
        <f t="array" ref="C86">IFERROR(INDEX(balance_sheet_quarter[#All], SMALL(IF(LOWER(balance_sheet_quarter[Company Name]) = LOWER(balance_sheet_quarter_filter!$B$2), ROW(balance_sheet_quarter[Company Name]) - ROW(INDEX(balance_sheet_quarter[Company Name], 1, 1)) + 1), ROW(84:84)), COLUMN(B:B)), "")</f>
        <v>II. Nợ dài hạn</v>
      </c>
      <c r="D86" s="14">
        <f t="array" ref="D86">IFERROR(INDEX(balance_sheet_quarter[#All], SMALL(IF(LOWER(balance_sheet_quarter[Company Name]) = LOWER(balance_sheet_quarter_filter!$B$2), ROW(balance_sheet_quarter[Company Name]) - ROW(INDEX(balance_sheet_quarter[Company Name], 1, 1)) + 1), ROW(84:84)), COLUMN(C:C)), "")</f>
        <v>428953971000000</v>
      </c>
      <c r="E86" s="14">
        <f t="array" ref="E86">IFERROR(INDEX(balance_sheet_quarter[#All], SMALL(IF(LOWER(balance_sheet_quarter[Company Name]) = LOWER(balance_sheet_quarter_filter!$B$2), ROW(balance_sheet_quarter[Company Name]) - ROW(INDEX(balance_sheet_quarter[Company Name], 1, 1)) + 1), ROW(84:84)), COLUMN(D:D)), "")</f>
        <v>427971850000000</v>
      </c>
      <c r="F86" s="14">
        <f t="array" ref="F86">IFERROR(INDEX(balance_sheet_quarter[#All], SMALL(IF(LOWER(balance_sheet_quarter[Company Name]) = LOWER(balance_sheet_quarter_filter!$B$2), ROW(balance_sheet_quarter[Company Name]) - ROW(INDEX(balance_sheet_quarter[Company Name], 1, 1)) + 1), ROW(84:84)), COLUMN(E:E)), "")</f>
        <v>431136898000000</v>
      </c>
      <c r="G86" s="14">
        <f t="array" ref="G86">IFERROR(INDEX(balance_sheet_quarter[#All], SMALL(IF(LOWER(balance_sheet_quarter[Company Name]) = LOWER(balance_sheet_quarter_filter!$B$2), ROW(balance_sheet_quarter[Company Name]) - ROW(INDEX(balance_sheet_quarter[Company Name], 1, 1)) + 1), ROW(84:84)), COLUMN(F:F)), "")</f>
        <v>433943764000000</v>
      </c>
      <c r="H86" s="14">
        <f t="array" ref="H86">IFERROR(INDEX(balance_sheet_quarter[#All], SMALL(IF(LOWER(balance_sheet_quarter[Company Name]) = LOWER(balance_sheet_quarter_filter!$B$2), ROW(balance_sheet_quarter[Company Name]) - ROW(INDEX(balance_sheet_quarter[Company Name], 1, 1)) + 1), ROW(84:84)), COLUMN(G:G)), "")</f>
        <v>418839499000000</v>
      </c>
      <c r="I86" s="14">
        <f t="array" ref="I86">IFERROR(INDEX(balance_sheet_quarter[#All], SMALL(IF(LOWER(balance_sheet_quarter[Company Name]) = LOWER(balance_sheet_quarter_filter!$B$2), ROW(balance_sheet_quarter[Company Name]) - ROW(INDEX(balance_sheet_quarter[Company Name], 1, 1)) + 1), ROW(84:84)), COLUMN(H:H)), "")</f>
        <v>427386772000000</v>
      </c>
      <c r="J86" s="14">
        <f t="array" ref="J86">IFERROR(INDEX(balance_sheet_quarter[#All], SMALL(IF(LOWER(balance_sheet_quarter[Company Name]) = LOWER(balance_sheet_quarter_filter!$B$2), ROW(balance_sheet_quarter[Company Name]) - ROW(INDEX(balance_sheet_quarter[Company Name], 1, 1)) + 1), ROW(84:84)), COLUMN(I:I)), "")</f>
        <v>457791917000000</v>
      </c>
      <c r="K86" s="14">
        <f t="array" ref="K86">IFERROR(INDEX(balance_sheet_quarter[#All], SMALL(IF(LOWER(balance_sheet_quarter[Company Name]) = LOWER(balance_sheet_quarter_filter!$B$2), ROW(balance_sheet_quarter[Company Name]) - ROW(INDEX(balance_sheet_quarter[Company Name], 1, 1)) + 1), ROW(84:84)), COLUMN(J:J)), "")</f>
        <v>456417837000000</v>
      </c>
      <c r="L86" s="14">
        <f t="array" ref="L86">IFERROR(INDEX(balance_sheet_quarter[#All], SMALL(IF(LOWER(balance_sheet_quarter[Company Name]) = LOWER(balance_sheet_quarter_filter!$B$2), ROW(balance_sheet_quarter[Company Name]) - ROW(INDEX(balance_sheet_quarter[Company Name], 1, 1)) + 1), ROW(84:84)), COLUMN(K:K)), "")</f>
        <v>457890375000000</v>
      </c>
      <c r="M86" s="14">
        <f t="array" ref="M86">IFERROR(INDEX(balance_sheet_quarter[#All], SMALL(IF(LOWER(balance_sheet_quarter[Company Name]) = LOWER(balance_sheet_quarter_filter!$B$2), ROW(balance_sheet_quarter[Company Name]) - ROW(INDEX(balance_sheet_quarter[Company Name], 1, 1)) + 1), ROW(84:84)), COLUMN(L:L)), "")</f>
        <v>454740496000000</v>
      </c>
      <c r="N86" s="14">
        <f t="array" ref="N86">IFERROR(INDEX(balance_sheet_quarter[#All], SMALL(IF(LOWER(balance_sheet_quarter[Company Name]) = LOWER(balance_sheet_quarter_filter!$B$2), ROW(balance_sheet_quarter[Company Name]) - ROW(INDEX(balance_sheet_quarter[Company Name], 1, 1)) + 1), ROW(84:84)), COLUMN(M:M)), "")</f>
        <v>478789403000000</v>
      </c>
      <c r="O86" s="14">
        <f t="array" ref="O86">IFERROR(INDEX(balance_sheet_quarter[#All], SMALL(IF(LOWER(balance_sheet_quarter[Company Name]) = LOWER(balance_sheet_quarter_filter!$B$2), ROW(balance_sheet_quarter[Company Name]) - ROW(INDEX(balance_sheet_quarter[Company Name], 1, 1)) + 1), ROW(84:84)), COLUMN(N:N)), "")</f>
        <v>501583494000000</v>
      </c>
      <c r="P86" s="14">
        <f t="array" ref="P86">IFERROR(INDEX(balance_sheet_quarter[#All], SMALL(IF(LOWER(balance_sheet_quarter[Company Name]) = LOWER(balance_sheet_quarter_filter!$B$2), ROW(balance_sheet_quarter[Company Name]) - ROW(INDEX(balance_sheet_quarter[Company Name], 1, 1)) + 1), ROW(84:84)), COLUMN(O:O)), "")</f>
        <v>507833203000000</v>
      </c>
      <c r="Q86" s="14">
        <f t="array" ref="Q86">IFERROR(INDEX(balance_sheet_quarter[#All], SMALL(IF(LOWER(balance_sheet_quarter[Company Name]) = LOWER(balance_sheet_quarter_filter!$B$2), ROW(balance_sheet_quarter[Company Name]) - ROW(INDEX(balance_sheet_quarter[Company Name], 1, 1)) + 1), ROW(84:84)), COLUMN(P:P)), "")</f>
        <v>0</v>
      </c>
      <c r="R86" s="14">
        <f t="array" ref="R86">IFERROR(INDEX(balance_sheet_quarter[#All], SMALL(IF(LOWER(balance_sheet_quarter[Company Name]) = LOWER(balance_sheet_quarter_filter!$B$2), ROW(balance_sheet_quarter[Company Name]) - ROW(INDEX(balance_sheet_quarter[Company Name], 1, 1)) + 1), ROW(84:84)), COLUMN(Q:Q)), "")</f>
        <v>533358461000000</v>
      </c>
      <c r="S86" s="14">
        <f t="array" ref="S86">IFERROR(INDEX(balance_sheet_quarter[#All], SMALL(IF(LOWER(balance_sheet_quarter[Company Name]) = LOWER(balance_sheet_quarter_filter!$B$2), ROW(balance_sheet_quarter[Company Name]) - ROW(INDEX(balance_sheet_quarter[Company Name], 1, 1)) + 1), ROW(84:84)), COLUMN(R:R)), "")</f>
        <v>0</v>
      </c>
    </row>
    <row r="87" spans="3:19" x14ac:dyDescent="0.35">
      <c r="C87" t="str">
        <f t="array" ref="C87">IFERROR(INDEX(balance_sheet_quarter[#All], SMALL(IF(LOWER(balance_sheet_quarter[Company Name]) = LOWER(balance_sheet_quarter_filter!$B$2), ROW(balance_sheet_quarter[Company Name]) - ROW(INDEX(balance_sheet_quarter[Company Name], 1, 1)) + 1), ROW(85:85)), COLUMN(B:B)), "")</f>
        <v>1. Phải trả người bán dài hạn</v>
      </c>
      <c r="D87" s="14">
        <f t="array" ref="D87">IFERROR(INDEX(balance_sheet_quarter[#All], SMALL(IF(LOWER(balance_sheet_quarter[Company Name]) = LOWER(balance_sheet_quarter_filter!$B$2), ROW(balance_sheet_quarter[Company Name]) - ROW(INDEX(balance_sheet_quarter[Company Name], 1, 1)) + 1), ROW(85:85)), COLUMN(C:C)), "")</f>
        <v>0</v>
      </c>
      <c r="E87" s="14">
        <f t="array" ref="E87">IFERROR(INDEX(balance_sheet_quarter[#All], SMALL(IF(LOWER(balance_sheet_quarter[Company Name]) = LOWER(balance_sheet_quarter_filter!$B$2), ROW(balance_sheet_quarter[Company Name]) - ROW(INDEX(balance_sheet_quarter[Company Name], 1, 1)) + 1), ROW(85:85)), COLUMN(D:D)), "")</f>
        <v>0</v>
      </c>
      <c r="F87" s="14">
        <f t="array" ref="F87">IFERROR(INDEX(balance_sheet_quarter[#All], SMALL(IF(LOWER(balance_sheet_quarter[Company Name]) = LOWER(balance_sheet_quarter_filter!$B$2), ROW(balance_sheet_quarter[Company Name]) - ROW(INDEX(balance_sheet_quarter[Company Name], 1, 1)) + 1), ROW(85:85)), COLUMN(E:E)), "")</f>
        <v>0</v>
      </c>
      <c r="G87" s="14">
        <f t="array" ref="G87">IFERROR(INDEX(balance_sheet_quarter[#All], SMALL(IF(LOWER(balance_sheet_quarter[Company Name]) = LOWER(balance_sheet_quarter_filter!$B$2), ROW(balance_sheet_quarter[Company Name]) - ROW(INDEX(balance_sheet_quarter[Company Name], 1, 1)) + 1), ROW(85:85)), COLUMN(F:F)), "")</f>
        <v>0</v>
      </c>
      <c r="H87" s="14">
        <f t="array" ref="H87">IFERROR(INDEX(balance_sheet_quarter[#All], SMALL(IF(LOWER(balance_sheet_quarter[Company Name]) = LOWER(balance_sheet_quarter_filter!$B$2), ROW(balance_sheet_quarter[Company Name]) - ROW(INDEX(balance_sheet_quarter[Company Name], 1, 1)) + 1), ROW(85:85)), COLUMN(G:G)), "")</f>
        <v>0</v>
      </c>
      <c r="I87" s="14">
        <f t="array" ref="I87">IFERROR(INDEX(balance_sheet_quarter[#All], SMALL(IF(LOWER(balance_sheet_quarter[Company Name]) = LOWER(balance_sheet_quarter_filter!$B$2), ROW(balance_sheet_quarter[Company Name]) - ROW(INDEX(balance_sheet_quarter[Company Name], 1, 1)) + 1), ROW(85:85)), COLUMN(H:H)), "")</f>
        <v>0</v>
      </c>
      <c r="J87" s="14">
        <f t="array" ref="J87">IFERROR(INDEX(balance_sheet_quarter[#All], SMALL(IF(LOWER(balance_sheet_quarter[Company Name]) = LOWER(balance_sheet_quarter_filter!$B$2), ROW(balance_sheet_quarter[Company Name]) - ROW(INDEX(balance_sheet_quarter[Company Name], 1, 1)) + 1), ROW(85:85)), COLUMN(I:I)), "")</f>
        <v>0</v>
      </c>
      <c r="K87" s="14">
        <f t="array" ref="K87">IFERROR(INDEX(balance_sheet_quarter[#All], SMALL(IF(LOWER(balance_sheet_quarter[Company Name]) = LOWER(balance_sheet_quarter_filter!$B$2), ROW(balance_sheet_quarter[Company Name]) - ROW(INDEX(balance_sheet_quarter[Company Name], 1, 1)) + 1), ROW(85:85)), COLUMN(J:J)), "")</f>
        <v>0</v>
      </c>
      <c r="L87" s="14">
        <f t="array" ref="L87">IFERROR(INDEX(balance_sheet_quarter[#All], SMALL(IF(LOWER(balance_sheet_quarter[Company Name]) = LOWER(balance_sheet_quarter_filter!$B$2), ROW(balance_sheet_quarter[Company Name]) - ROW(INDEX(balance_sheet_quarter[Company Name], 1, 1)) + 1), ROW(85:85)), COLUMN(K:K)), "")</f>
        <v>0</v>
      </c>
      <c r="M87" s="14">
        <f t="array" ref="M87">IFERROR(INDEX(balance_sheet_quarter[#All], SMALL(IF(LOWER(balance_sheet_quarter[Company Name]) = LOWER(balance_sheet_quarter_filter!$B$2), ROW(balance_sheet_quarter[Company Name]) - ROW(INDEX(balance_sheet_quarter[Company Name], 1, 1)) + 1), ROW(85:85)), COLUMN(L:L)), "")</f>
        <v>0</v>
      </c>
      <c r="N87" s="14">
        <f t="array" ref="N87">IFERROR(INDEX(balance_sheet_quarter[#All], SMALL(IF(LOWER(balance_sheet_quarter[Company Name]) = LOWER(balance_sheet_quarter_filter!$B$2), ROW(balance_sheet_quarter[Company Name]) - ROW(INDEX(balance_sheet_quarter[Company Name], 1, 1)) + 1), ROW(85:85)), COLUMN(M:M)), "")</f>
        <v>0</v>
      </c>
      <c r="O87" s="14">
        <f t="array" ref="O87">IFERROR(INDEX(balance_sheet_quarter[#All], SMALL(IF(LOWER(balance_sheet_quarter[Company Name]) = LOWER(balance_sheet_quarter_filter!$B$2), ROW(balance_sheet_quarter[Company Name]) - ROW(INDEX(balance_sheet_quarter[Company Name], 1, 1)) + 1), ROW(85:85)), COLUMN(N:N)), "")</f>
        <v>0</v>
      </c>
      <c r="P87" s="14">
        <f t="array" ref="P87">IFERROR(INDEX(balance_sheet_quarter[#All], SMALL(IF(LOWER(balance_sheet_quarter[Company Name]) = LOWER(balance_sheet_quarter_filter!$B$2), ROW(balance_sheet_quarter[Company Name]) - ROW(INDEX(balance_sheet_quarter[Company Name], 1, 1)) + 1), ROW(85:85)), COLUMN(O:O)), "")</f>
        <v>0</v>
      </c>
      <c r="Q87" s="14">
        <f t="array" ref="Q87">IFERROR(INDEX(balance_sheet_quarter[#All], SMALL(IF(LOWER(balance_sheet_quarter[Company Name]) = LOWER(balance_sheet_quarter_filter!$B$2), ROW(balance_sheet_quarter[Company Name]) - ROW(INDEX(balance_sheet_quarter[Company Name], 1, 1)) + 1), ROW(85:85)), COLUMN(P:P)), "")</f>
        <v>0</v>
      </c>
      <c r="R87" s="14">
        <f t="array" ref="R87">IFERROR(INDEX(balance_sheet_quarter[#All], SMALL(IF(LOWER(balance_sheet_quarter[Company Name]) = LOWER(balance_sheet_quarter_filter!$B$2), ROW(balance_sheet_quarter[Company Name]) - ROW(INDEX(balance_sheet_quarter[Company Name], 1, 1)) + 1), ROW(85:85)), COLUMN(Q:Q)), "")</f>
        <v>0</v>
      </c>
      <c r="S87" s="14">
        <f t="array" ref="S87">IFERROR(INDEX(balance_sheet_quarter[#All], SMALL(IF(LOWER(balance_sheet_quarter[Company Name]) = LOWER(balance_sheet_quarter_filter!$B$2), ROW(balance_sheet_quarter[Company Name]) - ROW(INDEX(balance_sheet_quarter[Company Name], 1, 1)) + 1), ROW(85:85)), COLUMN(R:R)), "")</f>
        <v>0</v>
      </c>
    </row>
    <row r="88" spans="3:19" x14ac:dyDescent="0.35">
      <c r="C88" t="str">
        <f t="array" ref="C88">IFERROR(INDEX(balance_sheet_quarter[#All], SMALL(IF(LOWER(balance_sheet_quarter[Company Name]) = LOWER(balance_sheet_quarter_filter!$B$2), ROW(balance_sheet_quarter[Company Name]) - ROW(INDEX(balance_sheet_quarter[Company Name], 1, 1)) + 1), ROW(86:86)), COLUMN(B:B)), "")</f>
        <v>2. Người mua trả tiền trước dài hạn</v>
      </c>
      <c r="D88" s="14">
        <f t="array" ref="D88">IFERROR(INDEX(balance_sheet_quarter[#All], SMALL(IF(LOWER(balance_sheet_quarter[Company Name]) = LOWER(balance_sheet_quarter_filter!$B$2), ROW(balance_sheet_quarter[Company Name]) - ROW(INDEX(balance_sheet_quarter[Company Name], 1, 1)) + 1), ROW(86:86)), COLUMN(C:C)), "")</f>
        <v>0</v>
      </c>
      <c r="E88" s="14">
        <f t="array" ref="E88">IFERROR(INDEX(balance_sheet_quarter[#All], SMALL(IF(LOWER(balance_sheet_quarter[Company Name]) = LOWER(balance_sheet_quarter_filter!$B$2), ROW(balance_sheet_quarter[Company Name]) - ROW(INDEX(balance_sheet_quarter[Company Name], 1, 1)) + 1), ROW(86:86)), COLUMN(D:D)), "")</f>
        <v>0</v>
      </c>
      <c r="F88" s="14">
        <f t="array" ref="F88">IFERROR(INDEX(balance_sheet_quarter[#All], SMALL(IF(LOWER(balance_sheet_quarter[Company Name]) = LOWER(balance_sheet_quarter_filter!$B$2), ROW(balance_sheet_quarter[Company Name]) - ROW(INDEX(balance_sheet_quarter[Company Name], 1, 1)) + 1), ROW(86:86)), COLUMN(E:E)), "")</f>
        <v>0</v>
      </c>
      <c r="G88" s="14">
        <f t="array" ref="G88">IFERROR(INDEX(balance_sheet_quarter[#All], SMALL(IF(LOWER(balance_sheet_quarter[Company Name]) = LOWER(balance_sheet_quarter_filter!$B$2), ROW(balance_sheet_quarter[Company Name]) - ROW(INDEX(balance_sheet_quarter[Company Name], 1, 1)) + 1), ROW(86:86)), COLUMN(F:F)), "")</f>
        <v>0</v>
      </c>
      <c r="H88" s="14">
        <f t="array" ref="H88">IFERROR(INDEX(balance_sheet_quarter[#All], SMALL(IF(LOWER(balance_sheet_quarter[Company Name]) = LOWER(balance_sheet_quarter_filter!$B$2), ROW(balance_sheet_quarter[Company Name]) - ROW(INDEX(balance_sheet_quarter[Company Name], 1, 1)) + 1), ROW(86:86)), COLUMN(G:G)), "")</f>
        <v>0</v>
      </c>
      <c r="I88" s="14">
        <f t="array" ref="I88">IFERROR(INDEX(balance_sheet_quarter[#All], SMALL(IF(LOWER(balance_sheet_quarter[Company Name]) = LOWER(balance_sheet_quarter_filter!$B$2), ROW(balance_sheet_quarter[Company Name]) - ROW(INDEX(balance_sheet_quarter[Company Name], 1, 1)) + 1), ROW(86:86)), COLUMN(H:H)), "")</f>
        <v>0</v>
      </c>
      <c r="J88" s="14">
        <f t="array" ref="J88">IFERROR(INDEX(balance_sheet_quarter[#All], SMALL(IF(LOWER(balance_sheet_quarter[Company Name]) = LOWER(balance_sheet_quarter_filter!$B$2), ROW(balance_sheet_quarter[Company Name]) - ROW(INDEX(balance_sheet_quarter[Company Name], 1, 1)) + 1), ROW(86:86)), COLUMN(I:I)), "")</f>
        <v>0</v>
      </c>
      <c r="K88" s="14">
        <f t="array" ref="K88">IFERROR(INDEX(balance_sheet_quarter[#All], SMALL(IF(LOWER(balance_sheet_quarter[Company Name]) = LOWER(balance_sheet_quarter_filter!$B$2), ROW(balance_sheet_quarter[Company Name]) - ROW(INDEX(balance_sheet_quarter[Company Name], 1, 1)) + 1), ROW(86:86)), COLUMN(J:J)), "")</f>
        <v>0</v>
      </c>
      <c r="L88" s="14">
        <f t="array" ref="L88">IFERROR(INDEX(balance_sheet_quarter[#All], SMALL(IF(LOWER(balance_sheet_quarter[Company Name]) = LOWER(balance_sheet_quarter_filter!$B$2), ROW(balance_sheet_quarter[Company Name]) - ROW(INDEX(balance_sheet_quarter[Company Name], 1, 1)) + 1), ROW(86:86)), COLUMN(K:K)), "")</f>
        <v>0</v>
      </c>
      <c r="M88" s="14">
        <f t="array" ref="M88">IFERROR(INDEX(balance_sheet_quarter[#All], SMALL(IF(LOWER(balance_sheet_quarter[Company Name]) = LOWER(balance_sheet_quarter_filter!$B$2), ROW(balance_sheet_quarter[Company Name]) - ROW(INDEX(balance_sheet_quarter[Company Name], 1, 1)) + 1), ROW(86:86)), COLUMN(L:L)), "")</f>
        <v>0</v>
      </c>
      <c r="N88" s="14">
        <f t="array" ref="N88">IFERROR(INDEX(balance_sheet_quarter[#All], SMALL(IF(LOWER(balance_sheet_quarter[Company Name]) = LOWER(balance_sheet_quarter_filter!$B$2), ROW(balance_sheet_quarter[Company Name]) - ROW(INDEX(balance_sheet_quarter[Company Name], 1, 1)) + 1), ROW(86:86)), COLUMN(M:M)), "")</f>
        <v>0</v>
      </c>
      <c r="O88" s="14">
        <f t="array" ref="O88">IFERROR(INDEX(balance_sheet_quarter[#All], SMALL(IF(LOWER(balance_sheet_quarter[Company Name]) = LOWER(balance_sheet_quarter_filter!$B$2), ROW(balance_sheet_quarter[Company Name]) - ROW(INDEX(balance_sheet_quarter[Company Name], 1, 1)) + 1), ROW(86:86)), COLUMN(N:N)), "")</f>
        <v>0</v>
      </c>
      <c r="P88" s="14">
        <f t="array" ref="P88">IFERROR(INDEX(balance_sheet_quarter[#All], SMALL(IF(LOWER(balance_sheet_quarter[Company Name]) = LOWER(balance_sheet_quarter_filter!$B$2), ROW(balance_sheet_quarter[Company Name]) - ROW(INDEX(balance_sheet_quarter[Company Name], 1, 1)) + 1), ROW(86:86)), COLUMN(O:O)), "")</f>
        <v>0</v>
      </c>
      <c r="Q88" s="14">
        <f t="array" ref="Q88">IFERROR(INDEX(balance_sheet_quarter[#All], SMALL(IF(LOWER(balance_sheet_quarter[Company Name]) = LOWER(balance_sheet_quarter_filter!$B$2), ROW(balance_sheet_quarter[Company Name]) - ROW(INDEX(balance_sheet_quarter[Company Name], 1, 1)) + 1), ROW(86:86)), COLUMN(P:P)), "")</f>
        <v>0</v>
      </c>
      <c r="R88" s="14">
        <f t="array" ref="R88">IFERROR(INDEX(balance_sheet_quarter[#All], SMALL(IF(LOWER(balance_sheet_quarter[Company Name]) = LOWER(balance_sheet_quarter_filter!$B$2), ROW(balance_sheet_quarter[Company Name]) - ROW(INDEX(balance_sheet_quarter[Company Name], 1, 1)) + 1), ROW(86:86)), COLUMN(Q:Q)), "")</f>
        <v>0</v>
      </c>
      <c r="S88" s="14">
        <f t="array" ref="S88">IFERROR(INDEX(balance_sheet_quarter[#All], SMALL(IF(LOWER(balance_sheet_quarter[Company Name]) = LOWER(balance_sheet_quarter_filter!$B$2), ROW(balance_sheet_quarter[Company Name]) - ROW(INDEX(balance_sheet_quarter[Company Name], 1, 1)) + 1), ROW(86:86)), COLUMN(R:R)), "")</f>
        <v>0</v>
      </c>
    </row>
    <row r="89" spans="3:19" x14ac:dyDescent="0.35">
      <c r="C89" t="str">
        <f t="array" ref="C89">IFERROR(INDEX(balance_sheet_quarter[#All], SMALL(IF(LOWER(balance_sheet_quarter[Company Name]) = LOWER(balance_sheet_quarter_filter!$B$2), ROW(balance_sheet_quarter[Company Name]) - ROW(INDEX(balance_sheet_quarter[Company Name], 1, 1)) + 1), ROW(87:87)), COLUMN(B:B)), "")</f>
        <v>3. Chi phí phải trả dài hạn</v>
      </c>
      <c r="D89" s="14">
        <f t="array" ref="D89">IFERROR(INDEX(balance_sheet_quarter[#All], SMALL(IF(LOWER(balance_sheet_quarter[Company Name]) = LOWER(balance_sheet_quarter_filter!$B$2), ROW(balance_sheet_quarter[Company Name]) - ROW(INDEX(balance_sheet_quarter[Company Name], 1, 1)) + 1), ROW(87:87)), COLUMN(C:C)), "")</f>
        <v>0</v>
      </c>
      <c r="E89" s="14">
        <f t="array" ref="E89">IFERROR(INDEX(balance_sheet_quarter[#All], SMALL(IF(LOWER(balance_sheet_quarter[Company Name]) = LOWER(balance_sheet_quarter_filter!$B$2), ROW(balance_sheet_quarter[Company Name]) - ROW(INDEX(balance_sheet_quarter[Company Name], 1, 1)) + 1), ROW(87:87)), COLUMN(D:D)), "")</f>
        <v>0</v>
      </c>
      <c r="F89" s="14">
        <f t="array" ref="F89">IFERROR(INDEX(balance_sheet_quarter[#All], SMALL(IF(LOWER(balance_sheet_quarter[Company Name]) = LOWER(balance_sheet_quarter_filter!$B$2), ROW(balance_sheet_quarter[Company Name]) - ROW(INDEX(balance_sheet_quarter[Company Name], 1, 1)) + 1), ROW(87:87)), COLUMN(E:E)), "")</f>
        <v>0</v>
      </c>
      <c r="G89" s="14">
        <f t="array" ref="G89">IFERROR(INDEX(balance_sheet_quarter[#All], SMALL(IF(LOWER(balance_sheet_quarter[Company Name]) = LOWER(balance_sheet_quarter_filter!$B$2), ROW(balance_sheet_quarter[Company Name]) - ROW(INDEX(balance_sheet_quarter[Company Name], 1, 1)) + 1), ROW(87:87)), COLUMN(F:F)), "")</f>
        <v>0</v>
      </c>
      <c r="H89" s="14">
        <f t="array" ref="H89">IFERROR(INDEX(balance_sheet_quarter[#All], SMALL(IF(LOWER(balance_sheet_quarter[Company Name]) = LOWER(balance_sheet_quarter_filter!$B$2), ROW(balance_sheet_quarter[Company Name]) - ROW(INDEX(balance_sheet_quarter[Company Name], 1, 1)) + 1), ROW(87:87)), COLUMN(G:G)), "")</f>
        <v>0</v>
      </c>
      <c r="I89" s="14">
        <f t="array" ref="I89">IFERROR(INDEX(balance_sheet_quarter[#All], SMALL(IF(LOWER(balance_sheet_quarter[Company Name]) = LOWER(balance_sheet_quarter_filter!$B$2), ROW(balance_sheet_quarter[Company Name]) - ROW(INDEX(balance_sheet_quarter[Company Name], 1, 1)) + 1), ROW(87:87)), COLUMN(H:H)), "")</f>
        <v>0</v>
      </c>
      <c r="J89" s="14">
        <f t="array" ref="J89">IFERROR(INDEX(balance_sheet_quarter[#All], SMALL(IF(LOWER(balance_sheet_quarter[Company Name]) = LOWER(balance_sheet_quarter_filter!$B$2), ROW(balance_sheet_quarter[Company Name]) - ROW(INDEX(balance_sheet_quarter[Company Name], 1, 1)) + 1), ROW(87:87)), COLUMN(I:I)), "")</f>
        <v>0</v>
      </c>
      <c r="K89" s="14">
        <f t="array" ref="K89">IFERROR(INDEX(balance_sheet_quarter[#All], SMALL(IF(LOWER(balance_sheet_quarter[Company Name]) = LOWER(balance_sheet_quarter_filter!$B$2), ROW(balance_sheet_quarter[Company Name]) - ROW(INDEX(balance_sheet_quarter[Company Name], 1, 1)) + 1), ROW(87:87)), COLUMN(J:J)), "")</f>
        <v>0</v>
      </c>
      <c r="L89" s="14">
        <f t="array" ref="L89">IFERROR(INDEX(balance_sheet_quarter[#All], SMALL(IF(LOWER(balance_sheet_quarter[Company Name]) = LOWER(balance_sheet_quarter_filter!$B$2), ROW(balance_sheet_quarter[Company Name]) - ROW(INDEX(balance_sheet_quarter[Company Name], 1, 1)) + 1), ROW(87:87)), COLUMN(K:K)), "")</f>
        <v>0</v>
      </c>
      <c r="M89" s="14">
        <f t="array" ref="M89">IFERROR(INDEX(balance_sheet_quarter[#All], SMALL(IF(LOWER(balance_sheet_quarter[Company Name]) = LOWER(balance_sheet_quarter_filter!$B$2), ROW(balance_sheet_quarter[Company Name]) - ROW(INDEX(balance_sheet_quarter[Company Name], 1, 1)) + 1), ROW(87:87)), COLUMN(L:L)), "")</f>
        <v>0</v>
      </c>
      <c r="N89" s="14">
        <f t="array" ref="N89">IFERROR(INDEX(balance_sheet_quarter[#All], SMALL(IF(LOWER(balance_sheet_quarter[Company Name]) = LOWER(balance_sheet_quarter_filter!$B$2), ROW(balance_sheet_quarter[Company Name]) - ROW(INDEX(balance_sheet_quarter[Company Name], 1, 1)) + 1), ROW(87:87)), COLUMN(M:M)), "")</f>
        <v>0</v>
      </c>
      <c r="O89" s="14">
        <f t="array" ref="O89">IFERROR(INDEX(balance_sheet_quarter[#All], SMALL(IF(LOWER(balance_sheet_quarter[Company Name]) = LOWER(balance_sheet_quarter_filter!$B$2), ROW(balance_sheet_quarter[Company Name]) - ROW(INDEX(balance_sheet_quarter[Company Name], 1, 1)) + 1), ROW(87:87)), COLUMN(N:N)), "")</f>
        <v>0</v>
      </c>
      <c r="P89" s="14">
        <f t="array" ref="P89">IFERROR(INDEX(balance_sheet_quarter[#All], SMALL(IF(LOWER(balance_sheet_quarter[Company Name]) = LOWER(balance_sheet_quarter_filter!$B$2), ROW(balance_sheet_quarter[Company Name]) - ROW(INDEX(balance_sheet_quarter[Company Name], 1, 1)) + 1), ROW(87:87)), COLUMN(O:O)), "")</f>
        <v>0</v>
      </c>
      <c r="Q89" s="14">
        <f t="array" ref="Q89">IFERROR(INDEX(balance_sheet_quarter[#All], SMALL(IF(LOWER(balance_sheet_quarter[Company Name]) = LOWER(balance_sheet_quarter_filter!$B$2), ROW(balance_sheet_quarter[Company Name]) - ROW(INDEX(balance_sheet_quarter[Company Name], 1, 1)) + 1), ROW(87:87)), COLUMN(P:P)), "")</f>
        <v>0</v>
      </c>
      <c r="R89" s="14">
        <f t="array" ref="R89">IFERROR(INDEX(balance_sheet_quarter[#All], SMALL(IF(LOWER(balance_sheet_quarter[Company Name]) = LOWER(balance_sheet_quarter_filter!$B$2), ROW(balance_sheet_quarter[Company Name]) - ROW(INDEX(balance_sheet_quarter[Company Name], 1, 1)) + 1), ROW(87:87)), COLUMN(Q:Q)), "")</f>
        <v>0</v>
      </c>
      <c r="S89" s="14">
        <f t="array" ref="S89">IFERROR(INDEX(balance_sheet_quarter[#All], SMALL(IF(LOWER(balance_sheet_quarter[Company Name]) = LOWER(balance_sheet_quarter_filter!$B$2), ROW(balance_sheet_quarter[Company Name]) - ROW(INDEX(balance_sheet_quarter[Company Name], 1, 1)) + 1), ROW(87:87)), COLUMN(R:R)), "")</f>
        <v>0</v>
      </c>
    </row>
    <row r="90" spans="3:19" x14ac:dyDescent="0.35">
      <c r="C90" t="str">
        <f t="array" ref="C90">IFERROR(INDEX(balance_sheet_quarter[#All], SMALL(IF(LOWER(balance_sheet_quarter[Company Name]) = LOWER(balance_sheet_quarter_filter!$B$2), ROW(balance_sheet_quarter[Company Name]) - ROW(INDEX(balance_sheet_quarter[Company Name], 1, 1)) + 1), ROW(88:88)), COLUMN(B:B)), "")</f>
        <v>4. Phải trả nội bộ về vốn kinh doanh</v>
      </c>
      <c r="D90" s="14">
        <f t="array" ref="D90">IFERROR(INDEX(balance_sheet_quarter[#All], SMALL(IF(LOWER(balance_sheet_quarter[Company Name]) = LOWER(balance_sheet_quarter_filter!$B$2), ROW(balance_sheet_quarter[Company Name]) - ROW(INDEX(balance_sheet_quarter[Company Name], 1, 1)) + 1), ROW(88:88)), COLUMN(C:C)), "")</f>
        <v>0</v>
      </c>
      <c r="E90" s="14">
        <f t="array" ref="E90">IFERROR(INDEX(balance_sheet_quarter[#All], SMALL(IF(LOWER(balance_sheet_quarter[Company Name]) = LOWER(balance_sheet_quarter_filter!$B$2), ROW(balance_sheet_quarter[Company Name]) - ROW(INDEX(balance_sheet_quarter[Company Name], 1, 1)) + 1), ROW(88:88)), COLUMN(D:D)), "")</f>
        <v>0</v>
      </c>
      <c r="F90" s="14">
        <f t="array" ref="F90">IFERROR(INDEX(balance_sheet_quarter[#All], SMALL(IF(LOWER(balance_sheet_quarter[Company Name]) = LOWER(balance_sheet_quarter_filter!$B$2), ROW(balance_sheet_quarter[Company Name]) - ROW(INDEX(balance_sheet_quarter[Company Name], 1, 1)) + 1), ROW(88:88)), COLUMN(E:E)), "")</f>
        <v>0</v>
      </c>
      <c r="G90" s="14">
        <f t="array" ref="G90">IFERROR(INDEX(balance_sheet_quarter[#All], SMALL(IF(LOWER(balance_sheet_quarter[Company Name]) = LOWER(balance_sheet_quarter_filter!$B$2), ROW(balance_sheet_quarter[Company Name]) - ROW(INDEX(balance_sheet_quarter[Company Name], 1, 1)) + 1), ROW(88:88)), COLUMN(F:F)), "")</f>
        <v>0</v>
      </c>
      <c r="H90" s="14">
        <f t="array" ref="H90">IFERROR(INDEX(balance_sheet_quarter[#All], SMALL(IF(LOWER(balance_sheet_quarter[Company Name]) = LOWER(balance_sheet_quarter_filter!$B$2), ROW(balance_sheet_quarter[Company Name]) - ROW(INDEX(balance_sheet_quarter[Company Name], 1, 1)) + 1), ROW(88:88)), COLUMN(G:G)), "")</f>
        <v>0</v>
      </c>
      <c r="I90" s="14">
        <f t="array" ref="I90">IFERROR(INDEX(balance_sheet_quarter[#All], SMALL(IF(LOWER(balance_sheet_quarter[Company Name]) = LOWER(balance_sheet_quarter_filter!$B$2), ROW(balance_sheet_quarter[Company Name]) - ROW(INDEX(balance_sheet_quarter[Company Name], 1, 1)) + 1), ROW(88:88)), COLUMN(H:H)), "")</f>
        <v>0</v>
      </c>
      <c r="J90" s="14">
        <f t="array" ref="J90">IFERROR(INDEX(balance_sheet_quarter[#All], SMALL(IF(LOWER(balance_sheet_quarter[Company Name]) = LOWER(balance_sheet_quarter_filter!$B$2), ROW(balance_sheet_quarter[Company Name]) - ROW(INDEX(balance_sheet_quarter[Company Name], 1, 1)) + 1), ROW(88:88)), COLUMN(I:I)), "")</f>
        <v>0</v>
      </c>
      <c r="K90" s="14">
        <f t="array" ref="K90">IFERROR(INDEX(balance_sheet_quarter[#All], SMALL(IF(LOWER(balance_sheet_quarter[Company Name]) = LOWER(balance_sheet_quarter_filter!$B$2), ROW(balance_sheet_quarter[Company Name]) - ROW(INDEX(balance_sheet_quarter[Company Name], 1, 1)) + 1), ROW(88:88)), COLUMN(J:J)), "")</f>
        <v>0</v>
      </c>
      <c r="L90" s="14">
        <f t="array" ref="L90">IFERROR(INDEX(balance_sheet_quarter[#All], SMALL(IF(LOWER(balance_sheet_quarter[Company Name]) = LOWER(balance_sheet_quarter_filter!$B$2), ROW(balance_sheet_quarter[Company Name]) - ROW(INDEX(balance_sheet_quarter[Company Name], 1, 1)) + 1), ROW(88:88)), COLUMN(K:K)), "")</f>
        <v>0</v>
      </c>
      <c r="M90" s="14">
        <f t="array" ref="M90">IFERROR(INDEX(balance_sheet_quarter[#All], SMALL(IF(LOWER(balance_sheet_quarter[Company Name]) = LOWER(balance_sheet_quarter_filter!$B$2), ROW(balance_sheet_quarter[Company Name]) - ROW(INDEX(balance_sheet_quarter[Company Name], 1, 1)) + 1), ROW(88:88)), COLUMN(L:L)), "")</f>
        <v>0</v>
      </c>
      <c r="N90" s="14">
        <f t="array" ref="N90">IFERROR(INDEX(balance_sheet_quarter[#All], SMALL(IF(LOWER(balance_sheet_quarter[Company Name]) = LOWER(balance_sheet_quarter_filter!$B$2), ROW(balance_sheet_quarter[Company Name]) - ROW(INDEX(balance_sheet_quarter[Company Name], 1, 1)) + 1), ROW(88:88)), COLUMN(M:M)), "")</f>
        <v>0</v>
      </c>
      <c r="O90" s="14">
        <f t="array" ref="O90">IFERROR(INDEX(balance_sheet_quarter[#All], SMALL(IF(LOWER(balance_sheet_quarter[Company Name]) = LOWER(balance_sheet_quarter_filter!$B$2), ROW(balance_sheet_quarter[Company Name]) - ROW(INDEX(balance_sheet_quarter[Company Name], 1, 1)) + 1), ROW(88:88)), COLUMN(N:N)), "")</f>
        <v>0</v>
      </c>
      <c r="P90" s="14">
        <f t="array" ref="P90">IFERROR(INDEX(balance_sheet_quarter[#All], SMALL(IF(LOWER(balance_sheet_quarter[Company Name]) = LOWER(balance_sheet_quarter_filter!$B$2), ROW(balance_sheet_quarter[Company Name]) - ROW(INDEX(balance_sheet_quarter[Company Name], 1, 1)) + 1), ROW(88:88)), COLUMN(O:O)), "")</f>
        <v>0</v>
      </c>
      <c r="Q90" s="14">
        <f t="array" ref="Q90">IFERROR(INDEX(balance_sheet_quarter[#All], SMALL(IF(LOWER(balance_sheet_quarter[Company Name]) = LOWER(balance_sheet_quarter_filter!$B$2), ROW(balance_sheet_quarter[Company Name]) - ROW(INDEX(balance_sheet_quarter[Company Name], 1, 1)) + 1), ROW(88:88)), COLUMN(P:P)), "")</f>
        <v>0</v>
      </c>
      <c r="R90" s="14">
        <f t="array" ref="R90">IFERROR(INDEX(balance_sheet_quarter[#All], SMALL(IF(LOWER(balance_sheet_quarter[Company Name]) = LOWER(balance_sheet_quarter_filter!$B$2), ROW(balance_sheet_quarter[Company Name]) - ROW(INDEX(balance_sheet_quarter[Company Name], 1, 1)) + 1), ROW(88:88)), COLUMN(Q:Q)), "")</f>
        <v>0</v>
      </c>
      <c r="S90" s="14">
        <f t="array" ref="S90">IFERROR(INDEX(balance_sheet_quarter[#All], SMALL(IF(LOWER(balance_sheet_quarter[Company Name]) = LOWER(balance_sheet_quarter_filter!$B$2), ROW(balance_sheet_quarter[Company Name]) - ROW(INDEX(balance_sheet_quarter[Company Name], 1, 1)) + 1), ROW(88:88)), COLUMN(R:R)), "")</f>
        <v>0</v>
      </c>
    </row>
    <row r="91" spans="3:19" x14ac:dyDescent="0.35">
      <c r="C91" t="str">
        <f t="array" ref="C91">IFERROR(INDEX(balance_sheet_quarter[#All], SMALL(IF(LOWER(balance_sheet_quarter[Company Name]) = LOWER(balance_sheet_quarter_filter!$B$2), ROW(balance_sheet_quarter[Company Name]) - ROW(INDEX(balance_sheet_quarter[Company Name], 1, 1)) + 1), ROW(89:89)), COLUMN(B:B)), "")</f>
        <v>5. Phải trả nội bộ dài hạn</v>
      </c>
      <c r="D91" s="14">
        <f t="array" ref="D91">IFERROR(INDEX(balance_sheet_quarter[#All], SMALL(IF(LOWER(balance_sheet_quarter[Company Name]) = LOWER(balance_sheet_quarter_filter!$B$2), ROW(balance_sheet_quarter[Company Name]) - ROW(INDEX(balance_sheet_quarter[Company Name], 1, 1)) + 1), ROW(89:89)), COLUMN(C:C)), "")</f>
        <v>0</v>
      </c>
      <c r="E91" s="14">
        <f t="array" ref="E91">IFERROR(INDEX(balance_sheet_quarter[#All], SMALL(IF(LOWER(balance_sheet_quarter[Company Name]) = LOWER(balance_sheet_quarter_filter!$B$2), ROW(balance_sheet_quarter[Company Name]) - ROW(INDEX(balance_sheet_quarter[Company Name], 1, 1)) + 1), ROW(89:89)), COLUMN(D:D)), "")</f>
        <v>0</v>
      </c>
      <c r="F91" s="14">
        <f t="array" ref="F91">IFERROR(INDEX(balance_sheet_quarter[#All], SMALL(IF(LOWER(balance_sheet_quarter[Company Name]) = LOWER(balance_sheet_quarter_filter!$B$2), ROW(balance_sheet_quarter[Company Name]) - ROW(INDEX(balance_sheet_quarter[Company Name], 1, 1)) + 1), ROW(89:89)), COLUMN(E:E)), "")</f>
        <v>0</v>
      </c>
      <c r="G91" s="14">
        <f t="array" ref="G91">IFERROR(INDEX(balance_sheet_quarter[#All], SMALL(IF(LOWER(balance_sheet_quarter[Company Name]) = LOWER(balance_sheet_quarter_filter!$B$2), ROW(balance_sheet_quarter[Company Name]) - ROW(INDEX(balance_sheet_quarter[Company Name], 1, 1)) + 1), ROW(89:89)), COLUMN(F:F)), "")</f>
        <v>0</v>
      </c>
      <c r="H91" s="14">
        <f t="array" ref="H91">IFERROR(INDEX(balance_sheet_quarter[#All], SMALL(IF(LOWER(balance_sheet_quarter[Company Name]) = LOWER(balance_sheet_quarter_filter!$B$2), ROW(balance_sheet_quarter[Company Name]) - ROW(INDEX(balance_sheet_quarter[Company Name], 1, 1)) + 1), ROW(89:89)), COLUMN(G:G)), "")</f>
        <v>0</v>
      </c>
      <c r="I91" s="14">
        <f t="array" ref="I91">IFERROR(INDEX(balance_sheet_quarter[#All], SMALL(IF(LOWER(balance_sheet_quarter[Company Name]) = LOWER(balance_sheet_quarter_filter!$B$2), ROW(balance_sheet_quarter[Company Name]) - ROW(INDEX(balance_sheet_quarter[Company Name], 1, 1)) + 1), ROW(89:89)), COLUMN(H:H)), "")</f>
        <v>0</v>
      </c>
      <c r="J91" s="14">
        <f t="array" ref="J91">IFERROR(INDEX(balance_sheet_quarter[#All], SMALL(IF(LOWER(balance_sheet_quarter[Company Name]) = LOWER(balance_sheet_quarter_filter!$B$2), ROW(balance_sheet_quarter[Company Name]) - ROW(INDEX(balance_sheet_quarter[Company Name], 1, 1)) + 1), ROW(89:89)), COLUMN(I:I)), "")</f>
        <v>0</v>
      </c>
      <c r="K91" s="14">
        <f t="array" ref="K91">IFERROR(INDEX(balance_sheet_quarter[#All], SMALL(IF(LOWER(balance_sheet_quarter[Company Name]) = LOWER(balance_sheet_quarter_filter!$B$2), ROW(balance_sheet_quarter[Company Name]) - ROW(INDEX(balance_sheet_quarter[Company Name], 1, 1)) + 1), ROW(89:89)), COLUMN(J:J)), "")</f>
        <v>0</v>
      </c>
      <c r="L91" s="14">
        <f t="array" ref="L91">IFERROR(INDEX(balance_sheet_quarter[#All], SMALL(IF(LOWER(balance_sheet_quarter[Company Name]) = LOWER(balance_sheet_quarter_filter!$B$2), ROW(balance_sheet_quarter[Company Name]) - ROW(INDEX(balance_sheet_quarter[Company Name], 1, 1)) + 1), ROW(89:89)), COLUMN(K:K)), "")</f>
        <v>0</v>
      </c>
      <c r="M91" s="14">
        <f t="array" ref="M91">IFERROR(INDEX(balance_sheet_quarter[#All], SMALL(IF(LOWER(balance_sheet_quarter[Company Name]) = LOWER(balance_sheet_quarter_filter!$B$2), ROW(balance_sheet_quarter[Company Name]) - ROW(INDEX(balance_sheet_quarter[Company Name], 1, 1)) + 1), ROW(89:89)), COLUMN(L:L)), "")</f>
        <v>0</v>
      </c>
      <c r="N91" s="14">
        <f t="array" ref="N91">IFERROR(INDEX(balance_sheet_quarter[#All], SMALL(IF(LOWER(balance_sheet_quarter[Company Name]) = LOWER(balance_sheet_quarter_filter!$B$2), ROW(balance_sheet_quarter[Company Name]) - ROW(INDEX(balance_sheet_quarter[Company Name], 1, 1)) + 1), ROW(89:89)), COLUMN(M:M)), "")</f>
        <v>0</v>
      </c>
      <c r="O91" s="14">
        <f t="array" ref="O91">IFERROR(INDEX(balance_sheet_quarter[#All], SMALL(IF(LOWER(balance_sheet_quarter[Company Name]) = LOWER(balance_sheet_quarter_filter!$B$2), ROW(balance_sheet_quarter[Company Name]) - ROW(INDEX(balance_sheet_quarter[Company Name], 1, 1)) + 1), ROW(89:89)), COLUMN(N:N)), "")</f>
        <v>0</v>
      </c>
      <c r="P91" s="14">
        <f t="array" ref="P91">IFERROR(INDEX(balance_sheet_quarter[#All], SMALL(IF(LOWER(balance_sheet_quarter[Company Name]) = LOWER(balance_sheet_quarter_filter!$B$2), ROW(balance_sheet_quarter[Company Name]) - ROW(INDEX(balance_sheet_quarter[Company Name], 1, 1)) + 1), ROW(89:89)), COLUMN(O:O)), "")</f>
        <v>0</v>
      </c>
      <c r="Q91" s="14">
        <f t="array" ref="Q91">IFERROR(INDEX(balance_sheet_quarter[#All], SMALL(IF(LOWER(balance_sheet_quarter[Company Name]) = LOWER(balance_sheet_quarter_filter!$B$2), ROW(balance_sheet_quarter[Company Name]) - ROW(INDEX(balance_sheet_quarter[Company Name], 1, 1)) + 1), ROW(89:89)), COLUMN(P:P)), "")</f>
        <v>0</v>
      </c>
      <c r="R91" s="14">
        <f t="array" ref="R91">IFERROR(INDEX(balance_sheet_quarter[#All], SMALL(IF(LOWER(balance_sheet_quarter[Company Name]) = LOWER(balance_sheet_quarter_filter!$B$2), ROW(balance_sheet_quarter[Company Name]) - ROW(INDEX(balance_sheet_quarter[Company Name], 1, 1)) + 1), ROW(89:89)), COLUMN(Q:Q)), "")</f>
        <v>0</v>
      </c>
      <c r="S91" s="14">
        <f t="array" ref="S91">IFERROR(INDEX(balance_sheet_quarter[#All], SMALL(IF(LOWER(balance_sheet_quarter[Company Name]) = LOWER(balance_sheet_quarter_filter!$B$2), ROW(balance_sheet_quarter[Company Name]) - ROW(INDEX(balance_sheet_quarter[Company Name], 1, 1)) + 1), ROW(89:89)), COLUMN(R:R)), "")</f>
        <v>0</v>
      </c>
    </row>
    <row r="92" spans="3:19" x14ac:dyDescent="0.35">
      <c r="C92" t="str">
        <f t="array" ref="C92">IFERROR(INDEX(balance_sheet_quarter[#All], SMALL(IF(LOWER(balance_sheet_quarter[Company Name]) = LOWER(balance_sheet_quarter_filter!$B$2), ROW(balance_sheet_quarter[Company Name]) - ROW(INDEX(balance_sheet_quarter[Company Name], 1, 1)) + 1), ROW(90:90)), COLUMN(B:B)), "")</f>
        <v>6. Doanh thu chưa thực hiện dài hạn</v>
      </c>
      <c r="D92" s="14">
        <f t="array" ref="D92">IFERROR(INDEX(balance_sheet_quarter[#All], SMALL(IF(LOWER(balance_sheet_quarter[Company Name]) = LOWER(balance_sheet_quarter_filter!$B$2), ROW(balance_sheet_quarter[Company Name]) - ROW(INDEX(balance_sheet_quarter[Company Name], 1, 1)) + 1), ROW(90:90)), COLUMN(C:C)), "")</f>
        <v>0</v>
      </c>
      <c r="E92" s="14">
        <f t="array" ref="E92">IFERROR(INDEX(balance_sheet_quarter[#All], SMALL(IF(LOWER(balance_sheet_quarter[Company Name]) = LOWER(balance_sheet_quarter_filter!$B$2), ROW(balance_sheet_quarter[Company Name]) - ROW(INDEX(balance_sheet_quarter[Company Name], 1, 1)) + 1), ROW(90:90)), COLUMN(D:D)), "")</f>
        <v>0</v>
      </c>
      <c r="F92" s="14">
        <f t="array" ref="F92">IFERROR(INDEX(balance_sheet_quarter[#All], SMALL(IF(LOWER(balance_sheet_quarter[Company Name]) = LOWER(balance_sheet_quarter_filter!$B$2), ROW(balance_sheet_quarter[Company Name]) - ROW(INDEX(balance_sheet_quarter[Company Name], 1, 1)) + 1), ROW(90:90)), COLUMN(E:E)), "")</f>
        <v>0</v>
      </c>
      <c r="G92" s="14">
        <f t="array" ref="G92">IFERROR(INDEX(balance_sheet_quarter[#All], SMALL(IF(LOWER(balance_sheet_quarter[Company Name]) = LOWER(balance_sheet_quarter_filter!$B$2), ROW(balance_sheet_quarter[Company Name]) - ROW(INDEX(balance_sheet_quarter[Company Name], 1, 1)) + 1), ROW(90:90)), COLUMN(F:F)), "")</f>
        <v>0</v>
      </c>
      <c r="H92" s="14">
        <f t="array" ref="H92">IFERROR(INDEX(balance_sheet_quarter[#All], SMALL(IF(LOWER(balance_sheet_quarter[Company Name]) = LOWER(balance_sheet_quarter_filter!$B$2), ROW(balance_sheet_quarter[Company Name]) - ROW(INDEX(balance_sheet_quarter[Company Name], 1, 1)) + 1), ROW(90:90)), COLUMN(G:G)), "")</f>
        <v>0</v>
      </c>
      <c r="I92" s="14">
        <f t="array" ref="I92">IFERROR(INDEX(balance_sheet_quarter[#All], SMALL(IF(LOWER(balance_sheet_quarter[Company Name]) = LOWER(balance_sheet_quarter_filter!$B$2), ROW(balance_sheet_quarter[Company Name]) - ROW(INDEX(balance_sheet_quarter[Company Name], 1, 1)) + 1), ROW(90:90)), COLUMN(H:H)), "")</f>
        <v>0</v>
      </c>
      <c r="J92" s="14">
        <f t="array" ref="J92">IFERROR(INDEX(balance_sheet_quarter[#All], SMALL(IF(LOWER(balance_sheet_quarter[Company Name]) = LOWER(balance_sheet_quarter_filter!$B$2), ROW(balance_sheet_quarter[Company Name]) - ROW(INDEX(balance_sheet_quarter[Company Name], 1, 1)) + 1), ROW(90:90)), COLUMN(I:I)), "")</f>
        <v>0</v>
      </c>
      <c r="K92" s="14">
        <f t="array" ref="K92">IFERROR(INDEX(balance_sheet_quarter[#All], SMALL(IF(LOWER(balance_sheet_quarter[Company Name]) = LOWER(balance_sheet_quarter_filter!$B$2), ROW(balance_sheet_quarter[Company Name]) - ROW(INDEX(balance_sheet_quarter[Company Name], 1, 1)) + 1), ROW(90:90)), COLUMN(J:J)), "")</f>
        <v>0</v>
      </c>
      <c r="L92" s="14">
        <f t="array" ref="L92">IFERROR(INDEX(balance_sheet_quarter[#All], SMALL(IF(LOWER(balance_sheet_quarter[Company Name]) = LOWER(balance_sheet_quarter_filter!$B$2), ROW(balance_sheet_quarter[Company Name]) - ROW(INDEX(balance_sheet_quarter[Company Name], 1, 1)) + 1), ROW(90:90)), COLUMN(K:K)), "")</f>
        <v>0</v>
      </c>
      <c r="M92" s="14">
        <f t="array" ref="M92">IFERROR(INDEX(balance_sheet_quarter[#All], SMALL(IF(LOWER(balance_sheet_quarter[Company Name]) = LOWER(balance_sheet_quarter_filter!$B$2), ROW(balance_sheet_quarter[Company Name]) - ROW(INDEX(balance_sheet_quarter[Company Name], 1, 1)) + 1), ROW(90:90)), COLUMN(L:L)), "")</f>
        <v>0</v>
      </c>
      <c r="N92" s="14">
        <f t="array" ref="N92">IFERROR(INDEX(balance_sheet_quarter[#All], SMALL(IF(LOWER(balance_sheet_quarter[Company Name]) = LOWER(balance_sheet_quarter_filter!$B$2), ROW(balance_sheet_quarter[Company Name]) - ROW(INDEX(balance_sheet_quarter[Company Name], 1, 1)) + 1), ROW(90:90)), COLUMN(M:M)), "")</f>
        <v>0</v>
      </c>
      <c r="O92" s="14">
        <f t="array" ref="O92">IFERROR(INDEX(balance_sheet_quarter[#All], SMALL(IF(LOWER(balance_sheet_quarter[Company Name]) = LOWER(balance_sheet_quarter_filter!$B$2), ROW(balance_sheet_quarter[Company Name]) - ROW(INDEX(balance_sheet_quarter[Company Name], 1, 1)) + 1), ROW(90:90)), COLUMN(N:N)), "")</f>
        <v>0</v>
      </c>
      <c r="P92" s="14">
        <f t="array" ref="P92">IFERROR(INDEX(balance_sheet_quarter[#All], SMALL(IF(LOWER(balance_sheet_quarter[Company Name]) = LOWER(balance_sheet_quarter_filter!$B$2), ROW(balance_sheet_quarter[Company Name]) - ROW(INDEX(balance_sheet_quarter[Company Name], 1, 1)) + 1), ROW(90:90)), COLUMN(O:O)), "")</f>
        <v>0</v>
      </c>
      <c r="Q92" s="14">
        <f t="array" ref="Q92">IFERROR(INDEX(balance_sheet_quarter[#All], SMALL(IF(LOWER(balance_sheet_quarter[Company Name]) = LOWER(balance_sheet_quarter_filter!$B$2), ROW(balance_sheet_quarter[Company Name]) - ROW(INDEX(balance_sheet_quarter[Company Name], 1, 1)) + 1), ROW(90:90)), COLUMN(P:P)), "")</f>
        <v>0</v>
      </c>
      <c r="R92" s="14">
        <f t="array" ref="R92">IFERROR(INDEX(balance_sheet_quarter[#All], SMALL(IF(LOWER(balance_sheet_quarter[Company Name]) = LOWER(balance_sheet_quarter_filter!$B$2), ROW(balance_sheet_quarter[Company Name]) - ROW(INDEX(balance_sheet_quarter[Company Name], 1, 1)) + 1), ROW(90:90)), COLUMN(Q:Q)), "")</f>
        <v>0</v>
      </c>
      <c r="S92" s="14">
        <f t="array" ref="S92">IFERROR(INDEX(balance_sheet_quarter[#All], SMALL(IF(LOWER(balance_sheet_quarter[Company Name]) = LOWER(balance_sheet_quarter_filter!$B$2), ROW(balance_sheet_quarter[Company Name]) - ROW(INDEX(balance_sheet_quarter[Company Name], 1, 1)) + 1), ROW(90:90)), COLUMN(R:R)), "")</f>
        <v>0</v>
      </c>
    </row>
    <row r="93" spans="3:19" x14ac:dyDescent="0.35">
      <c r="C93" t="str">
        <f t="array" ref="C93">IFERROR(INDEX(balance_sheet_quarter[#All], SMALL(IF(LOWER(balance_sheet_quarter[Company Name]) = LOWER(balance_sheet_quarter_filter!$B$2), ROW(balance_sheet_quarter[Company Name]) - ROW(INDEX(balance_sheet_quarter[Company Name], 1, 1)) + 1), ROW(91:91)), COLUMN(B:B)), "")</f>
        <v>7. Phải trả dài hạn khác</v>
      </c>
      <c r="D93" s="14">
        <f t="array" ref="D93">IFERROR(INDEX(balance_sheet_quarter[#All], SMALL(IF(LOWER(balance_sheet_quarter[Company Name]) = LOWER(balance_sheet_quarter_filter!$B$2), ROW(balance_sheet_quarter[Company Name]) - ROW(INDEX(balance_sheet_quarter[Company Name], 1, 1)) + 1), ROW(91:91)), COLUMN(C:C)), "")</f>
        <v>0</v>
      </c>
      <c r="E93" s="14">
        <f t="array" ref="E93">IFERROR(INDEX(balance_sheet_quarter[#All], SMALL(IF(LOWER(balance_sheet_quarter[Company Name]) = LOWER(balance_sheet_quarter_filter!$B$2), ROW(balance_sheet_quarter[Company Name]) - ROW(INDEX(balance_sheet_quarter[Company Name], 1, 1)) + 1), ROW(91:91)), COLUMN(D:D)), "")</f>
        <v>0</v>
      </c>
      <c r="F93" s="14">
        <f t="array" ref="F93">IFERROR(INDEX(balance_sheet_quarter[#All], SMALL(IF(LOWER(balance_sheet_quarter[Company Name]) = LOWER(balance_sheet_quarter_filter!$B$2), ROW(balance_sheet_quarter[Company Name]) - ROW(INDEX(balance_sheet_quarter[Company Name], 1, 1)) + 1), ROW(91:91)), COLUMN(E:E)), "")</f>
        <v>0</v>
      </c>
      <c r="G93" s="14">
        <f t="array" ref="G93">IFERROR(INDEX(balance_sheet_quarter[#All], SMALL(IF(LOWER(balance_sheet_quarter[Company Name]) = LOWER(balance_sheet_quarter_filter!$B$2), ROW(balance_sheet_quarter[Company Name]) - ROW(INDEX(balance_sheet_quarter[Company Name], 1, 1)) + 1), ROW(91:91)), COLUMN(F:F)), "")</f>
        <v>0</v>
      </c>
      <c r="H93" s="14">
        <f t="array" ref="H93">IFERROR(INDEX(balance_sheet_quarter[#All], SMALL(IF(LOWER(balance_sheet_quarter[Company Name]) = LOWER(balance_sheet_quarter_filter!$B$2), ROW(balance_sheet_quarter[Company Name]) - ROW(INDEX(balance_sheet_quarter[Company Name], 1, 1)) + 1), ROW(91:91)), COLUMN(G:G)), "")</f>
        <v>0</v>
      </c>
      <c r="I93" s="14">
        <f t="array" ref="I93">IFERROR(INDEX(balance_sheet_quarter[#All], SMALL(IF(LOWER(balance_sheet_quarter[Company Name]) = LOWER(balance_sheet_quarter_filter!$B$2), ROW(balance_sheet_quarter[Company Name]) - ROW(INDEX(balance_sheet_quarter[Company Name], 1, 1)) + 1), ROW(91:91)), COLUMN(H:H)), "")</f>
        <v>0</v>
      </c>
      <c r="J93" s="14">
        <f t="array" ref="J93">IFERROR(INDEX(balance_sheet_quarter[#All], SMALL(IF(LOWER(balance_sheet_quarter[Company Name]) = LOWER(balance_sheet_quarter_filter!$B$2), ROW(balance_sheet_quarter[Company Name]) - ROW(INDEX(balance_sheet_quarter[Company Name], 1, 1)) + 1), ROW(91:91)), COLUMN(I:I)), "")</f>
        <v>0</v>
      </c>
      <c r="K93" s="14">
        <f t="array" ref="K93">IFERROR(INDEX(balance_sheet_quarter[#All], SMALL(IF(LOWER(balance_sheet_quarter[Company Name]) = LOWER(balance_sheet_quarter_filter!$B$2), ROW(balance_sheet_quarter[Company Name]) - ROW(INDEX(balance_sheet_quarter[Company Name], 1, 1)) + 1), ROW(91:91)), COLUMN(J:J)), "")</f>
        <v>0</v>
      </c>
      <c r="L93" s="14">
        <f t="array" ref="L93">IFERROR(INDEX(balance_sheet_quarter[#All], SMALL(IF(LOWER(balance_sheet_quarter[Company Name]) = LOWER(balance_sheet_quarter_filter!$B$2), ROW(balance_sheet_quarter[Company Name]) - ROW(INDEX(balance_sheet_quarter[Company Name], 1, 1)) + 1), ROW(91:91)), COLUMN(K:K)), "")</f>
        <v>0</v>
      </c>
      <c r="M93" s="14">
        <f t="array" ref="M93">IFERROR(INDEX(balance_sheet_quarter[#All], SMALL(IF(LOWER(balance_sheet_quarter[Company Name]) = LOWER(balance_sheet_quarter_filter!$B$2), ROW(balance_sheet_quarter[Company Name]) - ROW(INDEX(balance_sheet_quarter[Company Name], 1, 1)) + 1), ROW(91:91)), COLUMN(L:L)), "")</f>
        <v>0</v>
      </c>
      <c r="N93" s="14">
        <f t="array" ref="N93">IFERROR(INDEX(balance_sheet_quarter[#All], SMALL(IF(LOWER(balance_sheet_quarter[Company Name]) = LOWER(balance_sheet_quarter_filter!$B$2), ROW(balance_sheet_quarter[Company Name]) - ROW(INDEX(balance_sheet_quarter[Company Name], 1, 1)) + 1), ROW(91:91)), COLUMN(M:M)), "")</f>
        <v>0</v>
      </c>
      <c r="O93" s="14">
        <f t="array" ref="O93">IFERROR(INDEX(balance_sheet_quarter[#All], SMALL(IF(LOWER(balance_sheet_quarter[Company Name]) = LOWER(balance_sheet_quarter_filter!$B$2), ROW(balance_sheet_quarter[Company Name]) - ROW(INDEX(balance_sheet_quarter[Company Name], 1, 1)) + 1), ROW(91:91)), COLUMN(N:N)), "")</f>
        <v>0</v>
      </c>
      <c r="P93" s="14">
        <f t="array" ref="P93">IFERROR(INDEX(balance_sheet_quarter[#All], SMALL(IF(LOWER(balance_sheet_quarter[Company Name]) = LOWER(balance_sheet_quarter_filter!$B$2), ROW(balance_sheet_quarter[Company Name]) - ROW(INDEX(balance_sheet_quarter[Company Name], 1, 1)) + 1), ROW(91:91)), COLUMN(O:O)), "")</f>
        <v>0</v>
      </c>
      <c r="Q93" s="14">
        <f t="array" ref="Q93">IFERROR(INDEX(balance_sheet_quarter[#All], SMALL(IF(LOWER(balance_sheet_quarter[Company Name]) = LOWER(balance_sheet_quarter_filter!$B$2), ROW(balance_sheet_quarter[Company Name]) - ROW(INDEX(balance_sheet_quarter[Company Name], 1, 1)) + 1), ROW(91:91)), COLUMN(P:P)), "")</f>
        <v>0</v>
      </c>
      <c r="R93" s="14">
        <f t="array" ref="R93">IFERROR(INDEX(balance_sheet_quarter[#All], SMALL(IF(LOWER(balance_sheet_quarter[Company Name]) = LOWER(balance_sheet_quarter_filter!$B$2), ROW(balance_sheet_quarter[Company Name]) - ROW(INDEX(balance_sheet_quarter[Company Name], 1, 1)) + 1), ROW(91:91)), COLUMN(Q:Q)), "")</f>
        <v>0</v>
      </c>
      <c r="S93" s="14">
        <f t="array" ref="S93">IFERROR(INDEX(balance_sheet_quarter[#All], SMALL(IF(LOWER(balance_sheet_quarter[Company Name]) = LOWER(balance_sheet_quarter_filter!$B$2), ROW(balance_sheet_quarter[Company Name]) - ROW(INDEX(balance_sheet_quarter[Company Name], 1, 1)) + 1), ROW(91:91)), COLUMN(R:R)), "")</f>
        <v>0</v>
      </c>
    </row>
    <row r="94" spans="3:19" x14ac:dyDescent="0.35">
      <c r="C94" t="str">
        <f t="array" ref="C94">IFERROR(INDEX(balance_sheet_quarter[#All], SMALL(IF(LOWER(balance_sheet_quarter[Company Name]) = LOWER(balance_sheet_quarter_filter!$B$2), ROW(balance_sheet_quarter[Company Name]) - ROW(INDEX(balance_sheet_quarter[Company Name], 1, 1)) + 1), ROW(92:92)), COLUMN(B:B)), "")</f>
        <v>8. Vay và nợ thuê tài chính dài hạn</v>
      </c>
      <c r="D94" s="14">
        <f t="array" ref="D94">IFERROR(INDEX(balance_sheet_quarter[#All], SMALL(IF(LOWER(balance_sheet_quarter[Company Name]) = LOWER(balance_sheet_quarter_filter!$B$2), ROW(balance_sheet_quarter[Company Name]) - ROW(INDEX(balance_sheet_quarter[Company Name], 1, 1)) + 1), ROW(92:92)), COLUMN(C:C)), "")</f>
        <v>0</v>
      </c>
      <c r="E94" s="14">
        <f t="array" ref="E94">IFERROR(INDEX(balance_sheet_quarter[#All], SMALL(IF(LOWER(balance_sheet_quarter[Company Name]) = LOWER(balance_sheet_quarter_filter!$B$2), ROW(balance_sheet_quarter[Company Name]) - ROW(INDEX(balance_sheet_quarter[Company Name], 1, 1)) + 1), ROW(92:92)), COLUMN(D:D)), "")</f>
        <v>0</v>
      </c>
      <c r="F94" s="14">
        <f t="array" ref="F94">IFERROR(INDEX(balance_sheet_quarter[#All], SMALL(IF(LOWER(balance_sheet_quarter[Company Name]) = LOWER(balance_sheet_quarter_filter!$B$2), ROW(balance_sheet_quarter[Company Name]) - ROW(INDEX(balance_sheet_quarter[Company Name], 1, 1)) + 1), ROW(92:92)), COLUMN(E:E)), "")</f>
        <v>0</v>
      </c>
      <c r="G94" s="14">
        <f t="array" ref="G94">IFERROR(INDEX(balance_sheet_quarter[#All], SMALL(IF(LOWER(balance_sheet_quarter[Company Name]) = LOWER(balance_sheet_quarter_filter!$B$2), ROW(balance_sheet_quarter[Company Name]) - ROW(INDEX(balance_sheet_quarter[Company Name], 1, 1)) + 1), ROW(92:92)), COLUMN(F:F)), "")</f>
        <v>0</v>
      </c>
      <c r="H94" s="14">
        <f t="array" ref="H94">IFERROR(INDEX(balance_sheet_quarter[#All], SMALL(IF(LOWER(balance_sheet_quarter[Company Name]) = LOWER(balance_sheet_quarter_filter!$B$2), ROW(balance_sheet_quarter[Company Name]) - ROW(INDEX(balance_sheet_quarter[Company Name], 1, 1)) + 1), ROW(92:92)), COLUMN(G:G)), "")</f>
        <v>0</v>
      </c>
      <c r="I94" s="14">
        <f t="array" ref="I94">IFERROR(INDEX(balance_sheet_quarter[#All], SMALL(IF(LOWER(balance_sheet_quarter[Company Name]) = LOWER(balance_sheet_quarter_filter!$B$2), ROW(balance_sheet_quarter[Company Name]) - ROW(INDEX(balance_sheet_quarter[Company Name], 1, 1)) + 1), ROW(92:92)), COLUMN(H:H)), "")</f>
        <v>0</v>
      </c>
      <c r="J94" s="14">
        <f t="array" ref="J94">IFERROR(INDEX(balance_sheet_quarter[#All], SMALL(IF(LOWER(balance_sheet_quarter[Company Name]) = LOWER(balance_sheet_quarter_filter!$B$2), ROW(balance_sheet_quarter[Company Name]) - ROW(INDEX(balance_sheet_quarter[Company Name], 1, 1)) + 1), ROW(92:92)), COLUMN(I:I)), "")</f>
        <v>0</v>
      </c>
      <c r="K94" s="14">
        <f t="array" ref="K94">IFERROR(INDEX(balance_sheet_quarter[#All], SMALL(IF(LOWER(balance_sheet_quarter[Company Name]) = LOWER(balance_sheet_quarter_filter!$B$2), ROW(balance_sheet_quarter[Company Name]) - ROW(INDEX(balance_sheet_quarter[Company Name], 1, 1)) + 1), ROW(92:92)), COLUMN(J:J)), "")</f>
        <v>0</v>
      </c>
      <c r="L94" s="14">
        <f t="array" ref="L94">IFERROR(INDEX(balance_sheet_quarter[#All], SMALL(IF(LOWER(balance_sheet_quarter[Company Name]) = LOWER(balance_sheet_quarter_filter!$B$2), ROW(balance_sheet_quarter[Company Name]) - ROW(INDEX(balance_sheet_quarter[Company Name], 1, 1)) + 1), ROW(92:92)), COLUMN(K:K)), "")</f>
        <v>0</v>
      </c>
      <c r="M94" s="14">
        <f t="array" ref="M94">IFERROR(INDEX(balance_sheet_quarter[#All], SMALL(IF(LOWER(balance_sheet_quarter[Company Name]) = LOWER(balance_sheet_quarter_filter!$B$2), ROW(balance_sheet_quarter[Company Name]) - ROW(INDEX(balance_sheet_quarter[Company Name], 1, 1)) + 1), ROW(92:92)), COLUMN(L:L)), "")</f>
        <v>0</v>
      </c>
      <c r="N94" s="14">
        <f t="array" ref="N94">IFERROR(INDEX(balance_sheet_quarter[#All], SMALL(IF(LOWER(balance_sheet_quarter[Company Name]) = LOWER(balance_sheet_quarter_filter!$B$2), ROW(balance_sheet_quarter[Company Name]) - ROW(INDEX(balance_sheet_quarter[Company Name], 1, 1)) + 1), ROW(92:92)), COLUMN(M:M)), "")</f>
        <v>0</v>
      </c>
      <c r="O94" s="14">
        <f t="array" ref="O94">IFERROR(INDEX(balance_sheet_quarter[#All], SMALL(IF(LOWER(balance_sheet_quarter[Company Name]) = LOWER(balance_sheet_quarter_filter!$B$2), ROW(balance_sheet_quarter[Company Name]) - ROW(INDEX(balance_sheet_quarter[Company Name], 1, 1)) + 1), ROW(92:92)), COLUMN(N:N)), "")</f>
        <v>0</v>
      </c>
      <c r="P94" s="14">
        <f t="array" ref="P94">IFERROR(INDEX(balance_sheet_quarter[#All], SMALL(IF(LOWER(balance_sheet_quarter[Company Name]) = LOWER(balance_sheet_quarter_filter!$B$2), ROW(balance_sheet_quarter[Company Name]) - ROW(INDEX(balance_sheet_quarter[Company Name], 1, 1)) + 1), ROW(92:92)), COLUMN(O:O)), "")</f>
        <v>0</v>
      </c>
      <c r="Q94" s="14">
        <f t="array" ref="Q94">IFERROR(INDEX(balance_sheet_quarter[#All], SMALL(IF(LOWER(balance_sheet_quarter[Company Name]) = LOWER(balance_sheet_quarter_filter!$B$2), ROW(balance_sheet_quarter[Company Name]) - ROW(INDEX(balance_sheet_quarter[Company Name], 1, 1)) + 1), ROW(92:92)), COLUMN(P:P)), "")</f>
        <v>0</v>
      </c>
      <c r="R94" s="14">
        <f t="array" ref="R94">IFERROR(INDEX(balance_sheet_quarter[#All], SMALL(IF(LOWER(balance_sheet_quarter[Company Name]) = LOWER(balance_sheet_quarter_filter!$B$2), ROW(balance_sheet_quarter[Company Name]) - ROW(INDEX(balance_sheet_quarter[Company Name], 1, 1)) + 1), ROW(92:92)), COLUMN(Q:Q)), "")</f>
        <v>0</v>
      </c>
      <c r="S94" s="14">
        <f t="array" ref="S94">IFERROR(INDEX(balance_sheet_quarter[#All], SMALL(IF(LOWER(balance_sheet_quarter[Company Name]) = LOWER(balance_sheet_quarter_filter!$B$2), ROW(balance_sheet_quarter[Company Name]) - ROW(INDEX(balance_sheet_quarter[Company Name], 1, 1)) + 1), ROW(92:92)), COLUMN(R:R)), "")</f>
        <v>0</v>
      </c>
    </row>
    <row r="95" spans="3:19" x14ac:dyDescent="0.35">
      <c r="C95" t="str">
        <f t="array" ref="C95">IFERROR(INDEX(balance_sheet_quarter[#All], SMALL(IF(LOWER(balance_sheet_quarter[Company Name]) = LOWER(balance_sheet_quarter_filter!$B$2), ROW(balance_sheet_quarter[Company Name]) - ROW(INDEX(balance_sheet_quarter[Company Name], 1, 1)) + 1), ROW(93:93)), COLUMN(B:B)), "")</f>
        <v>9. Trái phiếu chuyển đổi</v>
      </c>
      <c r="D95" s="14">
        <f t="array" ref="D95">IFERROR(INDEX(balance_sheet_quarter[#All], SMALL(IF(LOWER(balance_sheet_quarter[Company Name]) = LOWER(balance_sheet_quarter_filter!$B$2), ROW(balance_sheet_quarter[Company Name]) - ROW(INDEX(balance_sheet_quarter[Company Name], 1, 1)) + 1), ROW(93:93)), COLUMN(C:C)), "")</f>
        <v>0</v>
      </c>
      <c r="E95" s="14">
        <f t="array" ref="E95">IFERROR(INDEX(balance_sheet_quarter[#All], SMALL(IF(LOWER(balance_sheet_quarter[Company Name]) = LOWER(balance_sheet_quarter_filter!$B$2), ROW(balance_sheet_quarter[Company Name]) - ROW(INDEX(balance_sheet_quarter[Company Name], 1, 1)) + 1), ROW(93:93)), COLUMN(D:D)), "")</f>
        <v>0</v>
      </c>
      <c r="F95" s="14">
        <f t="array" ref="F95">IFERROR(INDEX(balance_sheet_quarter[#All], SMALL(IF(LOWER(balance_sheet_quarter[Company Name]) = LOWER(balance_sheet_quarter_filter!$B$2), ROW(balance_sheet_quarter[Company Name]) - ROW(INDEX(balance_sheet_quarter[Company Name], 1, 1)) + 1), ROW(93:93)), COLUMN(E:E)), "")</f>
        <v>0</v>
      </c>
      <c r="G95" s="14">
        <f t="array" ref="G95">IFERROR(INDEX(balance_sheet_quarter[#All], SMALL(IF(LOWER(balance_sheet_quarter[Company Name]) = LOWER(balance_sheet_quarter_filter!$B$2), ROW(balance_sheet_quarter[Company Name]) - ROW(INDEX(balance_sheet_quarter[Company Name], 1, 1)) + 1), ROW(93:93)), COLUMN(F:F)), "")</f>
        <v>0</v>
      </c>
      <c r="H95" s="14">
        <f t="array" ref="H95">IFERROR(INDEX(balance_sheet_quarter[#All], SMALL(IF(LOWER(balance_sheet_quarter[Company Name]) = LOWER(balance_sheet_quarter_filter!$B$2), ROW(balance_sheet_quarter[Company Name]) - ROW(INDEX(balance_sheet_quarter[Company Name], 1, 1)) + 1), ROW(93:93)), COLUMN(G:G)), "")</f>
        <v>0</v>
      </c>
      <c r="I95" s="14">
        <f t="array" ref="I95">IFERROR(INDEX(balance_sheet_quarter[#All], SMALL(IF(LOWER(balance_sheet_quarter[Company Name]) = LOWER(balance_sheet_quarter_filter!$B$2), ROW(balance_sheet_quarter[Company Name]) - ROW(INDEX(balance_sheet_quarter[Company Name], 1, 1)) + 1), ROW(93:93)), COLUMN(H:H)), "")</f>
        <v>0</v>
      </c>
      <c r="J95" s="14">
        <f t="array" ref="J95">IFERROR(INDEX(balance_sheet_quarter[#All], SMALL(IF(LOWER(balance_sheet_quarter[Company Name]) = LOWER(balance_sheet_quarter_filter!$B$2), ROW(balance_sheet_quarter[Company Name]) - ROW(INDEX(balance_sheet_quarter[Company Name], 1, 1)) + 1), ROW(93:93)), COLUMN(I:I)), "")</f>
        <v>0</v>
      </c>
      <c r="K95" s="14">
        <f t="array" ref="K95">IFERROR(INDEX(balance_sheet_quarter[#All], SMALL(IF(LOWER(balance_sheet_quarter[Company Name]) = LOWER(balance_sheet_quarter_filter!$B$2), ROW(balance_sheet_quarter[Company Name]) - ROW(INDEX(balance_sheet_quarter[Company Name], 1, 1)) + 1), ROW(93:93)), COLUMN(J:J)), "")</f>
        <v>0</v>
      </c>
      <c r="L95" s="14">
        <f t="array" ref="L95">IFERROR(INDEX(balance_sheet_quarter[#All], SMALL(IF(LOWER(balance_sheet_quarter[Company Name]) = LOWER(balance_sheet_quarter_filter!$B$2), ROW(balance_sheet_quarter[Company Name]) - ROW(INDEX(balance_sheet_quarter[Company Name], 1, 1)) + 1), ROW(93:93)), COLUMN(K:K)), "")</f>
        <v>0</v>
      </c>
      <c r="M95" s="14">
        <f t="array" ref="M95">IFERROR(INDEX(balance_sheet_quarter[#All], SMALL(IF(LOWER(balance_sheet_quarter[Company Name]) = LOWER(balance_sheet_quarter_filter!$B$2), ROW(balance_sheet_quarter[Company Name]) - ROW(INDEX(balance_sheet_quarter[Company Name], 1, 1)) + 1), ROW(93:93)), COLUMN(L:L)), "")</f>
        <v>0</v>
      </c>
      <c r="N95" s="14">
        <f t="array" ref="N95">IFERROR(INDEX(balance_sheet_quarter[#All], SMALL(IF(LOWER(balance_sheet_quarter[Company Name]) = LOWER(balance_sheet_quarter_filter!$B$2), ROW(balance_sheet_quarter[Company Name]) - ROW(INDEX(balance_sheet_quarter[Company Name], 1, 1)) + 1), ROW(93:93)), COLUMN(M:M)), "")</f>
        <v>0</v>
      </c>
      <c r="O95" s="14">
        <f t="array" ref="O95">IFERROR(INDEX(balance_sheet_quarter[#All], SMALL(IF(LOWER(balance_sheet_quarter[Company Name]) = LOWER(balance_sheet_quarter_filter!$B$2), ROW(balance_sheet_quarter[Company Name]) - ROW(INDEX(balance_sheet_quarter[Company Name], 1, 1)) + 1), ROW(93:93)), COLUMN(N:N)), "")</f>
        <v>0</v>
      </c>
      <c r="P95" s="14">
        <f t="array" ref="P95">IFERROR(INDEX(balance_sheet_quarter[#All], SMALL(IF(LOWER(balance_sheet_quarter[Company Name]) = LOWER(balance_sheet_quarter_filter!$B$2), ROW(balance_sheet_quarter[Company Name]) - ROW(INDEX(balance_sheet_quarter[Company Name], 1, 1)) + 1), ROW(93:93)), COLUMN(O:O)), "")</f>
        <v>0</v>
      </c>
      <c r="Q95" s="14">
        <f t="array" ref="Q95">IFERROR(INDEX(balance_sheet_quarter[#All], SMALL(IF(LOWER(balance_sheet_quarter[Company Name]) = LOWER(balance_sheet_quarter_filter!$B$2), ROW(balance_sheet_quarter[Company Name]) - ROW(INDEX(balance_sheet_quarter[Company Name], 1, 1)) + 1), ROW(93:93)), COLUMN(P:P)), "")</f>
        <v>0</v>
      </c>
      <c r="R95" s="14">
        <f t="array" ref="R95">IFERROR(INDEX(balance_sheet_quarter[#All], SMALL(IF(LOWER(balance_sheet_quarter[Company Name]) = LOWER(balance_sheet_quarter_filter!$B$2), ROW(balance_sheet_quarter[Company Name]) - ROW(INDEX(balance_sheet_quarter[Company Name], 1, 1)) + 1), ROW(93:93)), COLUMN(Q:Q)), "")</f>
        <v>0</v>
      </c>
      <c r="S95" s="14">
        <f t="array" ref="S95">IFERROR(INDEX(balance_sheet_quarter[#All], SMALL(IF(LOWER(balance_sheet_quarter[Company Name]) = LOWER(balance_sheet_quarter_filter!$B$2), ROW(balance_sheet_quarter[Company Name]) - ROW(INDEX(balance_sheet_quarter[Company Name], 1, 1)) + 1), ROW(93:93)), COLUMN(R:R)), "")</f>
        <v>0</v>
      </c>
    </row>
    <row r="96" spans="3:19" x14ac:dyDescent="0.35">
      <c r="C96" t="str">
        <f t="array" ref="C96">IFERROR(INDEX(balance_sheet_quarter[#All], SMALL(IF(LOWER(balance_sheet_quarter[Company Name]) = LOWER(balance_sheet_quarter_filter!$B$2), ROW(balance_sheet_quarter[Company Name]) - ROW(INDEX(balance_sheet_quarter[Company Name], 1, 1)) + 1), ROW(94:94)), COLUMN(B:B)), "")</f>
        <v>10. Cổ phiếu ưu đãi</v>
      </c>
      <c r="D96" s="14">
        <f t="array" ref="D96">IFERROR(INDEX(balance_sheet_quarter[#All], SMALL(IF(LOWER(balance_sheet_quarter[Company Name]) = LOWER(balance_sheet_quarter_filter!$B$2), ROW(balance_sheet_quarter[Company Name]) - ROW(INDEX(balance_sheet_quarter[Company Name], 1, 1)) + 1), ROW(94:94)), COLUMN(C:C)), "")</f>
        <v>158080000000</v>
      </c>
      <c r="E96" s="14">
        <f t="array" ref="E96">IFERROR(INDEX(balance_sheet_quarter[#All], SMALL(IF(LOWER(balance_sheet_quarter[Company Name]) = LOWER(balance_sheet_quarter_filter!$B$2), ROW(balance_sheet_quarter[Company Name]) - ROW(INDEX(balance_sheet_quarter[Company Name], 1, 1)) + 1), ROW(94:94)), COLUMN(D:D)), "")</f>
        <v>0</v>
      </c>
      <c r="F96" s="14">
        <f t="array" ref="F96">IFERROR(INDEX(balance_sheet_quarter[#All], SMALL(IF(LOWER(balance_sheet_quarter[Company Name]) = LOWER(balance_sheet_quarter_filter!$B$2), ROW(balance_sheet_quarter[Company Name]) - ROW(INDEX(balance_sheet_quarter[Company Name], 1, 1)) + 1), ROW(94:94)), COLUMN(E:E)), "")</f>
        <v>0</v>
      </c>
      <c r="G96" s="14">
        <f t="array" ref="G96">IFERROR(INDEX(balance_sheet_quarter[#All], SMALL(IF(LOWER(balance_sheet_quarter[Company Name]) = LOWER(balance_sheet_quarter_filter!$B$2), ROW(balance_sheet_quarter[Company Name]) - ROW(INDEX(balance_sheet_quarter[Company Name], 1, 1)) + 1), ROW(94:94)), COLUMN(F:F)), "")</f>
        <v>0</v>
      </c>
      <c r="H96" s="14">
        <f t="array" ref="H96">IFERROR(INDEX(balance_sheet_quarter[#All], SMALL(IF(LOWER(balance_sheet_quarter[Company Name]) = LOWER(balance_sheet_quarter_filter!$B$2), ROW(balance_sheet_quarter[Company Name]) - ROW(INDEX(balance_sheet_quarter[Company Name], 1, 1)) + 1), ROW(94:94)), COLUMN(G:G)), "")</f>
        <v>0</v>
      </c>
      <c r="I96" s="14">
        <f t="array" ref="I96">IFERROR(INDEX(balance_sheet_quarter[#All], SMALL(IF(LOWER(balance_sheet_quarter[Company Name]) = LOWER(balance_sheet_quarter_filter!$B$2), ROW(balance_sheet_quarter[Company Name]) - ROW(INDEX(balance_sheet_quarter[Company Name], 1, 1)) + 1), ROW(94:94)), COLUMN(H:H)), "")</f>
        <v>108003000000</v>
      </c>
      <c r="J96" s="14">
        <f t="array" ref="J96">IFERROR(INDEX(balance_sheet_quarter[#All], SMALL(IF(LOWER(balance_sheet_quarter[Company Name]) = LOWER(balance_sheet_quarter_filter!$B$2), ROW(balance_sheet_quarter[Company Name]) - ROW(INDEX(balance_sheet_quarter[Company Name], 1, 1)) + 1), ROW(94:94)), COLUMN(I:I)), "")</f>
        <v>90861000000</v>
      </c>
      <c r="K96" s="14">
        <f t="array" ref="K96">IFERROR(INDEX(balance_sheet_quarter[#All], SMALL(IF(LOWER(balance_sheet_quarter[Company Name]) = LOWER(balance_sheet_quarter_filter!$B$2), ROW(balance_sheet_quarter[Company Name]) - ROW(INDEX(balance_sheet_quarter[Company Name], 1, 1)) + 1), ROW(94:94)), COLUMN(J:J)), "")</f>
        <v>26316000000</v>
      </c>
      <c r="L96" s="14">
        <f t="array" ref="L96">IFERROR(INDEX(balance_sheet_quarter[#All], SMALL(IF(LOWER(balance_sheet_quarter[Company Name]) = LOWER(balance_sheet_quarter_filter!$B$2), ROW(balance_sheet_quarter[Company Name]) - ROW(INDEX(balance_sheet_quarter[Company Name], 1, 1)) + 1), ROW(94:94)), COLUMN(K:K)), "")</f>
        <v>0</v>
      </c>
      <c r="M96" s="14">
        <f t="array" ref="M96">IFERROR(INDEX(balance_sheet_quarter[#All], SMALL(IF(LOWER(balance_sheet_quarter[Company Name]) = LOWER(balance_sheet_quarter_filter!$B$2), ROW(balance_sheet_quarter[Company Name]) - ROW(INDEX(balance_sheet_quarter[Company Name], 1, 1)) + 1), ROW(94:94)), COLUMN(L:L)), "")</f>
        <v>0</v>
      </c>
      <c r="N96" s="14">
        <f t="array" ref="N96">IFERROR(INDEX(balance_sheet_quarter[#All], SMALL(IF(LOWER(balance_sheet_quarter[Company Name]) = LOWER(balance_sheet_quarter_filter!$B$2), ROW(balance_sheet_quarter[Company Name]) - ROW(INDEX(balance_sheet_quarter[Company Name], 1, 1)) + 1), ROW(94:94)), COLUMN(M:M)), "")</f>
        <v>0</v>
      </c>
      <c r="O96" s="14">
        <f t="array" ref="O96">IFERROR(INDEX(balance_sheet_quarter[#All], SMALL(IF(LOWER(balance_sheet_quarter[Company Name]) = LOWER(balance_sheet_quarter_filter!$B$2), ROW(balance_sheet_quarter[Company Name]) - ROW(INDEX(balance_sheet_quarter[Company Name], 1, 1)) + 1), ROW(94:94)), COLUMN(N:N)), "")</f>
        <v>0</v>
      </c>
      <c r="P96" s="14">
        <f t="array" ref="P96">IFERROR(INDEX(balance_sheet_quarter[#All], SMALL(IF(LOWER(balance_sheet_quarter[Company Name]) = LOWER(balance_sheet_quarter_filter!$B$2), ROW(balance_sheet_quarter[Company Name]) - ROW(INDEX(balance_sheet_quarter[Company Name], 1, 1)) + 1), ROW(94:94)), COLUMN(O:O)), "")</f>
        <v>213189000000</v>
      </c>
      <c r="Q96" s="14">
        <f t="array" ref="Q96">IFERROR(INDEX(balance_sheet_quarter[#All], SMALL(IF(LOWER(balance_sheet_quarter[Company Name]) = LOWER(balance_sheet_quarter_filter!$B$2), ROW(balance_sheet_quarter[Company Name]) - ROW(INDEX(balance_sheet_quarter[Company Name], 1, 1)) + 1), ROW(94:94)), COLUMN(P:P)), "")</f>
        <v>0</v>
      </c>
      <c r="R96" s="14">
        <f t="array" ref="R96">IFERROR(INDEX(balance_sheet_quarter[#All], SMALL(IF(LOWER(balance_sheet_quarter[Company Name]) = LOWER(balance_sheet_quarter_filter!$B$2), ROW(balance_sheet_quarter[Company Name]) - ROW(INDEX(balance_sheet_quarter[Company Name], 1, 1)) + 1), ROW(94:94)), COLUMN(Q:Q)), "")</f>
        <v>183448000000</v>
      </c>
      <c r="S96" s="14">
        <f t="array" ref="S96">IFERROR(INDEX(balance_sheet_quarter[#All], SMALL(IF(LOWER(balance_sheet_quarter[Company Name]) = LOWER(balance_sheet_quarter_filter!$B$2), ROW(balance_sheet_quarter[Company Name]) - ROW(INDEX(balance_sheet_quarter[Company Name], 1, 1)) + 1), ROW(94:94)), COLUMN(R:R)), "")</f>
        <v>0</v>
      </c>
    </row>
    <row r="97" spans="3:19" x14ac:dyDescent="0.35">
      <c r="C97" t="str">
        <f t="array" ref="C97">IFERROR(INDEX(balance_sheet_quarter[#All], SMALL(IF(LOWER(balance_sheet_quarter[Company Name]) = LOWER(balance_sheet_quarter_filter!$B$2), ROW(balance_sheet_quarter[Company Name]) - ROW(INDEX(balance_sheet_quarter[Company Name], 1, 1)) + 1), ROW(95:95)), COLUMN(B:B)), "")</f>
        <v>11. Thuế thu nhập hoãn lại phải trả</v>
      </c>
      <c r="D97" s="14">
        <f t="array" ref="D97">IFERROR(INDEX(balance_sheet_quarter[#All], SMALL(IF(LOWER(balance_sheet_quarter[Company Name]) = LOWER(balance_sheet_quarter_filter!$B$2), ROW(balance_sheet_quarter[Company Name]) - ROW(INDEX(balance_sheet_quarter[Company Name], 1, 1)) + 1), ROW(95:95)), COLUMN(C:C)), "")</f>
        <v>0</v>
      </c>
      <c r="E97" s="14">
        <f t="array" ref="E97">IFERROR(INDEX(balance_sheet_quarter[#All], SMALL(IF(LOWER(balance_sheet_quarter[Company Name]) = LOWER(balance_sheet_quarter_filter!$B$2), ROW(balance_sheet_quarter[Company Name]) - ROW(INDEX(balance_sheet_quarter[Company Name], 1, 1)) + 1), ROW(95:95)), COLUMN(D:D)), "")</f>
        <v>0</v>
      </c>
      <c r="F97" s="14">
        <f t="array" ref="F97">IFERROR(INDEX(balance_sheet_quarter[#All], SMALL(IF(LOWER(balance_sheet_quarter[Company Name]) = LOWER(balance_sheet_quarter_filter!$B$2), ROW(balance_sheet_quarter[Company Name]) - ROW(INDEX(balance_sheet_quarter[Company Name], 1, 1)) + 1), ROW(95:95)), COLUMN(E:E)), "")</f>
        <v>0</v>
      </c>
      <c r="G97" s="14">
        <f t="array" ref="G97">IFERROR(INDEX(balance_sheet_quarter[#All], SMALL(IF(LOWER(balance_sheet_quarter[Company Name]) = LOWER(balance_sheet_quarter_filter!$B$2), ROW(balance_sheet_quarter[Company Name]) - ROW(INDEX(balance_sheet_quarter[Company Name], 1, 1)) + 1), ROW(95:95)), COLUMN(F:F)), "")</f>
        <v>0</v>
      </c>
      <c r="H97" s="14">
        <f t="array" ref="H97">IFERROR(INDEX(balance_sheet_quarter[#All], SMALL(IF(LOWER(balance_sheet_quarter[Company Name]) = LOWER(balance_sheet_quarter_filter!$B$2), ROW(balance_sheet_quarter[Company Name]) - ROW(INDEX(balance_sheet_quarter[Company Name], 1, 1)) + 1), ROW(95:95)), COLUMN(G:G)), "")</f>
        <v>0</v>
      </c>
      <c r="I97" s="14">
        <f t="array" ref="I97">IFERROR(INDEX(balance_sheet_quarter[#All], SMALL(IF(LOWER(balance_sheet_quarter[Company Name]) = LOWER(balance_sheet_quarter_filter!$B$2), ROW(balance_sheet_quarter[Company Name]) - ROW(INDEX(balance_sheet_quarter[Company Name], 1, 1)) + 1), ROW(95:95)), COLUMN(H:H)), "")</f>
        <v>0</v>
      </c>
      <c r="J97" s="14">
        <f t="array" ref="J97">IFERROR(INDEX(balance_sheet_quarter[#All], SMALL(IF(LOWER(balance_sheet_quarter[Company Name]) = LOWER(balance_sheet_quarter_filter!$B$2), ROW(balance_sheet_quarter[Company Name]) - ROW(INDEX(balance_sheet_quarter[Company Name], 1, 1)) + 1), ROW(95:95)), COLUMN(I:I)), "")</f>
        <v>0</v>
      </c>
      <c r="K97" s="14">
        <f t="array" ref="K97">IFERROR(INDEX(balance_sheet_quarter[#All], SMALL(IF(LOWER(balance_sheet_quarter[Company Name]) = LOWER(balance_sheet_quarter_filter!$B$2), ROW(balance_sheet_quarter[Company Name]) - ROW(INDEX(balance_sheet_quarter[Company Name], 1, 1)) + 1), ROW(95:95)), COLUMN(J:J)), "")</f>
        <v>0</v>
      </c>
      <c r="L97" s="14">
        <f t="array" ref="L97">IFERROR(INDEX(balance_sheet_quarter[#All], SMALL(IF(LOWER(balance_sheet_quarter[Company Name]) = LOWER(balance_sheet_quarter_filter!$B$2), ROW(balance_sheet_quarter[Company Name]) - ROW(INDEX(balance_sheet_quarter[Company Name], 1, 1)) + 1), ROW(95:95)), COLUMN(K:K)), "")</f>
        <v>0</v>
      </c>
      <c r="M97" s="14">
        <f t="array" ref="M97">IFERROR(INDEX(balance_sheet_quarter[#All], SMALL(IF(LOWER(balance_sheet_quarter[Company Name]) = LOWER(balance_sheet_quarter_filter!$B$2), ROW(balance_sheet_quarter[Company Name]) - ROW(INDEX(balance_sheet_quarter[Company Name], 1, 1)) + 1), ROW(95:95)), COLUMN(L:L)), "")</f>
        <v>0</v>
      </c>
      <c r="N97" s="14">
        <f t="array" ref="N97">IFERROR(INDEX(balance_sheet_quarter[#All], SMALL(IF(LOWER(balance_sheet_quarter[Company Name]) = LOWER(balance_sheet_quarter_filter!$B$2), ROW(balance_sheet_quarter[Company Name]) - ROW(INDEX(balance_sheet_quarter[Company Name], 1, 1)) + 1), ROW(95:95)), COLUMN(M:M)), "")</f>
        <v>0</v>
      </c>
      <c r="O97" s="14">
        <f t="array" ref="O97">IFERROR(INDEX(balance_sheet_quarter[#All], SMALL(IF(LOWER(balance_sheet_quarter[Company Name]) = LOWER(balance_sheet_quarter_filter!$B$2), ROW(balance_sheet_quarter[Company Name]) - ROW(INDEX(balance_sheet_quarter[Company Name], 1, 1)) + 1), ROW(95:95)), COLUMN(N:N)), "")</f>
        <v>0</v>
      </c>
      <c r="P97" s="14">
        <f t="array" ref="P97">IFERROR(INDEX(balance_sheet_quarter[#All], SMALL(IF(LOWER(balance_sheet_quarter[Company Name]) = LOWER(balance_sheet_quarter_filter!$B$2), ROW(balance_sheet_quarter[Company Name]) - ROW(INDEX(balance_sheet_quarter[Company Name], 1, 1)) + 1), ROW(95:95)), COLUMN(O:O)), "")</f>
        <v>0</v>
      </c>
      <c r="Q97" s="14">
        <f t="array" ref="Q97">IFERROR(INDEX(balance_sheet_quarter[#All], SMALL(IF(LOWER(balance_sheet_quarter[Company Name]) = LOWER(balance_sheet_quarter_filter!$B$2), ROW(balance_sheet_quarter[Company Name]) - ROW(INDEX(balance_sheet_quarter[Company Name], 1, 1)) + 1), ROW(95:95)), COLUMN(P:P)), "")</f>
        <v>0</v>
      </c>
      <c r="R97" s="14">
        <f t="array" ref="R97">IFERROR(INDEX(balance_sheet_quarter[#All], SMALL(IF(LOWER(balance_sheet_quarter[Company Name]) = LOWER(balance_sheet_quarter_filter!$B$2), ROW(balance_sheet_quarter[Company Name]) - ROW(INDEX(balance_sheet_quarter[Company Name], 1, 1)) + 1), ROW(95:95)), COLUMN(Q:Q)), "")</f>
        <v>0</v>
      </c>
      <c r="S97" s="14">
        <f t="array" ref="S97">IFERROR(INDEX(balance_sheet_quarter[#All], SMALL(IF(LOWER(balance_sheet_quarter[Company Name]) = LOWER(balance_sheet_quarter_filter!$B$2), ROW(balance_sheet_quarter[Company Name]) - ROW(INDEX(balance_sheet_quarter[Company Name], 1, 1)) + 1), ROW(95:95)), COLUMN(R:R)), "")</f>
        <v>0</v>
      </c>
    </row>
    <row r="98" spans="3:19" x14ac:dyDescent="0.35">
      <c r="C98" t="str">
        <f t="array" ref="C98">IFERROR(INDEX(balance_sheet_quarter[#All], SMALL(IF(LOWER(balance_sheet_quarter[Company Name]) = LOWER(balance_sheet_quarter_filter!$B$2), ROW(balance_sheet_quarter[Company Name]) - ROW(INDEX(balance_sheet_quarter[Company Name], 1, 1)) + 1), ROW(96:96)), COLUMN(B:B)), "")</f>
        <v>12. Dự phòng phải trả dài hạn</v>
      </c>
      <c r="D98" s="14">
        <f t="array" ref="D98">IFERROR(INDEX(balance_sheet_quarter[#All], SMALL(IF(LOWER(balance_sheet_quarter[Company Name]) = LOWER(balance_sheet_quarter_filter!$B$2), ROW(balance_sheet_quarter[Company Name]) - ROW(INDEX(balance_sheet_quarter[Company Name], 1, 1)) + 1), ROW(96:96)), COLUMN(C:C)), "")</f>
        <v>0</v>
      </c>
      <c r="E98" s="14">
        <f t="array" ref="E98">IFERROR(INDEX(balance_sheet_quarter[#All], SMALL(IF(LOWER(balance_sheet_quarter[Company Name]) = LOWER(balance_sheet_quarter_filter!$B$2), ROW(balance_sheet_quarter[Company Name]) - ROW(INDEX(balance_sheet_quarter[Company Name], 1, 1)) + 1), ROW(96:96)), COLUMN(D:D)), "")</f>
        <v>0</v>
      </c>
      <c r="F98" s="14">
        <f t="array" ref="F98">IFERROR(INDEX(balance_sheet_quarter[#All], SMALL(IF(LOWER(balance_sheet_quarter[Company Name]) = LOWER(balance_sheet_quarter_filter!$B$2), ROW(balance_sheet_quarter[Company Name]) - ROW(INDEX(balance_sheet_quarter[Company Name], 1, 1)) + 1), ROW(96:96)), COLUMN(E:E)), "")</f>
        <v>0</v>
      </c>
      <c r="G98" s="14">
        <f t="array" ref="G98">IFERROR(INDEX(balance_sheet_quarter[#All], SMALL(IF(LOWER(balance_sheet_quarter[Company Name]) = LOWER(balance_sheet_quarter_filter!$B$2), ROW(balance_sheet_quarter[Company Name]) - ROW(INDEX(balance_sheet_quarter[Company Name], 1, 1)) + 1), ROW(96:96)), COLUMN(F:F)), "")</f>
        <v>0</v>
      </c>
      <c r="H98" s="14">
        <f t="array" ref="H98">IFERROR(INDEX(balance_sheet_quarter[#All], SMALL(IF(LOWER(balance_sheet_quarter[Company Name]) = LOWER(balance_sheet_quarter_filter!$B$2), ROW(balance_sheet_quarter[Company Name]) - ROW(INDEX(balance_sheet_quarter[Company Name], 1, 1)) + 1), ROW(96:96)), COLUMN(G:G)), "")</f>
        <v>0</v>
      </c>
      <c r="I98" s="14">
        <f t="array" ref="I98">IFERROR(INDEX(balance_sheet_quarter[#All], SMALL(IF(LOWER(balance_sheet_quarter[Company Name]) = LOWER(balance_sheet_quarter_filter!$B$2), ROW(balance_sheet_quarter[Company Name]) - ROW(INDEX(balance_sheet_quarter[Company Name], 1, 1)) + 1), ROW(96:96)), COLUMN(H:H)), "")</f>
        <v>0</v>
      </c>
      <c r="J98" s="14">
        <f t="array" ref="J98">IFERROR(INDEX(balance_sheet_quarter[#All], SMALL(IF(LOWER(balance_sheet_quarter[Company Name]) = LOWER(balance_sheet_quarter_filter!$B$2), ROW(balance_sheet_quarter[Company Name]) - ROW(INDEX(balance_sheet_quarter[Company Name], 1, 1)) + 1), ROW(96:96)), COLUMN(I:I)), "")</f>
        <v>0</v>
      </c>
      <c r="K98" s="14">
        <f t="array" ref="K98">IFERROR(INDEX(balance_sheet_quarter[#All], SMALL(IF(LOWER(balance_sheet_quarter[Company Name]) = LOWER(balance_sheet_quarter_filter!$B$2), ROW(balance_sheet_quarter[Company Name]) - ROW(INDEX(balance_sheet_quarter[Company Name], 1, 1)) + 1), ROW(96:96)), COLUMN(J:J)), "")</f>
        <v>0</v>
      </c>
      <c r="L98" s="14">
        <f t="array" ref="L98">IFERROR(INDEX(balance_sheet_quarter[#All], SMALL(IF(LOWER(balance_sheet_quarter[Company Name]) = LOWER(balance_sheet_quarter_filter!$B$2), ROW(balance_sheet_quarter[Company Name]) - ROW(INDEX(balance_sheet_quarter[Company Name], 1, 1)) + 1), ROW(96:96)), COLUMN(K:K)), "")</f>
        <v>0</v>
      </c>
      <c r="M98" s="14">
        <f t="array" ref="M98">IFERROR(INDEX(balance_sheet_quarter[#All], SMALL(IF(LOWER(balance_sheet_quarter[Company Name]) = LOWER(balance_sheet_quarter_filter!$B$2), ROW(balance_sheet_quarter[Company Name]) - ROW(INDEX(balance_sheet_quarter[Company Name], 1, 1)) + 1), ROW(96:96)), COLUMN(L:L)), "")</f>
        <v>0</v>
      </c>
      <c r="N98" s="14">
        <f t="array" ref="N98">IFERROR(INDEX(balance_sheet_quarter[#All], SMALL(IF(LOWER(balance_sheet_quarter[Company Name]) = LOWER(balance_sheet_quarter_filter!$B$2), ROW(balance_sheet_quarter[Company Name]) - ROW(INDEX(balance_sheet_quarter[Company Name], 1, 1)) + 1), ROW(96:96)), COLUMN(M:M)), "")</f>
        <v>0</v>
      </c>
      <c r="O98" s="14">
        <f t="array" ref="O98">IFERROR(INDEX(balance_sheet_quarter[#All], SMALL(IF(LOWER(balance_sheet_quarter[Company Name]) = LOWER(balance_sheet_quarter_filter!$B$2), ROW(balance_sheet_quarter[Company Name]) - ROW(INDEX(balance_sheet_quarter[Company Name], 1, 1)) + 1), ROW(96:96)), COLUMN(N:N)), "")</f>
        <v>0</v>
      </c>
      <c r="P98" s="14">
        <f t="array" ref="P98">IFERROR(INDEX(balance_sheet_quarter[#All], SMALL(IF(LOWER(balance_sheet_quarter[Company Name]) = LOWER(balance_sheet_quarter_filter!$B$2), ROW(balance_sheet_quarter[Company Name]) - ROW(INDEX(balance_sheet_quarter[Company Name], 1, 1)) + 1), ROW(96:96)), COLUMN(O:O)), "")</f>
        <v>0</v>
      </c>
      <c r="Q98" s="14">
        <f t="array" ref="Q98">IFERROR(INDEX(balance_sheet_quarter[#All], SMALL(IF(LOWER(balance_sheet_quarter[Company Name]) = LOWER(balance_sheet_quarter_filter!$B$2), ROW(balance_sheet_quarter[Company Name]) - ROW(INDEX(balance_sheet_quarter[Company Name], 1, 1)) + 1), ROW(96:96)), COLUMN(P:P)), "")</f>
        <v>0</v>
      </c>
      <c r="R98" s="14">
        <f t="array" ref="R98">IFERROR(INDEX(balance_sheet_quarter[#All], SMALL(IF(LOWER(balance_sheet_quarter[Company Name]) = LOWER(balance_sheet_quarter_filter!$B$2), ROW(balance_sheet_quarter[Company Name]) - ROW(INDEX(balance_sheet_quarter[Company Name], 1, 1)) + 1), ROW(96:96)), COLUMN(Q:Q)), "")</f>
        <v>0</v>
      </c>
      <c r="S98" s="14">
        <f t="array" ref="S98">IFERROR(INDEX(balance_sheet_quarter[#All], SMALL(IF(LOWER(balance_sheet_quarter[Company Name]) = LOWER(balance_sheet_quarter_filter!$B$2), ROW(balance_sheet_quarter[Company Name]) - ROW(INDEX(balance_sheet_quarter[Company Name], 1, 1)) + 1), ROW(96:96)), COLUMN(R:R)), "")</f>
        <v>0</v>
      </c>
    </row>
    <row r="99" spans="3:19" x14ac:dyDescent="0.35">
      <c r="C99" t="str">
        <f t="array" ref="C99">IFERROR(INDEX(balance_sheet_quarter[#All], SMALL(IF(LOWER(balance_sheet_quarter[Company Name]) = LOWER(balance_sheet_quarter_filter!$B$2), ROW(balance_sheet_quarter[Company Name]) - ROW(INDEX(balance_sheet_quarter[Company Name], 1, 1)) + 1), ROW(97:97)), COLUMN(B:B)), "")</f>
        <v>13. Quỹ phát triển khoa học và công nghệ</v>
      </c>
      <c r="D99" s="14">
        <f t="array" ref="D99">IFERROR(INDEX(balance_sheet_quarter[#All], SMALL(IF(LOWER(balance_sheet_quarter[Company Name]) = LOWER(balance_sheet_quarter_filter!$B$2), ROW(balance_sheet_quarter[Company Name]) - ROW(INDEX(balance_sheet_quarter[Company Name], 1, 1)) + 1), ROW(97:97)), COLUMN(C:C)), "")</f>
        <v>0</v>
      </c>
      <c r="E99" s="14">
        <f t="array" ref="E99">IFERROR(INDEX(balance_sheet_quarter[#All], SMALL(IF(LOWER(balance_sheet_quarter[Company Name]) = LOWER(balance_sheet_quarter_filter!$B$2), ROW(balance_sheet_quarter[Company Name]) - ROW(INDEX(balance_sheet_quarter[Company Name], 1, 1)) + 1), ROW(97:97)), COLUMN(D:D)), "")</f>
        <v>0</v>
      </c>
      <c r="F99" s="14">
        <f t="array" ref="F99">IFERROR(INDEX(balance_sheet_quarter[#All], SMALL(IF(LOWER(balance_sheet_quarter[Company Name]) = LOWER(balance_sheet_quarter_filter!$B$2), ROW(balance_sheet_quarter[Company Name]) - ROW(INDEX(balance_sheet_quarter[Company Name], 1, 1)) + 1), ROW(97:97)), COLUMN(E:E)), "")</f>
        <v>0</v>
      </c>
      <c r="G99" s="14">
        <f t="array" ref="G99">IFERROR(INDEX(balance_sheet_quarter[#All], SMALL(IF(LOWER(balance_sheet_quarter[Company Name]) = LOWER(balance_sheet_quarter_filter!$B$2), ROW(balance_sheet_quarter[Company Name]) - ROW(INDEX(balance_sheet_quarter[Company Name], 1, 1)) + 1), ROW(97:97)), COLUMN(F:F)), "")</f>
        <v>0</v>
      </c>
      <c r="H99" s="14">
        <f t="array" ref="H99">IFERROR(INDEX(balance_sheet_quarter[#All], SMALL(IF(LOWER(balance_sheet_quarter[Company Name]) = LOWER(balance_sheet_quarter_filter!$B$2), ROW(balance_sheet_quarter[Company Name]) - ROW(INDEX(balance_sheet_quarter[Company Name], 1, 1)) + 1), ROW(97:97)), COLUMN(G:G)), "")</f>
        <v>0</v>
      </c>
      <c r="I99" s="14">
        <f t="array" ref="I99">IFERROR(INDEX(balance_sheet_quarter[#All], SMALL(IF(LOWER(balance_sheet_quarter[Company Name]) = LOWER(balance_sheet_quarter_filter!$B$2), ROW(balance_sheet_quarter[Company Name]) - ROW(INDEX(balance_sheet_quarter[Company Name], 1, 1)) + 1), ROW(97:97)), COLUMN(H:H)), "")</f>
        <v>0</v>
      </c>
      <c r="J99" s="14">
        <f t="array" ref="J99">IFERROR(INDEX(balance_sheet_quarter[#All], SMALL(IF(LOWER(balance_sheet_quarter[Company Name]) = LOWER(balance_sheet_quarter_filter!$B$2), ROW(balance_sheet_quarter[Company Name]) - ROW(INDEX(balance_sheet_quarter[Company Name], 1, 1)) + 1), ROW(97:97)), COLUMN(I:I)), "")</f>
        <v>0</v>
      </c>
      <c r="K99" s="14">
        <f t="array" ref="K99">IFERROR(INDEX(balance_sheet_quarter[#All], SMALL(IF(LOWER(balance_sheet_quarter[Company Name]) = LOWER(balance_sheet_quarter_filter!$B$2), ROW(balance_sheet_quarter[Company Name]) - ROW(INDEX(balance_sheet_quarter[Company Name], 1, 1)) + 1), ROW(97:97)), COLUMN(J:J)), "")</f>
        <v>0</v>
      </c>
      <c r="L99" s="14">
        <f t="array" ref="L99">IFERROR(INDEX(balance_sheet_quarter[#All], SMALL(IF(LOWER(balance_sheet_quarter[Company Name]) = LOWER(balance_sheet_quarter_filter!$B$2), ROW(balance_sheet_quarter[Company Name]) - ROW(INDEX(balance_sheet_quarter[Company Name], 1, 1)) + 1), ROW(97:97)), COLUMN(K:K)), "")</f>
        <v>0</v>
      </c>
      <c r="M99" s="14">
        <f t="array" ref="M99">IFERROR(INDEX(balance_sheet_quarter[#All], SMALL(IF(LOWER(balance_sheet_quarter[Company Name]) = LOWER(balance_sheet_quarter_filter!$B$2), ROW(balance_sheet_quarter[Company Name]) - ROW(INDEX(balance_sheet_quarter[Company Name], 1, 1)) + 1), ROW(97:97)), COLUMN(L:L)), "")</f>
        <v>0</v>
      </c>
      <c r="N99" s="14">
        <f t="array" ref="N99">IFERROR(INDEX(balance_sheet_quarter[#All], SMALL(IF(LOWER(balance_sheet_quarter[Company Name]) = LOWER(balance_sheet_quarter_filter!$B$2), ROW(balance_sheet_quarter[Company Name]) - ROW(INDEX(balance_sheet_quarter[Company Name], 1, 1)) + 1), ROW(97:97)), COLUMN(M:M)), "")</f>
        <v>0</v>
      </c>
      <c r="O99" s="14">
        <f t="array" ref="O99">IFERROR(INDEX(balance_sheet_quarter[#All], SMALL(IF(LOWER(balance_sheet_quarter[Company Name]) = LOWER(balance_sheet_quarter_filter!$B$2), ROW(balance_sheet_quarter[Company Name]) - ROW(INDEX(balance_sheet_quarter[Company Name], 1, 1)) + 1), ROW(97:97)), COLUMN(N:N)), "")</f>
        <v>0</v>
      </c>
      <c r="P99" s="14">
        <f t="array" ref="P99">IFERROR(INDEX(balance_sheet_quarter[#All], SMALL(IF(LOWER(balance_sheet_quarter[Company Name]) = LOWER(balance_sheet_quarter_filter!$B$2), ROW(balance_sheet_quarter[Company Name]) - ROW(INDEX(balance_sheet_quarter[Company Name], 1, 1)) + 1), ROW(97:97)), COLUMN(O:O)), "")</f>
        <v>0</v>
      </c>
      <c r="Q99" s="14">
        <f t="array" ref="Q99">IFERROR(INDEX(balance_sheet_quarter[#All], SMALL(IF(LOWER(balance_sheet_quarter[Company Name]) = LOWER(balance_sheet_quarter_filter!$B$2), ROW(balance_sheet_quarter[Company Name]) - ROW(INDEX(balance_sheet_quarter[Company Name], 1, 1)) + 1), ROW(97:97)), COLUMN(P:P)), "")</f>
        <v>0</v>
      </c>
      <c r="R99" s="14">
        <f t="array" ref="R99">IFERROR(INDEX(balance_sheet_quarter[#All], SMALL(IF(LOWER(balance_sheet_quarter[Company Name]) = LOWER(balance_sheet_quarter_filter!$B$2), ROW(balance_sheet_quarter[Company Name]) - ROW(INDEX(balance_sheet_quarter[Company Name], 1, 1)) + 1), ROW(97:97)), COLUMN(Q:Q)), "")</f>
        <v>0</v>
      </c>
      <c r="S99" s="14">
        <f t="array" ref="S99">IFERROR(INDEX(balance_sheet_quarter[#All], SMALL(IF(LOWER(balance_sheet_quarter[Company Name]) = LOWER(balance_sheet_quarter_filter!$B$2), ROW(balance_sheet_quarter[Company Name]) - ROW(INDEX(balance_sheet_quarter[Company Name], 1, 1)) + 1), ROW(97:97)), COLUMN(R:R)), "")</f>
        <v>0</v>
      </c>
    </row>
    <row r="100" spans="3:19" x14ac:dyDescent="0.35">
      <c r="C100" t="str">
        <f t="array" ref="C100">IFERROR(INDEX(balance_sheet_quarter[#All], SMALL(IF(LOWER(balance_sheet_quarter[Company Name]) = LOWER(balance_sheet_quarter_filter!$B$2), ROW(balance_sheet_quarter[Company Name]) - ROW(INDEX(balance_sheet_quarter[Company Name], 1, 1)) + 1), ROW(98:98)), COLUMN(B:B)), "")</f>
        <v>D.VỐN CHỦ SỞ HỮU</v>
      </c>
      <c r="D100" s="14">
        <f t="array" ref="D100">IFERROR(INDEX(balance_sheet_quarter[#All], SMALL(IF(LOWER(balance_sheet_quarter[Company Name]) = LOWER(balance_sheet_quarter_filter!$B$2), ROW(balance_sheet_quarter[Company Name]) - ROW(INDEX(balance_sheet_quarter[Company Name], 1, 1)) + 1), ROW(98:98)), COLUMN(C:C)), "")</f>
        <v>457008004000000</v>
      </c>
      <c r="E100" s="14">
        <f t="array" ref="E100">IFERROR(INDEX(balance_sheet_quarter[#All], SMALL(IF(LOWER(balance_sheet_quarter[Company Name]) = LOWER(balance_sheet_quarter_filter!$B$2), ROW(balance_sheet_quarter[Company Name]) - ROW(INDEX(balance_sheet_quarter[Company Name], 1, 1)) + 1), ROW(98:98)), COLUMN(D:D)), "")</f>
        <v>463680391000000</v>
      </c>
      <c r="F100" s="14">
        <f t="array" ref="F100">IFERROR(INDEX(balance_sheet_quarter[#All], SMALL(IF(LOWER(balance_sheet_quarter[Company Name]) = LOWER(balance_sheet_quarter_filter!$B$2), ROW(balance_sheet_quarter[Company Name]) - ROW(INDEX(balance_sheet_quarter[Company Name], 1, 1)) + 1), ROW(98:98)), COLUMN(E:E)), "")</f>
        <v>467693809000000</v>
      </c>
      <c r="G100" s="14">
        <f t="array" ref="G100">IFERROR(INDEX(balance_sheet_quarter[#All], SMALL(IF(LOWER(balance_sheet_quarter[Company Name]) = LOWER(balance_sheet_quarter_filter!$B$2), ROW(balance_sheet_quarter[Company Name]) - ROW(INDEX(balance_sheet_quarter[Company Name], 1, 1)) + 1), ROW(98:98)), COLUMN(F:F)), "")</f>
        <v>474149926000000</v>
      </c>
      <c r="H100" s="14">
        <f t="array" ref="H100">IFERROR(INDEX(balance_sheet_quarter[#All], SMALL(IF(LOWER(balance_sheet_quarter[Company Name]) = LOWER(balance_sheet_quarter_filter!$B$2), ROW(balance_sheet_quarter[Company Name]) - ROW(INDEX(balance_sheet_quarter[Company Name], 1, 1)) + 1), ROW(98:98)), COLUMN(G:G)), "")</f>
        <v>460911837000000</v>
      </c>
      <c r="I100" s="14">
        <f t="array" ref="I100">IFERROR(INDEX(balance_sheet_quarter[#All], SMALL(IF(LOWER(balance_sheet_quarter[Company Name]) = LOWER(balance_sheet_quarter_filter!$B$2), ROW(balance_sheet_quarter[Company Name]) - ROW(INDEX(balance_sheet_quarter[Company Name], 1, 1)) + 1), ROW(98:98)), COLUMN(H:H)), "")</f>
        <v>486934994000000</v>
      </c>
      <c r="J100" s="14">
        <f t="array" ref="J100">IFERROR(INDEX(balance_sheet_quarter[#All], SMALL(IF(LOWER(balance_sheet_quarter[Company Name]) = LOWER(balance_sheet_quarter_filter!$B$2), ROW(balance_sheet_quarter[Company Name]) - ROW(INDEX(balance_sheet_quarter[Company Name], 1, 1)) + 1), ROW(98:98)), COLUMN(I:I)), "")</f>
        <v>517057918000000</v>
      </c>
      <c r="K100" s="14">
        <f t="array" ref="K100">IFERROR(INDEX(balance_sheet_quarter[#All], SMALL(IF(LOWER(balance_sheet_quarter[Company Name]) = LOWER(balance_sheet_quarter_filter!$B$2), ROW(balance_sheet_quarter[Company Name]) - ROW(INDEX(balance_sheet_quarter[Company Name], 1, 1)) + 1), ROW(98:98)), COLUMN(J:J)), "")</f>
        <v>515623994000000</v>
      </c>
      <c r="L100" s="14">
        <f t="array" ref="L100">IFERROR(INDEX(balance_sheet_quarter[#All], SMALL(IF(LOWER(balance_sheet_quarter[Company Name]) = LOWER(balance_sheet_quarter_filter!$B$2), ROW(balance_sheet_quarter[Company Name]) - ROW(INDEX(balance_sheet_quarter[Company Name], 1, 1)) + 1), ROW(98:98)), COLUMN(K:K)), "")</f>
        <v>527252603000000</v>
      </c>
      <c r="M100" s="14">
        <f t="array" ref="M100">IFERROR(INDEX(balance_sheet_quarter[#All], SMALL(IF(LOWER(balance_sheet_quarter[Company Name]) = LOWER(balance_sheet_quarter_filter!$B$2), ROW(balance_sheet_quarter[Company Name]) - ROW(INDEX(balance_sheet_quarter[Company Name], 1, 1)) + 1), ROW(98:98)), COLUMN(L:L)), "")</f>
        <v>553367205000000</v>
      </c>
      <c r="N100" s="14">
        <f t="array" ref="N100">IFERROR(INDEX(balance_sheet_quarter[#All], SMALL(IF(LOWER(balance_sheet_quarter[Company Name]) = LOWER(balance_sheet_quarter_filter!$B$2), ROW(balance_sheet_quarter[Company Name]) - ROW(INDEX(balance_sheet_quarter[Company Name], 1, 1)) + 1), ROW(98:98)), COLUMN(M:M)), "")</f>
        <v>556136201000000</v>
      </c>
      <c r="O100" s="14">
        <f t="array" ref="O100">IFERROR(INDEX(balance_sheet_quarter[#All], SMALL(IF(LOWER(balance_sheet_quarter[Company Name]) = LOWER(balance_sheet_quarter_filter!$B$2), ROW(balance_sheet_quarter[Company Name]) - ROW(INDEX(balance_sheet_quarter[Company Name], 1, 1)) + 1), ROW(98:98)), COLUMN(N:N)), "")</f>
        <v>580384648000000</v>
      </c>
      <c r="P100" s="14">
        <f t="array" ref="P100">IFERROR(INDEX(balance_sheet_quarter[#All], SMALL(IF(LOWER(balance_sheet_quarter[Company Name]) = LOWER(balance_sheet_quarter_filter!$B$2), ROW(balance_sheet_quarter[Company Name]) - ROW(INDEX(balance_sheet_quarter[Company Name], 1, 1)) + 1), ROW(98:98)), COLUMN(O:O)), "")</f>
        <v>607578312000000</v>
      </c>
      <c r="Q100" s="14">
        <f t="array" ref="Q100">IFERROR(INDEX(balance_sheet_quarter[#All], SMALL(IF(LOWER(balance_sheet_quarter[Company Name]) = LOWER(balance_sheet_quarter_filter!$B$2), ROW(balance_sheet_quarter[Company Name]) - ROW(INDEX(balance_sheet_quarter[Company Name], 1, 1)) + 1), ROW(98:98)), COLUMN(P:P)), "")</f>
        <v>0</v>
      </c>
      <c r="R100" s="14">
        <f t="array" ref="R100">IFERROR(INDEX(balance_sheet_quarter[#All], SMALL(IF(LOWER(balance_sheet_quarter[Company Name]) = LOWER(balance_sheet_quarter_filter!$B$2), ROW(balance_sheet_quarter[Company Name]) - ROW(INDEX(balance_sheet_quarter[Company Name], 1, 1)) + 1), ROW(98:98)), COLUMN(Q:Q)), "")</f>
        <v>645625554000000</v>
      </c>
      <c r="S100" s="14">
        <f t="array" ref="S100">IFERROR(INDEX(balance_sheet_quarter[#All], SMALL(IF(LOWER(balance_sheet_quarter[Company Name]) = LOWER(balance_sheet_quarter_filter!$B$2), ROW(balance_sheet_quarter[Company Name]) - ROW(INDEX(balance_sheet_quarter[Company Name], 1, 1)) + 1), ROW(98:98)), COLUMN(R:R)), "")</f>
        <v>0</v>
      </c>
    </row>
    <row r="101" spans="3:19" x14ac:dyDescent="0.35">
      <c r="C101" t="str">
        <f t="array" ref="C101">IFERROR(INDEX(balance_sheet_quarter[#All], SMALL(IF(LOWER(balance_sheet_quarter[Company Name]) = LOWER(balance_sheet_quarter_filter!$B$2), ROW(balance_sheet_quarter[Company Name]) - ROW(INDEX(balance_sheet_quarter[Company Name], 1, 1)) + 1), ROW(99:99)), COLUMN(B:B)), "")</f>
        <v>I. Vốn chủ sở hữu</v>
      </c>
      <c r="D101" s="14">
        <f t="array" ref="D101">IFERROR(INDEX(balance_sheet_quarter[#All], SMALL(IF(LOWER(balance_sheet_quarter[Company Name]) = LOWER(balance_sheet_quarter_filter!$B$2), ROW(balance_sheet_quarter[Company Name]) - ROW(INDEX(balance_sheet_quarter[Company Name], 1, 1)) + 1), ROW(99:99)), COLUMN(C:C)), "")</f>
        <v>0</v>
      </c>
      <c r="E101" s="14">
        <f t="array" ref="E101">IFERROR(INDEX(balance_sheet_quarter[#All], SMALL(IF(LOWER(balance_sheet_quarter[Company Name]) = LOWER(balance_sheet_quarter_filter!$B$2), ROW(balance_sheet_quarter[Company Name]) - ROW(INDEX(balance_sheet_quarter[Company Name], 1, 1)) + 1), ROW(99:99)), COLUMN(D:D)), "")</f>
        <v>0</v>
      </c>
      <c r="F101" s="14">
        <f t="array" ref="F101">IFERROR(INDEX(balance_sheet_quarter[#All], SMALL(IF(LOWER(balance_sheet_quarter[Company Name]) = LOWER(balance_sheet_quarter_filter!$B$2), ROW(balance_sheet_quarter[Company Name]) - ROW(INDEX(balance_sheet_quarter[Company Name], 1, 1)) + 1), ROW(99:99)), COLUMN(E:E)), "")</f>
        <v>0</v>
      </c>
      <c r="G101" s="14">
        <f t="array" ref="G101">IFERROR(INDEX(balance_sheet_quarter[#All], SMALL(IF(LOWER(balance_sheet_quarter[Company Name]) = LOWER(balance_sheet_quarter_filter!$B$2), ROW(balance_sheet_quarter[Company Name]) - ROW(INDEX(balance_sheet_quarter[Company Name], 1, 1)) + 1), ROW(99:99)), COLUMN(F:F)), "")</f>
        <v>0</v>
      </c>
      <c r="H101" s="14">
        <f t="array" ref="H101">IFERROR(INDEX(balance_sheet_quarter[#All], SMALL(IF(LOWER(balance_sheet_quarter[Company Name]) = LOWER(balance_sheet_quarter_filter!$B$2), ROW(balance_sheet_quarter[Company Name]) - ROW(INDEX(balance_sheet_quarter[Company Name], 1, 1)) + 1), ROW(99:99)), COLUMN(G:G)), "")</f>
        <v>0</v>
      </c>
      <c r="I101" s="14">
        <f t="array" ref="I101">IFERROR(INDEX(balance_sheet_quarter[#All], SMALL(IF(LOWER(balance_sheet_quarter[Company Name]) = LOWER(balance_sheet_quarter_filter!$B$2), ROW(balance_sheet_quarter[Company Name]) - ROW(INDEX(balance_sheet_quarter[Company Name], 1, 1)) + 1), ROW(99:99)), COLUMN(H:H)), "")</f>
        <v>0</v>
      </c>
      <c r="J101" s="14">
        <f t="array" ref="J101">IFERROR(INDEX(balance_sheet_quarter[#All], SMALL(IF(LOWER(balance_sheet_quarter[Company Name]) = LOWER(balance_sheet_quarter_filter!$B$2), ROW(balance_sheet_quarter[Company Name]) - ROW(INDEX(balance_sheet_quarter[Company Name], 1, 1)) + 1), ROW(99:99)), COLUMN(I:I)), "")</f>
        <v>0</v>
      </c>
      <c r="K101" s="14">
        <f t="array" ref="K101">IFERROR(INDEX(balance_sheet_quarter[#All], SMALL(IF(LOWER(balance_sheet_quarter[Company Name]) = LOWER(balance_sheet_quarter_filter!$B$2), ROW(balance_sheet_quarter[Company Name]) - ROW(INDEX(balance_sheet_quarter[Company Name], 1, 1)) + 1), ROW(99:99)), COLUMN(J:J)), "")</f>
        <v>0</v>
      </c>
      <c r="L101" s="14">
        <f t="array" ref="L101">IFERROR(INDEX(balance_sheet_quarter[#All], SMALL(IF(LOWER(balance_sheet_quarter[Company Name]) = LOWER(balance_sheet_quarter_filter!$B$2), ROW(balance_sheet_quarter[Company Name]) - ROW(INDEX(balance_sheet_quarter[Company Name], 1, 1)) + 1), ROW(99:99)), COLUMN(K:K)), "")</f>
        <v>0</v>
      </c>
      <c r="M101" s="14">
        <f t="array" ref="M101">IFERROR(INDEX(balance_sheet_quarter[#All], SMALL(IF(LOWER(balance_sheet_quarter[Company Name]) = LOWER(balance_sheet_quarter_filter!$B$2), ROW(balance_sheet_quarter[Company Name]) - ROW(INDEX(balance_sheet_quarter[Company Name], 1, 1)) + 1), ROW(99:99)), COLUMN(L:L)), "")</f>
        <v>0</v>
      </c>
      <c r="N101" s="14">
        <f t="array" ref="N101">IFERROR(INDEX(balance_sheet_quarter[#All], SMALL(IF(LOWER(balance_sheet_quarter[Company Name]) = LOWER(balance_sheet_quarter_filter!$B$2), ROW(balance_sheet_quarter[Company Name]) - ROW(INDEX(balance_sheet_quarter[Company Name], 1, 1)) + 1), ROW(99:99)), COLUMN(M:M)), "")</f>
        <v>0</v>
      </c>
      <c r="O101" s="14">
        <f t="array" ref="O101">IFERROR(INDEX(balance_sheet_quarter[#All], SMALL(IF(LOWER(balance_sheet_quarter[Company Name]) = LOWER(balance_sheet_quarter_filter!$B$2), ROW(balance_sheet_quarter[Company Name]) - ROW(INDEX(balance_sheet_quarter[Company Name], 1, 1)) + 1), ROW(99:99)), COLUMN(N:N)), "")</f>
        <v>0</v>
      </c>
      <c r="P101" s="14">
        <f t="array" ref="P101">IFERROR(INDEX(balance_sheet_quarter[#All], SMALL(IF(LOWER(balance_sheet_quarter[Company Name]) = LOWER(balance_sheet_quarter_filter!$B$2), ROW(balance_sheet_quarter[Company Name]) - ROW(INDEX(balance_sheet_quarter[Company Name], 1, 1)) + 1), ROW(99:99)), COLUMN(O:O)), "")</f>
        <v>0</v>
      </c>
      <c r="Q101" s="14">
        <f t="array" ref="Q101">IFERROR(INDEX(balance_sheet_quarter[#All], SMALL(IF(LOWER(balance_sheet_quarter[Company Name]) = LOWER(balance_sheet_quarter_filter!$B$2), ROW(balance_sheet_quarter[Company Name]) - ROW(INDEX(balance_sheet_quarter[Company Name], 1, 1)) + 1), ROW(99:99)), COLUMN(P:P)), "")</f>
        <v>0</v>
      </c>
      <c r="R101" s="14">
        <f t="array" ref="R101">IFERROR(INDEX(balance_sheet_quarter[#All], SMALL(IF(LOWER(balance_sheet_quarter[Company Name]) = LOWER(balance_sheet_quarter_filter!$B$2), ROW(balance_sheet_quarter[Company Name]) - ROW(INDEX(balance_sheet_quarter[Company Name], 1, 1)) + 1), ROW(99:99)), COLUMN(Q:Q)), "")</f>
        <v>20601582000000</v>
      </c>
      <c r="S101" s="14">
        <f t="array" ref="S101">IFERROR(INDEX(balance_sheet_quarter[#All], SMALL(IF(LOWER(balance_sheet_quarter[Company Name]) = LOWER(balance_sheet_quarter_filter!$B$2), ROW(balance_sheet_quarter[Company Name]) - ROW(INDEX(balance_sheet_quarter[Company Name], 1, 1)) + 1), ROW(99:99)), COLUMN(R:R)), "")</f>
        <v>0</v>
      </c>
    </row>
    <row r="102" spans="3:19" x14ac:dyDescent="0.35">
      <c r="C102" t="str">
        <f t="array" ref="C102">IFERROR(INDEX(balance_sheet_quarter[#All], SMALL(IF(LOWER(balance_sheet_quarter[Company Name]) = LOWER(balance_sheet_quarter_filter!$B$2), ROW(balance_sheet_quarter[Company Name]) - ROW(INDEX(balance_sheet_quarter[Company Name], 1, 1)) + 1), ROW(100:100)), COLUMN(B:B)), "")</f>
        <v>1. Vốn góp của chủ sở hữu</v>
      </c>
      <c r="D102" s="14">
        <f t="array" ref="D102">IFERROR(INDEX(balance_sheet_quarter[#All], SMALL(IF(LOWER(balance_sheet_quarter[Company Name]) = LOWER(balance_sheet_quarter_filter!$B$2), ROW(balance_sheet_quarter[Company Name]) - ROW(INDEX(balance_sheet_quarter[Company Name], 1, 1)) + 1), ROW(100:100)), COLUMN(C:C)), "")</f>
        <v>18852157000000</v>
      </c>
      <c r="E102" s="14">
        <f t="array" ref="E102">IFERROR(INDEX(balance_sheet_quarter[#All], SMALL(IF(LOWER(balance_sheet_quarter[Company Name]) = LOWER(balance_sheet_quarter_filter!$B$2), ROW(balance_sheet_quarter[Company Name]) - ROW(INDEX(balance_sheet_quarter[Company Name], 1, 1)) + 1), ROW(100:100)), COLUMN(D:D)), "")</f>
        <v>18852157000000</v>
      </c>
      <c r="F102" s="14">
        <f t="array" ref="F102">IFERROR(INDEX(balance_sheet_quarter[#All], SMALL(IF(LOWER(balance_sheet_quarter[Company Name]) = LOWER(balance_sheet_quarter_filter!$B$2), ROW(balance_sheet_quarter[Company Name]) - ROW(INDEX(balance_sheet_quarter[Company Name], 1, 1)) + 1), ROW(100:100)), COLUMN(E:E)), "")</f>
        <v>18852157000000</v>
      </c>
      <c r="G102" s="14">
        <f t="array" ref="G102">IFERROR(INDEX(balance_sheet_quarter[#All], SMALL(IF(LOWER(balance_sheet_quarter[Company Name]) = LOWER(balance_sheet_quarter_filter!$B$2), ROW(balance_sheet_quarter[Company Name]) - ROW(INDEX(balance_sheet_quarter[Company Name], 1, 1)) + 1), ROW(100:100)), COLUMN(F:F)), "")</f>
        <v>18852157000000</v>
      </c>
      <c r="H102" s="14">
        <f t="array" ref="H102">IFERROR(INDEX(balance_sheet_quarter[#All], SMALL(IF(LOWER(balance_sheet_quarter[Company Name]) = LOWER(balance_sheet_quarter_filter!$B$2), ROW(balance_sheet_quarter[Company Name]) - ROW(INDEX(balance_sheet_quarter[Company Name], 1, 1)) + 1), ROW(100:100)), COLUMN(G:G)), "")</f>
        <v>18852157000000</v>
      </c>
      <c r="I102" s="14">
        <f t="array" ref="I102">IFERROR(INDEX(balance_sheet_quarter[#All], SMALL(IF(LOWER(balance_sheet_quarter[Company Name]) = LOWER(balance_sheet_quarter_filter!$B$2), ROW(balance_sheet_quarter[Company Name]) - ROW(INDEX(balance_sheet_quarter[Company Name], 1, 1)) + 1), ROW(100:100)), COLUMN(H:H)), "")</f>
        <v>18852157000000</v>
      </c>
      <c r="J102" s="14">
        <f t="array" ref="J102">IFERROR(INDEX(balance_sheet_quarter[#All], SMALL(IF(LOWER(balance_sheet_quarter[Company Name]) = LOWER(balance_sheet_quarter_filter!$B$2), ROW(balance_sheet_quarter[Company Name]) - ROW(INDEX(balance_sheet_quarter[Company Name], 1, 1)) + 1), ROW(100:100)), COLUMN(I:I)), "")</f>
        <v>18852157000000</v>
      </c>
      <c r="K102" s="14">
        <f t="array" ref="K102">IFERROR(INDEX(balance_sheet_quarter[#All], SMALL(IF(LOWER(balance_sheet_quarter[Company Name]) = LOWER(balance_sheet_quarter_filter!$B$2), ROW(balance_sheet_quarter[Company Name]) - ROW(INDEX(balance_sheet_quarter[Company Name], 1, 1)) + 1), ROW(100:100)), COLUMN(J:J)), "")</f>
        <v>18852157000000</v>
      </c>
      <c r="L102" s="14">
        <f t="array" ref="L102">IFERROR(INDEX(balance_sheet_quarter[#All], SMALL(IF(LOWER(balance_sheet_quarter[Company Name]) = LOWER(balance_sheet_quarter_filter!$B$2), ROW(balance_sheet_quarter[Company Name]) - ROW(INDEX(balance_sheet_quarter[Company Name], 1, 1)) + 1), ROW(100:100)), COLUMN(K:K)), "")</f>
        <v>18852157000000</v>
      </c>
      <c r="M102" s="14">
        <f t="array" ref="M102">IFERROR(INDEX(balance_sheet_quarter[#All], SMALL(IF(LOWER(balance_sheet_quarter[Company Name]) = LOWER(balance_sheet_quarter_filter!$B$2), ROW(balance_sheet_quarter[Company Name]) - ROW(INDEX(balance_sheet_quarter[Company Name], 1, 1)) + 1), ROW(100:100)), COLUMN(L:L)), "")</f>
        <v>18852157000000</v>
      </c>
      <c r="N102" s="14">
        <f t="array" ref="N102">IFERROR(INDEX(balance_sheet_quarter[#All], SMALL(IF(LOWER(balance_sheet_quarter[Company Name]) = LOWER(balance_sheet_quarter_filter!$B$2), ROW(balance_sheet_quarter[Company Name]) - ROW(INDEX(balance_sheet_quarter[Company Name], 1, 1)) + 1), ROW(100:100)), COLUMN(M:M)), "")</f>
        <v>18852157000000</v>
      </c>
      <c r="O102" s="14">
        <f t="array" ref="O102">IFERROR(INDEX(balance_sheet_quarter[#All], SMALL(IF(LOWER(balance_sheet_quarter[Company Name]) = LOWER(balance_sheet_quarter_filter!$B$2), ROW(balance_sheet_quarter[Company Name]) - ROW(INDEX(balance_sheet_quarter[Company Name], 1, 1)) + 1), ROW(100:100)), COLUMN(N:N)), "")</f>
        <v>18852157000000</v>
      </c>
      <c r="P102" s="14">
        <f t="array" ref="P102">IFERROR(INDEX(balance_sheet_quarter[#All], SMALL(IF(LOWER(balance_sheet_quarter[Company Name]) = LOWER(balance_sheet_quarter_filter!$B$2), ROW(balance_sheet_quarter[Company Name]) - ROW(INDEX(balance_sheet_quarter[Company Name], 1, 1)) + 1), ROW(100:100)), COLUMN(O:O)), "")</f>
        <v>18852157000000</v>
      </c>
      <c r="Q102" s="14">
        <f t="array" ref="Q102">IFERROR(INDEX(balance_sheet_quarter[#All], SMALL(IF(LOWER(balance_sheet_quarter[Company Name]) = LOWER(balance_sheet_quarter_filter!$B$2), ROW(balance_sheet_quarter[Company Name]) - ROW(INDEX(balance_sheet_quarter[Company Name], 1, 1)) + 1), ROW(100:100)), COLUMN(P:P)), "")</f>
        <v>0</v>
      </c>
      <c r="R102" s="14">
        <f t="array" ref="R102">IFERROR(INDEX(balance_sheet_quarter[#All], SMALL(IF(LOWER(balance_sheet_quarter[Company Name]) = LOWER(balance_sheet_quarter_filter!$B$2), ROW(balance_sheet_quarter[Company Name]) - ROW(INDEX(balance_sheet_quarter[Company Name], 1, 1)) + 1), ROW(100:100)), COLUMN(Q:Q)), "")</f>
        <v>18852157000000</v>
      </c>
      <c r="S102" s="14">
        <f t="array" ref="S102">IFERROR(INDEX(balance_sheet_quarter[#All], SMALL(IF(LOWER(balance_sheet_quarter[Company Name]) = LOWER(balance_sheet_quarter_filter!$B$2), ROW(balance_sheet_quarter[Company Name]) - ROW(INDEX(balance_sheet_quarter[Company Name], 1, 1)) + 1), ROW(100:100)), COLUMN(R:R)), "")</f>
        <v>0</v>
      </c>
    </row>
    <row r="103" spans="3:19" x14ac:dyDescent="0.35">
      <c r="C103" t="str">
        <f t="array" ref="C103">IFERROR(INDEX(balance_sheet_quarter[#All], SMALL(IF(LOWER(balance_sheet_quarter[Company Name]) = LOWER(balance_sheet_quarter_filter!$B$2), ROW(balance_sheet_quarter[Company Name]) - ROW(INDEX(balance_sheet_quarter[Company Name], 1, 1)) + 1), ROW(101:101)), COLUMN(B:B)), "")</f>
        <v>- Cổ phiếu phổ thông có quyền biểu quyết</v>
      </c>
      <c r="D103" s="14">
        <f t="array" ref="D103">IFERROR(INDEX(balance_sheet_quarter[#All], SMALL(IF(LOWER(balance_sheet_quarter[Company Name]) = LOWER(balance_sheet_quarter_filter!$B$2), ROW(balance_sheet_quarter[Company Name]) - ROW(INDEX(balance_sheet_quarter[Company Name], 1, 1)) + 1), ROW(101:101)), COLUMN(C:C)), "")</f>
        <v>0</v>
      </c>
      <c r="E103" s="14">
        <f t="array" ref="E103">IFERROR(INDEX(balance_sheet_quarter[#All], SMALL(IF(LOWER(balance_sheet_quarter[Company Name]) = LOWER(balance_sheet_quarter_filter!$B$2), ROW(balance_sheet_quarter[Company Name]) - ROW(INDEX(balance_sheet_quarter[Company Name], 1, 1)) + 1), ROW(101:101)), COLUMN(D:D)), "")</f>
        <v>0</v>
      </c>
      <c r="F103" s="14">
        <f t="array" ref="F103">IFERROR(INDEX(balance_sheet_quarter[#All], SMALL(IF(LOWER(balance_sheet_quarter[Company Name]) = LOWER(balance_sheet_quarter_filter!$B$2), ROW(balance_sheet_quarter[Company Name]) - ROW(INDEX(balance_sheet_quarter[Company Name], 1, 1)) + 1), ROW(101:101)), COLUMN(E:E)), "")</f>
        <v>0</v>
      </c>
      <c r="G103" s="14">
        <f t="array" ref="G103">IFERROR(INDEX(balance_sheet_quarter[#All], SMALL(IF(LOWER(balance_sheet_quarter[Company Name]) = LOWER(balance_sheet_quarter_filter!$B$2), ROW(balance_sheet_quarter[Company Name]) - ROW(INDEX(balance_sheet_quarter[Company Name], 1, 1)) + 1), ROW(101:101)), COLUMN(F:F)), "")</f>
        <v>0</v>
      </c>
      <c r="H103" s="14">
        <f t="array" ref="H103">IFERROR(INDEX(balance_sheet_quarter[#All], SMALL(IF(LOWER(balance_sheet_quarter[Company Name]) = LOWER(balance_sheet_quarter_filter!$B$2), ROW(balance_sheet_quarter[Company Name]) - ROW(INDEX(balance_sheet_quarter[Company Name], 1, 1)) + 1), ROW(101:101)), COLUMN(G:G)), "")</f>
        <v>0</v>
      </c>
      <c r="I103" s="14">
        <f t="array" ref="I103">IFERROR(INDEX(balance_sheet_quarter[#All], SMALL(IF(LOWER(balance_sheet_quarter[Company Name]) = LOWER(balance_sheet_quarter_filter!$B$2), ROW(balance_sheet_quarter[Company Name]) - ROW(INDEX(balance_sheet_quarter[Company Name], 1, 1)) + 1), ROW(101:101)), COLUMN(H:H)), "")</f>
        <v>0</v>
      </c>
      <c r="J103" s="14">
        <f t="array" ref="J103">IFERROR(INDEX(balance_sheet_quarter[#All], SMALL(IF(LOWER(balance_sheet_quarter[Company Name]) = LOWER(balance_sheet_quarter_filter!$B$2), ROW(balance_sheet_quarter[Company Name]) - ROW(INDEX(balance_sheet_quarter[Company Name], 1, 1)) + 1), ROW(101:101)), COLUMN(I:I)), "")</f>
        <v>0</v>
      </c>
      <c r="K103" s="14">
        <f t="array" ref="K103">IFERROR(INDEX(balance_sheet_quarter[#All], SMALL(IF(LOWER(balance_sheet_quarter[Company Name]) = LOWER(balance_sheet_quarter_filter!$B$2), ROW(balance_sheet_quarter[Company Name]) - ROW(INDEX(balance_sheet_quarter[Company Name], 1, 1)) + 1), ROW(101:101)), COLUMN(J:J)), "")</f>
        <v>0</v>
      </c>
      <c r="L103" s="14">
        <f t="array" ref="L103">IFERROR(INDEX(balance_sheet_quarter[#All], SMALL(IF(LOWER(balance_sheet_quarter[Company Name]) = LOWER(balance_sheet_quarter_filter!$B$2), ROW(balance_sheet_quarter[Company Name]) - ROW(INDEX(balance_sheet_quarter[Company Name], 1, 1)) + 1), ROW(101:101)), COLUMN(K:K)), "")</f>
        <v>0</v>
      </c>
      <c r="M103" s="14">
        <f t="array" ref="M103">IFERROR(INDEX(balance_sheet_quarter[#All], SMALL(IF(LOWER(balance_sheet_quarter[Company Name]) = LOWER(balance_sheet_quarter_filter!$B$2), ROW(balance_sheet_quarter[Company Name]) - ROW(INDEX(balance_sheet_quarter[Company Name], 1, 1)) + 1), ROW(101:101)), COLUMN(L:L)), "")</f>
        <v>0</v>
      </c>
      <c r="N103" s="14">
        <f t="array" ref="N103">IFERROR(INDEX(balance_sheet_quarter[#All], SMALL(IF(LOWER(balance_sheet_quarter[Company Name]) = LOWER(balance_sheet_quarter_filter!$B$2), ROW(balance_sheet_quarter[Company Name]) - ROW(INDEX(balance_sheet_quarter[Company Name], 1, 1)) + 1), ROW(101:101)), COLUMN(M:M)), "")</f>
        <v>0</v>
      </c>
      <c r="O103" s="14">
        <f t="array" ref="O103">IFERROR(INDEX(balance_sheet_quarter[#All], SMALL(IF(LOWER(balance_sheet_quarter[Company Name]) = LOWER(balance_sheet_quarter_filter!$B$2), ROW(balance_sheet_quarter[Company Name]) - ROW(INDEX(balance_sheet_quarter[Company Name], 1, 1)) + 1), ROW(101:101)), COLUMN(N:N)), "")</f>
        <v>0</v>
      </c>
      <c r="P103" s="14">
        <f t="array" ref="P103">IFERROR(INDEX(balance_sheet_quarter[#All], SMALL(IF(LOWER(balance_sheet_quarter[Company Name]) = LOWER(balance_sheet_quarter_filter!$B$2), ROW(balance_sheet_quarter[Company Name]) - ROW(INDEX(balance_sheet_quarter[Company Name], 1, 1)) + 1), ROW(101:101)), COLUMN(O:O)), "")</f>
        <v>0</v>
      </c>
      <c r="Q103" s="14">
        <f t="array" ref="Q103">IFERROR(INDEX(balance_sheet_quarter[#All], SMALL(IF(LOWER(balance_sheet_quarter[Company Name]) = LOWER(balance_sheet_quarter_filter!$B$2), ROW(balance_sheet_quarter[Company Name]) - ROW(INDEX(balance_sheet_quarter[Company Name], 1, 1)) + 1), ROW(101:101)), COLUMN(P:P)), "")</f>
        <v>0</v>
      </c>
      <c r="R103" s="14">
        <f t="array" ref="R103">IFERROR(INDEX(balance_sheet_quarter[#All], SMALL(IF(LOWER(balance_sheet_quarter[Company Name]) = LOWER(balance_sheet_quarter_filter!$B$2), ROW(balance_sheet_quarter[Company Name]) - ROW(INDEX(balance_sheet_quarter[Company Name], 1, 1)) + 1), ROW(101:101)), COLUMN(Q:Q)), "")</f>
        <v>0</v>
      </c>
      <c r="S103" s="14">
        <f t="array" ref="S103">IFERROR(INDEX(balance_sheet_quarter[#All], SMALL(IF(LOWER(balance_sheet_quarter[Company Name]) = LOWER(balance_sheet_quarter_filter!$B$2), ROW(balance_sheet_quarter[Company Name]) - ROW(INDEX(balance_sheet_quarter[Company Name], 1, 1)) + 1), ROW(101:101)), COLUMN(R:R)), "")</f>
        <v>0</v>
      </c>
    </row>
    <row r="104" spans="3:19" x14ac:dyDescent="0.35">
      <c r="C104" t="str">
        <f t="array" ref="C104">IFERROR(INDEX(balance_sheet_quarter[#All], SMALL(IF(LOWER(balance_sheet_quarter[Company Name]) = LOWER(balance_sheet_quarter_filter!$B$2), ROW(balance_sheet_quarter[Company Name]) - ROW(INDEX(balance_sheet_quarter[Company Name], 1, 1)) + 1), ROW(102:102)), COLUMN(B:B)), "")</f>
        <v>- Cổ phiếu ưu đãi</v>
      </c>
      <c r="D104" s="14">
        <f t="array" ref="D104">IFERROR(INDEX(balance_sheet_quarter[#All], SMALL(IF(LOWER(balance_sheet_quarter[Company Name]) = LOWER(balance_sheet_quarter_filter!$B$2), ROW(balance_sheet_quarter[Company Name]) - ROW(INDEX(balance_sheet_quarter[Company Name], 1, 1)) + 1), ROW(102:102)), COLUMN(C:C)), "")</f>
        <v>0</v>
      </c>
      <c r="E104" s="14">
        <f t="array" ref="E104">IFERROR(INDEX(balance_sheet_quarter[#All], SMALL(IF(LOWER(balance_sheet_quarter[Company Name]) = LOWER(balance_sheet_quarter_filter!$B$2), ROW(balance_sheet_quarter[Company Name]) - ROW(INDEX(balance_sheet_quarter[Company Name], 1, 1)) + 1), ROW(102:102)), COLUMN(D:D)), "")</f>
        <v>0</v>
      </c>
      <c r="F104" s="14">
        <f t="array" ref="F104">IFERROR(INDEX(balance_sheet_quarter[#All], SMALL(IF(LOWER(balance_sheet_quarter[Company Name]) = LOWER(balance_sheet_quarter_filter!$B$2), ROW(balance_sheet_quarter[Company Name]) - ROW(INDEX(balance_sheet_quarter[Company Name], 1, 1)) + 1), ROW(102:102)), COLUMN(E:E)), "")</f>
        <v>0</v>
      </c>
      <c r="G104" s="14">
        <f t="array" ref="G104">IFERROR(INDEX(balance_sheet_quarter[#All], SMALL(IF(LOWER(balance_sheet_quarter[Company Name]) = LOWER(balance_sheet_quarter_filter!$B$2), ROW(balance_sheet_quarter[Company Name]) - ROW(INDEX(balance_sheet_quarter[Company Name], 1, 1)) + 1), ROW(102:102)), COLUMN(F:F)), "")</f>
        <v>0</v>
      </c>
      <c r="H104" s="14">
        <f t="array" ref="H104">IFERROR(INDEX(balance_sheet_quarter[#All], SMALL(IF(LOWER(balance_sheet_quarter[Company Name]) = LOWER(balance_sheet_quarter_filter!$B$2), ROW(balance_sheet_quarter[Company Name]) - ROW(INDEX(balance_sheet_quarter[Company Name], 1, 1)) + 1), ROW(102:102)), COLUMN(G:G)), "")</f>
        <v>0</v>
      </c>
      <c r="I104" s="14">
        <f t="array" ref="I104">IFERROR(INDEX(balance_sheet_quarter[#All], SMALL(IF(LOWER(balance_sheet_quarter[Company Name]) = LOWER(balance_sheet_quarter_filter!$B$2), ROW(balance_sheet_quarter[Company Name]) - ROW(INDEX(balance_sheet_quarter[Company Name], 1, 1)) + 1), ROW(102:102)), COLUMN(H:H)), "")</f>
        <v>0</v>
      </c>
      <c r="J104" s="14">
        <f t="array" ref="J104">IFERROR(INDEX(balance_sheet_quarter[#All], SMALL(IF(LOWER(balance_sheet_quarter[Company Name]) = LOWER(balance_sheet_quarter_filter!$B$2), ROW(balance_sheet_quarter[Company Name]) - ROW(INDEX(balance_sheet_quarter[Company Name], 1, 1)) + 1), ROW(102:102)), COLUMN(I:I)), "")</f>
        <v>0</v>
      </c>
      <c r="K104" s="14">
        <f t="array" ref="K104">IFERROR(INDEX(balance_sheet_quarter[#All], SMALL(IF(LOWER(balance_sheet_quarter[Company Name]) = LOWER(balance_sheet_quarter_filter!$B$2), ROW(balance_sheet_quarter[Company Name]) - ROW(INDEX(balance_sheet_quarter[Company Name], 1, 1)) + 1), ROW(102:102)), COLUMN(J:J)), "")</f>
        <v>0</v>
      </c>
      <c r="L104" s="14">
        <f t="array" ref="L104">IFERROR(INDEX(balance_sheet_quarter[#All], SMALL(IF(LOWER(balance_sheet_quarter[Company Name]) = LOWER(balance_sheet_quarter_filter!$B$2), ROW(balance_sheet_quarter[Company Name]) - ROW(INDEX(balance_sheet_quarter[Company Name], 1, 1)) + 1), ROW(102:102)), COLUMN(K:K)), "")</f>
        <v>0</v>
      </c>
      <c r="M104" s="14">
        <f t="array" ref="M104">IFERROR(INDEX(balance_sheet_quarter[#All], SMALL(IF(LOWER(balance_sheet_quarter[Company Name]) = LOWER(balance_sheet_quarter_filter!$B$2), ROW(balance_sheet_quarter[Company Name]) - ROW(INDEX(balance_sheet_quarter[Company Name], 1, 1)) + 1), ROW(102:102)), COLUMN(L:L)), "")</f>
        <v>0</v>
      </c>
      <c r="N104" s="14">
        <f t="array" ref="N104">IFERROR(INDEX(balance_sheet_quarter[#All], SMALL(IF(LOWER(balance_sheet_quarter[Company Name]) = LOWER(balance_sheet_quarter_filter!$B$2), ROW(balance_sheet_quarter[Company Name]) - ROW(INDEX(balance_sheet_quarter[Company Name], 1, 1)) + 1), ROW(102:102)), COLUMN(M:M)), "")</f>
        <v>0</v>
      </c>
      <c r="O104" s="14">
        <f t="array" ref="O104">IFERROR(INDEX(balance_sheet_quarter[#All], SMALL(IF(LOWER(balance_sheet_quarter[Company Name]) = LOWER(balance_sheet_quarter_filter!$B$2), ROW(balance_sheet_quarter[Company Name]) - ROW(INDEX(balance_sheet_quarter[Company Name], 1, 1)) + 1), ROW(102:102)), COLUMN(N:N)), "")</f>
        <v>0</v>
      </c>
      <c r="P104" s="14">
        <f t="array" ref="P104">IFERROR(INDEX(balance_sheet_quarter[#All], SMALL(IF(LOWER(balance_sheet_quarter[Company Name]) = LOWER(balance_sheet_quarter_filter!$B$2), ROW(balance_sheet_quarter[Company Name]) - ROW(INDEX(balance_sheet_quarter[Company Name], 1, 1)) + 1), ROW(102:102)), COLUMN(O:O)), "")</f>
        <v>0</v>
      </c>
      <c r="Q104" s="14">
        <f t="array" ref="Q104">IFERROR(INDEX(balance_sheet_quarter[#All], SMALL(IF(LOWER(balance_sheet_quarter[Company Name]) = LOWER(balance_sheet_quarter_filter!$B$2), ROW(balance_sheet_quarter[Company Name]) - ROW(INDEX(balance_sheet_quarter[Company Name], 1, 1)) + 1), ROW(102:102)), COLUMN(P:P)), "")</f>
        <v>0</v>
      </c>
      <c r="R104" s="14">
        <f t="array" ref="R104">IFERROR(INDEX(balance_sheet_quarter[#All], SMALL(IF(LOWER(balance_sheet_quarter[Company Name]) = LOWER(balance_sheet_quarter_filter!$B$2), ROW(balance_sheet_quarter[Company Name]) - ROW(INDEX(balance_sheet_quarter[Company Name], 1, 1)) + 1), ROW(102:102)), COLUMN(Q:Q)), "")</f>
        <v>0</v>
      </c>
      <c r="S104" s="14">
        <f t="array" ref="S104">IFERROR(INDEX(balance_sheet_quarter[#All], SMALL(IF(LOWER(balance_sheet_quarter[Company Name]) = LOWER(balance_sheet_quarter_filter!$B$2), ROW(balance_sheet_quarter[Company Name]) - ROW(INDEX(balance_sheet_quarter[Company Name], 1, 1)) + 1), ROW(102:102)), COLUMN(R:R)), "")</f>
        <v>0</v>
      </c>
    </row>
    <row r="105" spans="3:19" x14ac:dyDescent="0.35">
      <c r="C105" t="str">
        <f t="array" ref="C105">IFERROR(INDEX(balance_sheet_quarter[#All], SMALL(IF(LOWER(balance_sheet_quarter[Company Name]) = LOWER(balance_sheet_quarter_filter!$B$2), ROW(balance_sheet_quarter[Company Name]) - ROW(INDEX(balance_sheet_quarter[Company Name], 1, 1)) + 1), ROW(103:103)), COLUMN(B:B)), "")</f>
        <v>2. Thặng dư vốn cổ phần</v>
      </c>
      <c r="D105" s="14">
        <f t="array" ref="D105">IFERROR(INDEX(balance_sheet_quarter[#All], SMALL(IF(LOWER(balance_sheet_quarter[Company Name]) = LOWER(balance_sheet_quarter_filter!$B$2), ROW(balance_sheet_quarter[Company Name]) - ROW(INDEX(balance_sheet_quarter[Company Name], 1, 1)) + 1), ROW(103:103)), COLUMN(C:C)), "")</f>
        <v>1121000000</v>
      </c>
      <c r="E105" s="14">
        <f t="array" ref="E105">IFERROR(INDEX(balance_sheet_quarter[#All], SMALL(IF(LOWER(balance_sheet_quarter[Company Name]) = LOWER(balance_sheet_quarter_filter!$B$2), ROW(balance_sheet_quarter[Company Name]) - ROW(INDEX(balance_sheet_quarter[Company Name], 1, 1)) + 1), ROW(103:103)), COLUMN(D:D)), "")</f>
        <v>1121000000</v>
      </c>
      <c r="F105" s="14">
        <f t="array" ref="F105">IFERROR(INDEX(balance_sheet_quarter[#All], SMALL(IF(LOWER(balance_sheet_quarter[Company Name]) = LOWER(balance_sheet_quarter_filter!$B$2), ROW(balance_sheet_quarter[Company Name]) - ROW(INDEX(balance_sheet_quarter[Company Name], 1, 1)) + 1), ROW(103:103)), COLUMN(E:E)), "")</f>
        <v>1121000000</v>
      </c>
      <c r="G105" s="14">
        <f t="array" ref="G105">IFERROR(INDEX(balance_sheet_quarter[#All], SMALL(IF(LOWER(balance_sheet_quarter[Company Name]) = LOWER(balance_sheet_quarter_filter!$B$2), ROW(balance_sheet_quarter[Company Name]) - ROW(INDEX(balance_sheet_quarter[Company Name], 1, 1)) + 1), ROW(103:103)), COLUMN(F:F)), "")</f>
        <v>1121000000</v>
      </c>
      <c r="H105" s="14">
        <f t="array" ref="H105">IFERROR(INDEX(balance_sheet_quarter[#All], SMALL(IF(LOWER(balance_sheet_quarter[Company Name]) = LOWER(balance_sheet_quarter_filter!$B$2), ROW(balance_sheet_quarter[Company Name]) - ROW(INDEX(balance_sheet_quarter[Company Name], 1, 1)) + 1), ROW(103:103)), COLUMN(G:G)), "")</f>
        <v>1121000000</v>
      </c>
      <c r="I105" s="14">
        <f t="array" ref="I105">IFERROR(INDEX(balance_sheet_quarter[#All], SMALL(IF(LOWER(balance_sheet_quarter[Company Name]) = LOWER(balance_sheet_quarter_filter!$B$2), ROW(balance_sheet_quarter[Company Name]) - ROW(INDEX(balance_sheet_quarter[Company Name], 1, 1)) + 1), ROW(103:103)), COLUMN(H:H)), "")</f>
        <v>1121000000</v>
      </c>
      <c r="J105" s="14">
        <f t="array" ref="J105">IFERROR(INDEX(balance_sheet_quarter[#All], SMALL(IF(LOWER(balance_sheet_quarter[Company Name]) = LOWER(balance_sheet_quarter_filter!$B$2), ROW(balance_sheet_quarter[Company Name]) - ROW(INDEX(balance_sheet_quarter[Company Name], 1, 1)) + 1), ROW(103:103)), COLUMN(I:I)), "")</f>
        <v>1121000000</v>
      </c>
      <c r="K105" s="14">
        <f t="array" ref="K105">IFERROR(INDEX(balance_sheet_quarter[#All], SMALL(IF(LOWER(balance_sheet_quarter[Company Name]) = LOWER(balance_sheet_quarter_filter!$B$2), ROW(balance_sheet_quarter[Company Name]) - ROW(INDEX(balance_sheet_quarter[Company Name], 1, 1)) + 1), ROW(103:103)), COLUMN(J:J)), "")</f>
        <v>1121000000</v>
      </c>
      <c r="L105" s="14">
        <f t="array" ref="L105">IFERROR(INDEX(balance_sheet_quarter[#All], SMALL(IF(LOWER(balance_sheet_quarter[Company Name]) = LOWER(balance_sheet_quarter_filter!$B$2), ROW(balance_sheet_quarter[Company Name]) - ROW(INDEX(balance_sheet_quarter[Company Name], 1, 1)) + 1), ROW(103:103)), COLUMN(K:K)), "")</f>
        <v>1121000000</v>
      </c>
      <c r="M105" s="14">
        <f t="array" ref="M105">IFERROR(INDEX(balance_sheet_quarter[#All], SMALL(IF(LOWER(balance_sheet_quarter[Company Name]) = LOWER(balance_sheet_quarter_filter!$B$2), ROW(balance_sheet_quarter[Company Name]) - ROW(INDEX(balance_sheet_quarter[Company Name], 1, 1)) + 1), ROW(103:103)), COLUMN(L:L)), "")</f>
        <v>1121000000</v>
      </c>
      <c r="N105" s="14">
        <f t="array" ref="N105">IFERROR(INDEX(balance_sheet_quarter[#All], SMALL(IF(LOWER(balance_sheet_quarter[Company Name]) = LOWER(balance_sheet_quarter_filter!$B$2), ROW(balance_sheet_quarter[Company Name]) - ROW(INDEX(balance_sheet_quarter[Company Name], 1, 1)) + 1), ROW(103:103)), COLUMN(M:M)), "")</f>
        <v>1121000000</v>
      </c>
      <c r="O105" s="14">
        <f t="array" ref="O105">IFERROR(INDEX(balance_sheet_quarter[#All], SMALL(IF(LOWER(balance_sheet_quarter[Company Name]) = LOWER(balance_sheet_quarter_filter!$B$2), ROW(balance_sheet_quarter[Company Name]) - ROW(INDEX(balance_sheet_quarter[Company Name], 1, 1)) + 1), ROW(103:103)), COLUMN(N:N)), "")</f>
        <v>1121000000</v>
      </c>
      <c r="P105" s="14">
        <f t="array" ref="P105">IFERROR(INDEX(balance_sheet_quarter[#All], SMALL(IF(LOWER(balance_sheet_quarter[Company Name]) = LOWER(balance_sheet_quarter_filter!$B$2), ROW(balance_sheet_quarter[Company Name]) - ROW(INDEX(balance_sheet_quarter[Company Name], 1, 1)) + 1), ROW(103:103)), COLUMN(O:O)), "")</f>
        <v>1121000000</v>
      </c>
      <c r="Q105" s="14">
        <f t="array" ref="Q105">IFERROR(INDEX(balance_sheet_quarter[#All], SMALL(IF(LOWER(balance_sheet_quarter[Company Name]) = LOWER(balance_sheet_quarter_filter!$B$2), ROW(balance_sheet_quarter[Company Name]) - ROW(INDEX(balance_sheet_quarter[Company Name], 1, 1)) + 1), ROW(103:103)), COLUMN(P:P)), "")</f>
        <v>0</v>
      </c>
      <c r="R105" s="14">
        <f t="array" ref="R105">IFERROR(INDEX(balance_sheet_quarter[#All], SMALL(IF(LOWER(balance_sheet_quarter[Company Name]) = LOWER(balance_sheet_quarter_filter!$B$2), ROW(balance_sheet_quarter[Company Name]) - ROW(INDEX(balance_sheet_quarter[Company Name], 1, 1)) + 1), ROW(103:103)), COLUMN(Q:Q)), "")</f>
        <v>1121000000</v>
      </c>
      <c r="S105" s="14">
        <f t="array" ref="S105">IFERROR(INDEX(balance_sheet_quarter[#All], SMALL(IF(LOWER(balance_sheet_quarter[Company Name]) = LOWER(balance_sheet_quarter_filter!$B$2), ROW(balance_sheet_quarter[Company Name]) - ROW(INDEX(balance_sheet_quarter[Company Name], 1, 1)) + 1), ROW(103:103)), COLUMN(R:R)), "")</f>
        <v>0</v>
      </c>
    </row>
    <row r="106" spans="3:19" x14ac:dyDescent="0.35">
      <c r="C106" t="str">
        <f t="array" ref="C106">IFERROR(INDEX(balance_sheet_quarter[#All], SMALL(IF(LOWER(balance_sheet_quarter[Company Name]) = LOWER(balance_sheet_quarter_filter!$B$2), ROW(balance_sheet_quarter[Company Name]) - ROW(INDEX(balance_sheet_quarter[Company Name], 1, 1)) + 1), ROW(104:104)), COLUMN(B:B)), "")</f>
        <v>3. Quyền chọn chuyển đổi trái phiếu</v>
      </c>
      <c r="D106" s="14">
        <f t="array" ref="D106">IFERROR(INDEX(balance_sheet_quarter[#All], SMALL(IF(LOWER(balance_sheet_quarter[Company Name]) = LOWER(balance_sheet_quarter_filter!$B$2), ROW(balance_sheet_quarter[Company Name]) - ROW(INDEX(balance_sheet_quarter[Company Name], 1, 1)) + 1), ROW(104:104)), COLUMN(C:C)), "")</f>
        <v>63612000000</v>
      </c>
      <c r="E106" s="14">
        <f t="array" ref="E106">IFERROR(INDEX(balance_sheet_quarter[#All], SMALL(IF(LOWER(balance_sheet_quarter[Company Name]) = LOWER(balance_sheet_quarter_filter!$B$2), ROW(balance_sheet_quarter[Company Name]) - ROW(INDEX(balance_sheet_quarter[Company Name], 1, 1)) + 1), ROW(104:104)), COLUMN(D:D)), "")</f>
        <v>63612000000</v>
      </c>
      <c r="F106" s="14">
        <f t="array" ref="F106">IFERROR(INDEX(balance_sheet_quarter[#All], SMALL(IF(LOWER(balance_sheet_quarter[Company Name]) = LOWER(balance_sheet_quarter_filter!$B$2), ROW(balance_sheet_quarter[Company Name]) - ROW(INDEX(balance_sheet_quarter[Company Name], 1, 1)) + 1), ROW(104:104)), COLUMN(E:E)), "")</f>
        <v>63612000000</v>
      </c>
      <c r="G106" s="14">
        <f t="array" ref="G106">IFERROR(INDEX(balance_sheet_quarter[#All], SMALL(IF(LOWER(balance_sheet_quarter[Company Name]) = LOWER(balance_sheet_quarter_filter!$B$2), ROW(balance_sheet_quarter[Company Name]) - ROW(INDEX(balance_sheet_quarter[Company Name], 1, 1)) + 1), ROW(104:104)), COLUMN(F:F)), "")</f>
        <v>63612000000</v>
      </c>
      <c r="H106" s="14">
        <f t="array" ref="H106">IFERROR(INDEX(balance_sheet_quarter[#All], SMALL(IF(LOWER(balance_sheet_quarter[Company Name]) = LOWER(balance_sheet_quarter_filter!$B$2), ROW(balance_sheet_quarter[Company Name]) - ROW(INDEX(balance_sheet_quarter[Company Name], 1, 1)) + 1), ROW(104:104)), COLUMN(G:G)), "")</f>
        <v>1747651000000</v>
      </c>
      <c r="I106" s="14">
        <f t="array" ref="I106">IFERROR(INDEX(balance_sheet_quarter[#All], SMALL(IF(LOWER(balance_sheet_quarter[Company Name]) = LOWER(balance_sheet_quarter_filter!$B$2), ROW(balance_sheet_quarter[Company Name]) - ROW(INDEX(balance_sheet_quarter[Company Name], 1, 1)) + 1), ROW(104:104)), COLUMN(H:H)), "")</f>
        <v>1747651000000</v>
      </c>
      <c r="J106" s="14">
        <f t="array" ref="J106">IFERROR(INDEX(balance_sheet_quarter[#All], SMALL(IF(LOWER(balance_sheet_quarter[Company Name]) = LOWER(balance_sheet_quarter_filter!$B$2), ROW(balance_sheet_quarter[Company Name]) - ROW(INDEX(balance_sheet_quarter[Company Name], 1, 1)) + 1), ROW(104:104)), COLUMN(I:I)), "")</f>
        <v>1747651000000</v>
      </c>
      <c r="K106" s="14">
        <f t="array" ref="K106">IFERROR(INDEX(balance_sheet_quarter[#All], SMALL(IF(LOWER(balance_sheet_quarter[Company Name]) = LOWER(balance_sheet_quarter_filter!$B$2), ROW(balance_sheet_quarter[Company Name]) - ROW(INDEX(balance_sheet_quarter[Company Name], 1, 1)) + 1), ROW(104:104)), COLUMN(J:J)), "")</f>
        <v>1747651000000</v>
      </c>
      <c r="L106" s="14">
        <f t="array" ref="L106">IFERROR(INDEX(balance_sheet_quarter[#All], SMALL(IF(LOWER(balance_sheet_quarter[Company Name]) = LOWER(balance_sheet_quarter_filter!$B$2), ROW(balance_sheet_quarter[Company Name]) - ROW(INDEX(balance_sheet_quarter[Company Name], 1, 1)) + 1), ROW(104:104)), COLUMN(K:K)), "")</f>
        <v>1747651000000</v>
      </c>
      <c r="M106" s="14">
        <f t="array" ref="M106">IFERROR(INDEX(balance_sheet_quarter[#All], SMALL(IF(LOWER(balance_sheet_quarter[Company Name]) = LOWER(balance_sheet_quarter_filter!$B$2), ROW(balance_sheet_quarter[Company Name]) - ROW(INDEX(balance_sheet_quarter[Company Name], 1, 1)) + 1), ROW(104:104)), COLUMN(L:L)), "")</f>
        <v>1747651000000</v>
      </c>
      <c r="N106" s="14">
        <f t="array" ref="N106">IFERROR(INDEX(balance_sheet_quarter[#All], SMALL(IF(LOWER(balance_sheet_quarter[Company Name]) = LOWER(balance_sheet_quarter_filter!$B$2), ROW(balance_sheet_quarter[Company Name]) - ROW(INDEX(balance_sheet_quarter[Company Name], 1, 1)) + 1), ROW(104:104)), COLUMN(M:M)), "")</f>
        <v>1747651000000</v>
      </c>
      <c r="O106" s="14">
        <f t="array" ref="O106">IFERROR(INDEX(balance_sheet_quarter[#All], SMALL(IF(LOWER(balance_sheet_quarter[Company Name]) = LOWER(balance_sheet_quarter_filter!$B$2), ROW(balance_sheet_quarter[Company Name]) - ROW(INDEX(balance_sheet_quarter[Company Name], 1, 1)) + 1), ROW(104:104)), COLUMN(N:N)), "")</f>
        <v>1747651000000</v>
      </c>
      <c r="P106" s="14">
        <f t="array" ref="P106">IFERROR(INDEX(balance_sheet_quarter[#All], SMALL(IF(LOWER(balance_sheet_quarter[Company Name]) = LOWER(balance_sheet_quarter_filter!$B$2), ROW(balance_sheet_quarter[Company Name]) - ROW(INDEX(balance_sheet_quarter[Company Name], 1, 1)) + 1), ROW(104:104)), COLUMN(O:O)), "")</f>
        <v>1747651000000</v>
      </c>
      <c r="Q106" s="14">
        <f t="array" ref="Q106">IFERROR(INDEX(balance_sheet_quarter[#All], SMALL(IF(LOWER(balance_sheet_quarter[Company Name]) = LOWER(balance_sheet_quarter_filter!$B$2), ROW(balance_sheet_quarter[Company Name]) - ROW(INDEX(balance_sheet_quarter[Company Name], 1, 1)) + 1), ROW(104:104)), COLUMN(P:P)), "")</f>
        <v>0</v>
      </c>
      <c r="R106" s="14">
        <f t="array" ref="R106">IFERROR(INDEX(balance_sheet_quarter[#All], SMALL(IF(LOWER(balance_sheet_quarter[Company Name]) = LOWER(balance_sheet_quarter_filter!$B$2), ROW(balance_sheet_quarter[Company Name]) - ROW(INDEX(balance_sheet_quarter[Company Name], 1, 1)) + 1), ROW(104:104)), COLUMN(Q:Q)), "")</f>
        <v>1747651000000</v>
      </c>
      <c r="S106" s="14">
        <f t="array" ref="S106">IFERROR(INDEX(balance_sheet_quarter[#All], SMALL(IF(LOWER(balance_sheet_quarter[Company Name]) = LOWER(balance_sheet_quarter_filter!$B$2), ROW(balance_sheet_quarter[Company Name]) - ROW(INDEX(balance_sheet_quarter[Company Name], 1, 1)) + 1), ROW(104:104)), COLUMN(R:R)), "")</f>
        <v>0</v>
      </c>
    </row>
    <row r="107" spans="3:19" x14ac:dyDescent="0.35">
      <c r="C107" t="str">
        <f t="array" ref="C107">IFERROR(INDEX(balance_sheet_quarter[#All], SMALL(IF(LOWER(balance_sheet_quarter[Company Name]) = LOWER(balance_sheet_quarter_filter!$B$2), ROW(balance_sheet_quarter[Company Name]) - ROW(INDEX(balance_sheet_quarter[Company Name], 1, 1)) + 1), ROW(105:105)), COLUMN(B:B)), "")</f>
        <v>4. Vốn khác của chủ sở hữu</v>
      </c>
      <c r="D107" s="14">
        <f t="array" ref="D107">IFERROR(INDEX(balance_sheet_quarter[#All], SMALL(IF(LOWER(balance_sheet_quarter[Company Name]) = LOWER(balance_sheet_quarter_filter!$B$2), ROW(balance_sheet_quarter[Company Name]) - ROW(INDEX(balance_sheet_quarter[Company Name], 1, 1)) + 1), ROW(105:105)), COLUMN(C:C)), "")</f>
        <v>-750911000000</v>
      </c>
      <c r="E107" s="14">
        <f t="array" ref="E107">IFERROR(INDEX(balance_sheet_quarter[#All], SMALL(IF(LOWER(balance_sheet_quarter[Company Name]) = LOWER(balance_sheet_quarter_filter!$B$2), ROW(balance_sheet_quarter[Company Name]) - ROW(INDEX(balance_sheet_quarter[Company Name], 1, 1)) + 1), ROW(105:105)), COLUMN(D:D)), "")</f>
        <v>-750911000000</v>
      </c>
      <c r="F107" s="14">
        <f t="array" ref="F107">IFERROR(INDEX(balance_sheet_quarter[#All], SMALL(IF(LOWER(balance_sheet_quarter[Company Name]) = LOWER(balance_sheet_quarter_filter!$B$2), ROW(balance_sheet_quarter[Company Name]) - ROW(INDEX(balance_sheet_quarter[Company Name], 1, 1)) + 1), ROW(105:105)), COLUMN(E:E)), "")</f>
        <v>-750911000000</v>
      </c>
      <c r="G107" s="14">
        <f t="array" ref="G107">IFERROR(INDEX(balance_sheet_quarter[#All], SMALL(IF(LOWER(balance_sheet_quarter[Company Name]) = LOWER(balance_sheet_quarter_filter!$B$2), ROW(balance_sheet_quarter[Company Name]) - ROW(INDEX(balance_sheet_quarter[Company Name], 1, 1)) + 1), ROW(105:105)), COLUMN(F:F)), "")</f>
        <v>-750911000000</v>
      </c>
      <c r="H107" s="14">
        <f t="array" ref="H107">IFERROR(INDEX(balance_sheet_quarter[#All], SMALL(IF(LOWER(balance_sheet_quarter[Company Name]) = LOWER(balance_sheet_quarter_filter!$B$2), ROW(balance_sheet_quarter[Company Name]) - ROW(INDEX(balance_sheet_quarter[Company Name], 1, 1)) + 1), ROW(105:105)), COLUMN(G:G)), "")</f>
        <v>0</v>
      </c>
      <c r="I107" s="14">
        <f t="array" ref="I107">IFERROR(INDEX(balance_sheet_quarter[#All], SMALL(IF(LOWER(balance_sheet_quarter[Company Name]) = LOWER(balance_sheet_quarter_filter!$B$2), ROW(balance_sheet_quarter[Company Name]) - ROW(INDEX(balance_sheet_quarter[Company Name], 1, 1)) + 1), ROW(105:105)), COLUMN(H:H)), "")</f>
        <v>0</v>
      </c>
      <c r="J107" s="14">
        <f t="array" ref="J107">IFERROR(INDEX(balance_sheet_quarter[#All], SMALL(IF(LOWER(balance_sheet_quarter[Company Name]) = LOWER(balance_sheet_quarter_filter!$B$2), ROW(balance_sheet_quarter[Company Name]) - ROW(INDEX(balance_sheet_quarter[Company Name], 1, 1)) + 1), ROW(105:105)), COLUMN(I:I)), "")</f>
        <v>0</v>
      </c>
      <c r="K107" s="14">
        <f t="array" ref="K107">IFERROR(INDEX(balance_sheet_quarter[#All], SMALL(IF(LOWER(balance_sheet_quarter[Company Name]) = LOWER(balance_sheet_quarter_filter!$B$2), ROW(balance_sheet_quarter[Company Name]) - ROW(INDEX(balance_sheet_quarter[Company Name], 1, 1)) + 1), ROW(105:105)), COLUMN(J:J)), "")</f>
        <v>0</v>
      </c>
      <c r="L107" s="14">
        <f t="array" ref="L107">IFERROR(INDEX(balance_sheet_quarter[#All], SMALL(IF(LOWER(balance_sheet_quarter[Company Name]) = LOWER(balance_sheet_quarter_filter!$B$2), ROW(balance_sheet_quarter[Company Name]) - ROW(INDEX(balance_sheet_quarter[Company Name], 1, 1)) + 1), ROW(105:105)), COLUMN(K:K)), "")</f>
        <v>0</v>
      </c>
      <c r="M107" s="14">
        <f t="array" ref="M107">IFERROR(INDEX(balance_sheet_quarter[#All], SMALL(IF(LOWER(balance_sheet_quarter[Company Name]) = LOWER(balance_sheet_quarter_filter!$B$2), ROW(balance_sheet_quarter[Company Name]) - ROW(INDEX(balance_sheet_quarter[Company Name], 1, 1)) + 1), ROW(105:105)), COLUMN(L:L)), "")</f>
        <v>0</v>
      </c>
      <c r="N107" s="14">
        <f t="array" ref="N107">IFERROR(INDEX(balance_sheet_quarter[#All], SMALL(IF(LOWER(balance_sheet_quarter[Company Name]) = LOWER(balance_sheet_quarter_filter!$B$2), ROW(balance_sheet_quarter[Company Name]) - ROW(INDEX(balance_sheet_quarter[Company Name], 1, 1)) + 1), ROW(105:105)), COLUMN(M:M)), "")</f>
        <v>0</v>
      </c>
      <c r="O107" s="14">
        <f t="array" ref="O107">IFERROR(INDEX(balance_sheet_quarter[#All], SMALL(IF(LOWER(balance_sheet_quarter[Company Name]) = LOWER(balance_sheet_quarter_filter!$B$2), ROW(balance_sheet_quarter[Company Name]) - ROW(INDEX(balance_sheet_quarter[Company Name], 1, 1)) + 1), ROW(105:105)), COLUMN(N:N)), "")</f>
        <v>0</v>
      </c>
      <c r="P107" s="14">
        <f t="array" ref="P107">IFERROR(INDEX(balance_sheet_quarter[#All], SMALL(IF(LOWER(balance_sheet_quarter[Company Name]) = LOWER(balance_sheet_quarter_filter!$B$2), ROW(balance_sheet_quarter[Company Name]) - ROW(INDEX(balance_sheet_quarter[Company Name], 1, 1)) + 1), ROW(105:105)), COLUMN(O:O)), "")</f>
        <v>0</v>
      </c>
      <c r="Q107" s="14">
        <f t="array" ref="Q107">IFERROR(INDEX(balance_sheet_quarter[#All], SMALL(IF(LOWER(balance_sheet_quarter[Company Name]) = LOWER(balance_sheet_quarter_filter!$B$2), ROW(balance_sheet_quarter[Company Name]) - ROW(INDEX(balance_sheet_quarter[Company Name], 1, 1)) + 1), ROW(105:105)), COLUMN(P:P)), "")</f>
        <v>0</v>
      </c>
      <c r="R107" s="14">
        <f t="array" ref="R107">IFERROR(INDEX(balance_sheet_quarter[#All], SMALL(IF(LOWER(balance_sheet_quarter[Company Name]) = LOWER(balance_sheet_quarter_filter!$B$2), ROW(balance_sheet_quarter[Company Name]) - ROW(INDEX(balance_sheet_quarter[Company Name], 1, 1)) + 1), ROW(105:105)), COLUMN(Q:Q)), "")</f>
        <v>0</v>
      </c>
      <c r="S107" s="14">
        <f t="array" ref="S107">IFERROR(INDEX(balance_sheet_quarter[#All], SMALL(IF(LOWER(balance_sheet_quarter[Company Name]) = LOWER(balance_sheet_quarter_filter!$B$2), ROW(balance_sheet_quarter[Company Name]) - ROW(INDEX(balance_sheet_quarter[Company Name], 1, 1)) + 1), ROW(105:105)), COLUMN(R:R)), "")</f>
        <v>0</v>
      </c>
    </row>
    <row r="108" spans="3:19" x14ac:dyDescent="0.35">
      <c r="C108" t="str">
        <f t="array" ref="C108">IFERROR(INDEX(balance_sheet_quarter[#All], SMALL(IF(LOWER(balance_sheet_quarter[Company Name]) = LOWER(balance_sheet_quarter_filter!$B$2), ROW(balance_sheet_quarter[Company Name]) - ROW(INDEX(balance_sheet_quarter[Company Name], 1, 1)) + 1), ROW(106:106)), COLUMN(B:B)), "")</f>
        <v>5. Cổ phiếu quỹ</v>
      </c>
      <c r="D108" s="14">
        <f t="array" ref="D108">IFERROR(INDEX(balance_sheet_quarter[#All], SMALL(IF(LOWER(balance_sheet_quarter[Company Name]) = LOWER(balance_sheet_quarter_filter!$B$2), ROW(balance_sheet_quarter[Company Name]) - ROW(INDEX(balance_sheet_quarter[Company Name], 1, 1)) + 1), ROW(106:106)), COLUMN(C:C)), "")</f>
        <v>0</v>
      </c>
      <c r="E108" s="14">
        <f t="array" ref="E108">IFERROR(INDEX(balance_sheet_quarter[#All], SMALL(IF(LOWER(balance_sheet_quarter[Company Name]) = LOWER(balance_sheet_quarter_filter!$B$2), ROW(balance_sheet_quarter[Company Name]) - ROW(INDEX(balance_sheet_quarter[Company Name], 1, 1)) + 1), ROW(106:106)), COLUMN(D:D)), "")</f>
        <v>0</v>
      </c>
      <c r="F108" s="14">
        <f t="array" ref="F108">IFERROR(INDEX(balance_sheet_quarter[#All], SMALL(IF(LOWER(balance_sheet_quarter[Company Name]) = LOWER(balance_sheet_quarter_filter!$B$2), ROW(balance_sheet_quarter[Company Name]) - ROW(INDEX(balance_sheet_quarter[Company Name], 1, 1)) + 1), ROW(106:106)), COLUMN(E:E)), "")</f>
        <v>0</v>
      </c>
      <c r="G108" s="14">
        <f t="array" ref="G108">IFERROR(INDEX(balance_sheet_quarter[#All], SMALL(IF(LOWER(balance_sheet_quarter[Company Name]) = LOWER(balance_sheet_quarter_filter!$B$2), ROW(balance_sheet_quarter[Company Name]) - ROW(INDEX(balance_sheet_quarter[Company Name], 1, 1)) + 1), ROW(106:106)), COLUMN(F:F)), "")</f>
        <v>0</v>
      </c>
      <c r="H108" s="14">
        <f t="array" ref="H108">IFERROR(INDEX(balance_sheet_quarter[#All], SMALL(IF(LOWER(balance_sheet_quarter[Company Name]) = LOWER(balance_sheet_quarter_filter!$B$2), ROW(balance_sheet_quarter[Company Name]) - ROW(INDEX(balance_sheet_quarter[Company Name], 1, 1)) + 1), ROW(106:106)), COLUMN(G:G)), "")</f>
        <v>0</v>
      </c>
      <c r="I108" s="14">
        <f t="array" ref="I108">IFERROR(INDEX(balance_sheet_quarter[#All], SMALL(IF(LOWER(balance_sheet_quarter[Company Name]) = LOWER(balance_sheet_quarter_filter!$B$2), ROW(balance_sheet_quarter[Company Name]) - ROW(INDEX(balance_sheet_quarter[Company Name], 1, 1)) + 1), ROW(106:106)), COLUMN(H:H)), "")</f>
        <v>0</v>
      </c>
      <c r="J108" s="14">
        <f t="array" ref="J108">IFERROR(INDEX(balance_sheet_quarter[#All], SMALL(IF(LOWER(balance_sheet_quarter[Company Name]) = LOWER(balance_sheet_quarter_filter!$B$2), ROW(balance_sheet_quarter[Company Name]) - ROW(INDEX(balance_sheet_quarter[Company Name], 1, 1)) + 1), ROW(106:106)), COLUMN(I:I)), "")</f>
        <v>0</v>
      </c>
      <c r="K108" s="14">
        <f t="array" ref="K108">IFERROR(INDEX(balance_sheet_quarter[#All], SMALL(IF(LOWER(balance_sheet_quarter[Company Name]) = LOWER(balance_sheet_quarter_filter!$B$2), ROW(balance_sheet_quarter[Company Name]) - ROW(INDEX(balance_sheet_quarter[Company Name], 1, 1)) + 1), ROW(106:106)), COLUMN(J:J)), "")</f>
        <v>0</v>
      </c>
      <c r="L108" s="14">
        <f t="array" ref="L108">IFERROR(INDEX(balance_sheet_quarter[#All], SMALL(IF(LOWER(balance_sheet_quarter[Company Name]) = LOWER(balance_sheet_quarter_filter!$B$2), ROW(balance_sheet_quarter[Company Name]) - ROW(INDEX(balance_sheet_quarter[Company Name], 1, 1)) + 1), ROW(106:106)), COLUMN(K:K)), "")</f>
        <v>0</v>
      </c>
      <c r="M108" s="14">
        <f t="array" ref="M108">IFERROR(INDEX(balance_sheet_quarter[#All], SMALL(IF(LOWER(balance_sheet_quarter[Company Name]) = LOWER(balance_sheet_quarter_filter!$B$2), ROW(balance_sheet_quarter[Company Name]) - ROW(INDEX(balance_sheet_quarter[Company Name], 1, 1)) + 1), ROW(106:106)), COLUMN(L:L)), "")</f>
        <v>0</v>
      </c>
      <c r="N108" s="14">
        <f t="array" ref="N108">IFERROR(INDEX(balance_sheet_quarter[#All], SMALL(IF(LOWER(balance_sheet_quarter[Company Name]) = LOWER(balance_sheet_quarter_filter!$B$2), ROW(balance_sheet_quarter[Company Name]) - ROW(INDEX(balance_sheet_quarter[Company Name], 1, 1)) + 1), ROW(106:106)), COLUMN(M:M)), "")</f>
        <v>0</v>
      </c>
      <c r="O108" s="14">
        <f t="array" ref="O108">IFERROR(INDEX(balance_sheet_quarter[#All], SMALL(IF(LOWER(balance_sheet_quarter[Company Name]) = LOWER(balance_sheet_quarter_filter!$B$2), ROW(balance_sheet_quarter[Company Name]) - ROW(INDEX(balance_sheet_quarter[Company Name], 1, 1)) + 1), ROW(106:106)), COLUMN(N:N)), "")</f>
        <v>0</v>
      </c>
      <c r="P108" s="14">
        <f t="array" ref="P108">IFERROR(INDEX(balance_sheet_quarter[#All], SMALL(IF(LOWER(balance_sheet_quarter[Company Name]) = LOWER(balance_sheet_quarter_filter!$B$2), ROW(balance_sheet_quarter[Company Name]) - ROW(INDEX(balance_sheet_quarter[Company Name], 1, 1)) + 1), ROW(106:106)), COLUMN(O:O)), "")</f>
        <v>0</v>
      </c>
      <c r="Q108" s="14">
        <f t="array" ref="Q108">IFERROR(INDEX(balance_sheet_quarter[#All], SMALL(IF(LOWER(balance_sheet_quarter[Company Name]) = LOWER(balance_sheet_quarter_filter!$B$2), ROW(balance_sheet_quarter[Company Name]) - ROW(INDEX(balance_sheet_quarter[Company Name], 1, 1)) + 1), ROW(106:106)), COLUMN(P:P)), "")</f>
        <v>0</v>
      </c>
      <c r="R108" s="14">
        <f t="array" ref="R108">IFERROR(INDEX(balance_sheet_quarter[#All], SMALL(IF(LOWER(balance_sheet_quarter[Company Name]) = LOWER(balance_sheet_quarter_filter!$B$2), ROW(balance_sheet_quarter[Company Name]) - ROW(INDEX(balance_sheet_quarter[Company Name], 1, 1)) + 1), ROW(106:106)), COLUMN(Q:Q)), "")</f>
        <v>0</v>
      </c>
      <c r="S108" s="14">
        <f t="array" ref="S108">IFERROR(INDEX(balance_sheet_quarter[#All], SMALL(IF(LOWER(balance_sheet_quarter[Company Name]) = LOWER(balance_sheet_quarter_filter!$B$2), ROW(balance_sheet_quarter[Company Name]) - ROW(INDEX(balance_sheet_quarter[Company Name], 1, 1)) + 1), ROW(106:106)), COLUMN(R:R)), "")</f>
        <v>0</v>
      </c>
    </row>
    <row r="109" spans="3:19" x14ac:dyDescent="0.35">
      <c r="C109" t="str">
        <f t="array" ref="C109">IFERROR(INDEX(balance_sheet_quarter[#All], SMALL(IF(LOWER(balance_sheet_quarter[Company Name]) = LOWER(balance_sheet_quarter_filter!$B$2), ROW(balance_sheet_quarter[Company Name]) - ROW(INDEX(balance_sheet_quarter[Company Name], 1, 1)) + 1), ROW(107:107)), COLUMN(B:B)), "")</f>
        <v>6. Chênh lệch đánh giá lại tài sản</v>
      </c>
      <c r="D109" s="14">
        <f t="array" ref="D109">IFERROR(INDEX(balance_sheet_quarter[#All], SMALL(IF(LOWER(balance_sheet_quarter[Company Name]) = LOWER(balance_sheet_quarter_filter!$B$2), ROW(balance_sheet_quarter[Company Name]) - ROW(INDEX(balance_sheet_quarter[Company Name], 1, 1)) + 1), ROW(107:107)), COLUMN(C:C)), "")</f>
        <v>653000000</v>
      </c>
      <c r="E109" s="14">
        <f t="array" ref="E109">IFERROR(INDEX(balance_sheet_quarter[#All], SMALL(IF(LOWER(balance_sheet_quarter[Company Name]) = LOWER(balance_sheet_quarter_filter!$B$2), ROW(balance_sheet_quarter[Company Name]) - ROW(INDEX(balance_sheet_quarter[Company Name], 1, 1)) + 1), ROW(107:107)), COLUMN(D:D)), "")</f>
        <v>653000000</v>
      </c>
      <c r="F109" s="14">
        <f t="array" ref="F109">IFERROR(INDEX(balance_sheet_quarter[#All], SMALL(IF(LOWER(balance_sheet_quarter[Company Name]) = LOWER(balance_sheet_quarter_filter!$B$2), ROW(balance_sheet_quarter[Company Name]) - ROW(INDEX(balance_sheet_quarter[Company Name], 1, 1)) + 1), ROW(107:107)), COLUMN(E:E)), "")</f>
        <v>653000000</v>
      </c>
      <c r="G109" s="14">
        <f t="array" ref="G109">IFERROR(INDEX(balance_sheet_quarter[#All], SMALL(IF(LOWER(balance_sheet_quarter[Company Name]) = LOWER(balance_sheet_quarter_filter!$B$2), ROW(balance_sheet_quarter[Company Name]) - ROW(INDEX(balance_sheet_quarter[Company Name], 1, 1)) + 1), ROW(107:107)), COLUMN(F:F)), "")</f>
        <v>653000000</v>
      </c>
      <c r="H109" s="14">
        <f t="array" ref="H109">IFERROR(INDEX(balance_sheet_quarter[#All], SMALL(IF(LOWER(balance_sheet_quarter[Company Name]) = LOWER(balance_sheet_quarter_filter!$B$2), ROW(balance_sheet_quarter[Company Name]) - ROW(INDEX(balance_sheet_quarter[Company Name], 1, 1)) + 1), ROW(107:107)), COLUMN(G:G)), "")</f>
        <v>653000000</v>
      </c>
      <c r="I109" s="14">
        <f t="array" ref="I109">IFERROR(INDEX(balance_sheet_quarter[#All], SMALL(IF(LOWER(balance_sheet_quarter[Company Name]) = LOWER(balance_sheet_quarter_filter!$B$2), ROW(balance_sheet_quarter[Company Name]) - ROW(INDEX(balance_sheet_quarter[Company Name], 1, 1)) + 1), ROW(107:107)), COLUMN(H:H)), "")</f>
        <v>653000000</v>
      </c>
      <c r="J109" s="14">
        <f t="array" ref="J109">IFERROR(INDEX(balance_sheet_quarter[#All], SMALL(IF(LOWER(balance_sheet_quarter[Company Name]) = LOWER(balance_sheet_quarter_filter!$B$2), ROW(balance_sheet_quarter[Company Name]) - ROW(INDEX(balance_sheet_quarter[Company Name], 1, 1)) + 1), ROW(107:107)), COLUMN(I:I)), "")</f>
        <v>653000000</v>
      </c>
      <c r="K109" s="14">
        <f t="array" ref="K109">IFERROR(INDEX(balance_sheet_quarter[#All], SMALL(IF(LOWER(balance_sheet_quarter[Company Name]) = LOWER(balance_sheet_quarter_filter!$B$2), ROW(balance_sheet_quarter[Company Name]) - ROW(INDEX(balance_sheet_quarter[Company Name], 1, 1)) + 1), ROW(107:107)), COLUMN(J:J)), "")</f>
        <v>653000000</v>
      </c>
      <c r="L109" s="14">
        <f t="array" ref="L109">IFERROR(INDEX(balance_sheet_quarter[#All], SMALL(IF(LOWER(balance_sheet_quarter[Company Name]) = LOWER(balance_sheet_quarter_filter!$B$2), ROW(balance_sheet_quarter[Company Name]) - ROW(INDEX(balance_sheet_quarter[Company Name], 1, 1)) + 1), ROW(107:107)), COLUMN(K:K)), "")</f>
        <v>653000000</v>
      </c>
      <c r="M109" s="14">
        <f t="array" ref="M109">IFERROR(INDEX(balance_sheet_quarter[#All], SMALL(IF(LOWER(balance_sheet_quarter[Company Name]) = LOWER(balance_sheet_quarter_filter!$B$2), ROW(balance_sheet_quarter[Company Name]) - ROW(INDEX(balance_sheet_quarter[Company Name], 1, 1)) + 1), ROW(107:107)), COLUMN(L:L)), "")</f>
        <v>653000000</v>
      </c>
      <c r="N109" s="14">
        <f t="array" ref="N109">IFERROR(INDEX(balance_sheet_quarter[#All], SMALL(IF(LOWER(balance_sheet_quarter[Company Name]) = LOWER(balance_sheet_quarter_filter!$B$2), ROW(balance_sheet_quarter[Company Name]) - ROW(INDEX(balance_sheet_quarter[Company Name], 1, 1)) + 1), ROW(107:107)), COLUMN(M:M)), "")</f>
        <v>653000000</v>
      </c>
      <c r="O109" s="14">
        <f t="array" ref="O109">IFERROR(INDEX(balance_sheet_quarter[#All], SMALL(IF(LOWER(balance_sheet_quarter[Company Name]) = LOWER(balance_sheet_quarter_filter!$B$2), ROW(balance_sheet_quarter[Company Name]) - ROW(INDEX(balance_sheet_quarter[Company Name], 1, 1)) + 1), ROW(107:107)), COLUMN(N:N)), "")</f>
        <v>653000000</v>
      </c>
      <c r="P109" s="14">
        <f t="array" ref="P109">IFERROR(INDEX(balance_sheet_quarter[#All], SMALL(IF(LOWER(balance_sheet_quarter[Company Name]) = LOWER(balance_sheet_quarter_filter!$B$2), ROW(balance_sheet_quarter[Company Name]) - ROW(INDEX(balance_sheet_quarter[Company Name], 1, 1)) + 1), ROW(107:107)), COLUMN(O:O)), "")</f>
        <v>653000000</v>
      </c>
      <c r="Q109" s="14">
        <f t="array" ref="Q109">IFERROR(INDEX(balance_sheet_quarter[#All], SMALL(IF(LOWER(balance_sheet_quarter[Company Name]) = LOWER(balance_sheet_quarter_filter!$B$2), ROW(balance_sheet_quarter[Company Name]) - ROW(INDEX(balance_sheet_quarter[Company Name], 1, 1)) + 1), ROW(107:107)), COLUMN(P:P)), "")</f>
        <v>0</v>
      </c>
      <c r="R109" s="14">
        <f t="array" ref="R109">IFERROR(INDEX(balance_sheet_quarter[#All], SMALL(IF(LOWER(balance_sheet_quarter[Company Name]) = LOWER(balance_sheet_quarter_filter!$B$2), ROW(balance_sheet_quarter[Company Name]) - ROW(INDEX(balance_sheet_quarter[Company Name], 1, 1)) + 1), ROW(107:107)), COLUMN(Q:Q)), "")</f>
        <v>653000000</v>
      </c>
      <c r="S109" s="14">
        <f t="array" ref="S109">IFERROR(INDEX(balance_sheet_quarter[#All], SMALL(IF(LOWER(balance_sheet_quarter[Company Name]) = LOWER(balance_sheet_quarter_filter!$B$2), ROW(balance_sheet_quarter[Company Name]) - ROW(INDEX(balance_sheet_quarter[Company Name], 1, 1)) + 1), ROW(107:107)), COLUMN(R:R)), "")</f>
        <v>0</v>
      </c>
    </row>
    <row r="110" spans="3:19" x14ac:dyDescent="0.35">
      <c r="C110" t="str">
        <f t="array" ref="C110">IFERROR(INDEX(balance_sheet_quarter[#All], SMALL(IF(LOWER(balance_sheet_quarter[Company Name]) = LOWER(balance_sheet_quarter_filter!$B$2), ROW(balance_sheet_quarter[Company Name]) - ROW(INDEX(balance_sheet_quarter[Company Name], 1, 1)) + 1), ROW(108:108)), COLUMN(B:B)), "")</f>
        <v>7. Chênh lệch tỷ giá hối đoái</v>
      </c>
      <c r="D110" s="14">
        <f t="array" ref="D110">IFERROR(INDEX(balance_sheet_quarter[#All], SMALL(IF(LOWER(balance_sheet_quarter[Company Name]) = LOWER(balance_sheet_quarter_filter!$B$2), ROW(balance_sheet_quarter[Company Name]) - ROW(INDEX(balance_sheet_quarter[Company Name], 1, 1)) + 1), ROW(108:108)), COLUMN(C:C)), "")</f>
        <v>0</v>
      </c>
      <c r="E110" s="14">
        <f t="array" ref="E110">IFERROR(INDEX(balance_sheet_quarter[#All], SMALL(IF(LOWER(balance_sheet_quarter[Company Name]) = LOWER(balance_sheet_quarter_filter!$B$2), ROW(balance_sheet_quarter[Company Name]) - ROW(INDEX(balance_sheet_quarter[Company Name], 1, 1)) + 1), ROW(108:108)), COLUMN(D:D)), "")</f>
        <v>0</v>
      </c>
      <c r="F110" s="14">
        <f t="array" ref="F110">IFERROR(INDEX(balance_sheet_quarter[#All], SMALL(IF(LOWER(balance_sheet_quarter[Company Name]) = LOWER(balance_sheet_quarter_filter!$B$2), ROW(balance_sheet_quarter[Company Name]) - ROW(INDEX(balance_sheet_quarter[Company Name], 1, 1)) + 1), ROW(108:108)), COLUMN(E:E)), "")</f>
        <v>0</v>
      </c>
      <c r="G110" s="14">
        <f t="array" ref="G110">IFERROR(INDEX(balance_sheet_quarter[#All], SMALL(IF(LOWER(balance_sheet_quarter[Company Name]) = LOWER(balance_sheet_quarter_filter!$B$2), ROW(balance_sheet_quarter[Company Name]) - ROW(INDEX(balance_sheet_quarter[Company Name], 1, 1)) + 1), ROW(108:108)), COLUMN(F:F)), "")</f>
        <v>0</v>
      </c>
      <c r="H110" s="14">
        <f t="array" ref="H110">IFERROR(INDEX(balance_sheet_quarter[#All], SMALL(IF(LOWER(balance_sheet_quarter[Company Name]) = LOWER(balance_sheet_quarter_filter!$B$2), ROW(balance_sheet_quarter[Company Name]) - ROW(INDEX(balance_sheet_quarter[Company Name], 1, 1)) + 1), ROW(108:108)), COLUMN(G:G)), "")</f>
        <v>0</v>
      </c>
      <c r="I110" s="14">
        <f t="array" ref="I110">IFERROR(INDEX(balance_sheet_quarter[#All], SMALL(IF(LOWER(balance_sheet_quarter[Company Name]) = LOWER(balance_sheet_quarter_filter!$B$2), ROW(balance_sheet_quarter[Company Name]) - ROW(INDEX(balance_sheet_quarter[Company Name], 1, 1)) + 1), ROW(108:108)), COLUMN(H:H)), "")</f>
        <v>0</v>
      </c>
      <c r="J110" s="14">
        <f t="array" ref="J110">IFERROR(INDEX(balance_sheet_quarter[#All], SMALL(IF(LOWER(balance_sheet_quarter[Company Name]) = LOWER(balance_sheet_quarter_filter!$B$2), ROW(balance_sheet_quarter[Company Name]) - ROW(INDEX(balance_sheet_quarter[Company Name], 1, 1)) + 1), ROW(108:108)), COLUMN(I:I)), "")</f>
        <v>0</v>
      </c>
      <c r="K110" s="14">
        <f t="array" ref="K110">IFERROR(INDEX(balance_sheet_quarter[#All], SMALL(IF(LOWER(balance_sheet_quarter[Company Name]) = LOWER(balance_sheet_quarter_filter!$B$2), ROW(balance_sheet_quarter[Company Name]) - ROW(INDEX(balance_sheet_quarter[Company Name], 1, 1)) + 1), ROW(108:108)), COLUMN(J:J)), "")</f>
        <v>0</v>
      </c>
      <c r="L110" s="14">
        <f t="array" ref="L110">IFERROR(INDEX(balance_sheet_quarter[#All], SMALL(IF(LOWER(balance_sheet_quarter[Company Name]) = LOWER(balance_sheet_quarter_filter!$B$2), ROW(balance_sheet_quarter[Company Name]) - ROW(INDEX(balance_sheet_quarter[Company Name], 1, 1)) + 1), ROW(108:108)), COLUMN(K:K)), "")</f>
        <v>0</v>
      </c>
      <c r="M110" s="14">
        <f t="array" ref="M110">IFERROR(INDEX(balance_sheet_quarter[#All], SMALL(IF(LOWER(balance_sheet_quarter[Company Name]) = LOWER(balance_sheet_quarter_filter!$B$2), ROW(balance_sheet_quarter[Company Name]) - ROW(INDEX(balance_sheet_quarter[Company Name], 1, 1)) + 1), ROW(108:108)), COLUMN(L:L)), "")</f>
        <v>0</v>
      </c>
      <c r="N110" s="14">
        <f t="array" ref="N110">IFERROR(INDEX(balance_sheet_quarter[#All], SMALL(IF(LOWER(balance_sheet_quarter[Company Name]) = LOWER(balance_sheet_quarter_filter!$B$2), ROW(balance_sheet_quarter[Company Name]) - ROW(INDEX(balance_sheet_quarter[Company Name], 1, 1)) + 1), ROW(108:108)), COLUMN(M:M)), "")</f>
        <v>0</v>
      </c>
      <c r="O110" s="14">
        <f t="array" ref="O110">IFERROR(INDEX(balance_sheet_quarter[#All], SMALL(IF(LOWER(balance_sheet_quarter[Company Name]) = LOWER(balance_sheet_quarter_filter!$B$2), ROW(balance_sheet_quarter[Company Name]) - ROW(INDEX(balance_sheet_quarter[Company Name], 1, 1)) + 1), ROW(108:108)), COLUMN(N:N)), "")</f>
        <v>0</v>
      </c>
      <c r="P110" s="14">
        <f t="array" ref="P110">IFERROR(INDEX(balance_sheet_quarter[#All], SMALL(IF(LOWER(balance_sheet_quarter[Company Name]) = LOWER(balance_sheet_quarter_filter!$B$2), ROW(balance_sheet_quarter[Company Name]) - ROW(INDEX(balance_sheet_quarter[Company Name], 1, 1)) + 1), ROW(108:108)), COLUMN(O:O)), "")</f>
        <v>0</v>
      </c>
      <c r="Q110" s="14">
        <f t="array" ref="Q110">IFERROR(INDEX(balance_sheet_quarter[#All], SMALL(IF(LOWER(balance_sheet_quarter[Company Name]) = LOWER(balance_sheet_quarter_filter!$B$2), ROW(balance_sheet_quarter[Company Name]) - ROW(INDEX(balance_sheet_quarter[Company Name], 1, 1)) + 1), ROW(108:108)), COLUMN(P:P)), "")</f>
        <v>0</v>
      </c>
      <c r="R110" s="14">
        <f t="array" ref="R110">IFERROR(INDEX(balance_sheet_quarter[#All], SMALL(IF(LOWER(balance_sheet_quarter[Company Name]) = LOWER(balance_sheet_quarter_filter!$B$2), ROW(balance_sheet_quarter[Company Name]) - ROW(INDEX(balance_sheet_quarter[Company Name], 1, 1)) + 1), ROW(108:108)), COLUMN(Q:Q)), "")</f>
        <v>0</v>
      </c>
      <c r="S110" s="14">
        <f t="array" ref="S110">IFERROR(INDEX(balance_sheet_quarter[#All], SMALL(IF(LOWER(balance_sheet_quarter[Company Name]) = LOWER(balance_sheet_quarter_filter!$B$2), ROW(balance_sheet_quarter[Company Name]) - ROW(INDEX(balance_sheet_quarter[Company Name], 1, 1)) + 1), ROW(108:108)), COLUMN(R:R)), "")</f>
        <v>0</v>
      </c>
    </row>
    <row r="111" spans="3:19" x14ac:dyDescent="0.35">
      <c r="C111" t="str">
        <f t="array" ref="C111">IFERROR(INDEX(balance_sheet_quarter[#All], SMALL(IF(LOWER(balance_sheet_quarter[Company Name]) = LOWER(balance_sheet_quarter_filter!$B$2), ROW(balance_sheet_quarter[Company Name]) - ROW(INDEX(balance_sheet_quarter[Company Name], 1, 1)) + 1), ROW(109:109)), COLUMN(B:B)), "")</f>
        <v>8. Quỹ đầu tư phát triển</v>
      </c>
      <c r="D111" s="14">
        <f t="array" ref="D111">IFERROR(INDEX(balance_sheet_quarter[#All], SMALL(IF(LOWER(balance_sheet_quarter[Company Name]) = LOWER(balance_sheet_quarter_filter!$B$2), ROW(balance_sheet_quarter[Company Name]) - ROW(INDEX(balance_sheet_quarter[Company Name], 1, 1)) + 1), ROW(109:109)), COLUMN(C:C)), "")</f>
        <v>0</v>
      </c>
      <c r="E111" s="14">
        <f t="array" ref="E111">IFERROR(INDEX(balance_sheet_quarter[#All], SMALL(IF(LOWER(balance_sheet_quarter[Company Name]) = LOWER(balance_sheet_quarter_filter!$B$2), ROW(balance_sheet_quarter[Company Name]) - ROW(INDEX(balance_sheet_quarter[Company Name], 1, 1)) + 1), ROW(109:109)), COLUMN(D:D)), "")</f>
        <v>0</v>
      </c>
      <c r="F111" s="14">
        <f t="array" ref="F111">IFERROR(INDEX(balance_sheet_quarter[#All], SMALL(IF(LOWER(balance_sheet_quarter[Company Name]) = LOWER(balance_sheet_quarter_filter!$B$2), ROW(balance_sheet_quarter[Company Name]) - ROW(INDEX(balance_sheet_quarter[Company Name], 1, 1)) + 1), ROW(109:109)), COLUMN(E:E)), "")</f>
        <v>0</v>
      </c>
      <c r="G111" s="14">
        <f t="array" ref="G111">IFERROR(INDEX(balance_sheet_quarter[#All], SMALL(IF(LOWER(balance_sheet_quarter[Company Name]) = LOWER(balance_sheet_quarter_filter!$B$2), ROW(balance_sheet_quarter[Company Name]) - ROW(INDEX(balance_sheet_quarter[Company Name], 1, 1)) + 1), ROW(109:109)), COLUMN(F:F)), "")</f>
        <v>0</v>
      </c>
      <c r="H111" s="14">
        <f t="array" ref="H111">IFERROR(INDEX(balance_sheet_quarter[#All], SMALL(IF(LOWER(balance_sheet_quarter[Company Name]) = LOWER(balance_sheet_quarter_filter!$B$2), ROW(balance_sheet_quarter[Company Name]) - ROW(INDEX(balance_sheet_quarter[Company Name], 1, 1)) + 1), ROW(109:109)), COLUMN(G:G)), "")</f>
        <v>0</v>
      </c>
      <c r="I111" s="14">
        <f t="array" ref="I111">IFERROR(INDEX(balance_sheet_quarter[#All], SMALL(IF(LOWER(balance_sheet_quarter[Company Name]) = LOWER(balance_sheet_quarter_filter!$B$2), ROW(balance_sheet_quarter[Company Name]) - ROW(INDEX(balance_sheet_quarter[Company Name], 1, 1)) + 1), ROW(109:109)), COLUMN(H:H)), "")</f>
        <v>0</v>
      </c>
      <c r="J111" s="14">
        <f t="array" ref="J111">IFERROR(INDEX(balance_sheet_quarter[#All], SMALL(IF(LOWER(balance_sheet_quarter[Company Name]) = LOWER(balance_sheet_quarter_filter!$B$2), ROW(balance_sheet_quarter[Company Name]) - ROW(INDEX(balance_sheet_quarter[Company Name], 1, 1)) + 1), ROW(109:109)), COLUMN(I:I)), "")</f>
        <v>0</v>
      </c>
      <c r="K111" s="14">
        <f t="array" ref="K111">IFERROR(INDEX(balance_sheet_quarter[#All], SMALL(IF(LOWER(balance_sheet_quarter[Company Name]) = LOWER(balance_sheet_quarter_filter!$B$2), ROW(balance_sheet_quarter[Company Name]) - ROW(INDEX(balance_sheet_quarter[Company Name], 1, 1)) + 1), ROW(109:109)), COLUMN(J:J)), "")</f>
        <v>0</v>
      </c>
      <c r="L111" s="14">
        <f t="array" ref="L111">IFERROR(INDEX(balance_sheet_quarter[#All], SMALL(IF(LOWER(balance_sheet_quarter[Company Name]) = LOWER(balance_sheet_quarter_filter!$B$2), ROW(balance_sheet_quarter[Company Name]) - ROW(INDEX(balance_sheet_quarter[Company Name], 1, 1)) + 1), ROW(109:109)), COLUMN(K:K)), "")</f>
        <v>0</v>
      </c>
      <c r="M111" s="14">
        <f t="array" ref="M111">IFERROR(INDEX(balance_sheet_quarter[#All], SMALL(IF(LOWER(balance_sheet_quarter[Company Name]) = LOWER(balance_sheet_quarter_filter!$B$2), ROW(balance_sheet_quarter[Company Name]) - ROW(INDEX(balance_sheet_quarter[Company Name], 1, 1)) + 1), ROW(109:109)), COLUMN(L:L)), "")</f>
        <v>0</v>
      </c>
      <c r="N111" s="14">
        <f t="array" ref="N111">IFERROR(INDEX(balance_sheet_quarter[#All], SMALL(IF(LOWER(balance_sheet_quarter[Company Name]) = LOWER(balance_sheet_quarter_filter!$B$2), ROW(balance_sheet_quarter[Company Name]) - ROW(INDEX(balance_sheet_quarter[Company Name], 1, 1)) + 1), ROW(109:109)), COLUMN(M:M)), "")</f>
        <v>0</v>
      </c>
      <c r="O111" s="14">
        <f t="array" ref="O111">IFERROR(INDEX(balance_sheet_quarter[#All], SMALL(IF(LOWER(balance_sheet_quarter[Company Name]) = LOWER(balance_sheet_quarter_filter!$B$2), ROW(balance_sheet_quarter[Company Name]) - ROW(INDEX(balance_sheet_quarter[Company Name], 1, 1)) + 1), ROW(109:109)), COLUMN(N:N)), "")</f>
        <v>0</v>
      </c>
      <c r="P111" s="14">
        <f t="array" ref="P111">IFERROR(INDEX(balance_sheet_quarter[#All], SMALL(IF(LOWER(balance_sheet_quarter[Company Name]) = LOWER(balance_sheet_quarter_filter!$B$2), ROW(balance_sheet_quarter[Company Name]) - ROW(INDEX(balance_sheet_quarter[Company Name], 1, 1)) + 1), ROW(109:109)), COLUMN(O:O)), "")</f>
        <v>0</v>
      </c>
      <c r="Q111" s="14">
        <f t="array" ref="Q111">IFERROR(INDEX(balance_sheet_quarter[#All], SMALL(IF(LOWER(balance_sheet_quarter[Company Name]) = LOWER(balance_sheet_quarter_filter!$B$2), ROW(balance_sheet_quarter[Company Name]) - ROW(INDEX(balance_sheet_quarter[Company Name], 1, 1)) + 1), ROW(109:109)), COLUMN(P:P)), "")</f>
        <v>0</v>
      </c>
      <c r="R111" s="14">
        <f t="array" ref="R111">IFERROR(INDEX(balance_sheet_quarter[#All], SMALL(IF(LOWER(balance_sheet_quarter[Company Name]) = LOWER(balance_sheet_quarter_filter!$B$2), ROW(balance_sheet_quarter[Company Name]) - ROW(INDEX(balance_sheet_quarter[Company Name], 1, 1)) + 1), ROW(109:109)), COLUMN(Q:Q)), "")</f>
        <v>0</v>
      </c>
      <c r="S111" s="14">
        <f t="array" ref="S111">IFERROR(INDEX(balance_sheet_quarter[#All], SMALL(IF(LOWER(balance_sheet_quarter[Company Name]) = LOWER(balance_sheet_quarter_filter!$B$2), ROW(balance_sheet_quarter[Company Name]) - ROW(INDEX(balance_sheet_quarter[Company Name], 1, 1)) + 1), ROW(109:109)), COLUMN(R:R)), "")</f>
        <v>0</v>
      </c>
    </row>
    <row r="112" spans="3:19" x14ac:dyDescent="0.35">
      <c r="C112" t="str">
        <f t="array" ref="C112">IFERROR(INDEX(balance_sheet_quarter[#All], SMALL(IF(LOWER(balance_sheet_quarter[Company Name]) = LOWER(balance_sheet_quarter_filter!$B$2), ROW(balance_sheet_quarter[Company Name]) - ROW(INDEX(balance_sheet_quarter[Company Name], 1, 1)) + 1), ROW(110:110)), COLUMN(B:B)), "")</f>
        <v>9. Quỹ hỗ trợ sắp xếp doanh nghiệp</v>
      </c>
      <c r="D112" s="14">
        <f t="array" ref="D112">IFERROR(INDEX(balance_sheet_quarter[#All], SMALL(IF(LOWER(balance_sheet_quarter[Company Name]) = LOWER(balance_sheet_quarter_filter!$B$2), ROW(balance_sheet_quarter[Company Name]) - ROW(INDEX(balance_sheet_quarter[Company Name], 1, 1)) + 1), ROW(110:110)), COLUMN(C:C)), "")</f>
        <v>0</v>
      </c>
      <c r="E112" s="14">
        <f t="array" ref="E112">IFERROR(INDEX(balance_sheet_quarter[#All], SMALL(IF(LOWER(balance_sheet_quarter[Company Name]) = LOWER(balance_sheet_quarter_filter!$B$2), ROW(balance_sheet_quarter[Company Name]) - ROW(INDEX(balance_sheet_quarter[Company Name], 1, 1)) + 1), ROW(110:110)), COLUMN(D:D)), "")</f>
        <v>0</v>
      </c>
      <c r="F112" s="14">
        <f t="array" ref="F112">IFERROR(INDEX(balance_sheet_quarter[#All], SMALL(IF(LOWER(balance_sheet_quarter[Company Name]) = LOWER(balance_sheet_quarter_filter!$B$2), ROW(balance_sheet_quarter[Company Name]) - ROW(INDEX(balance_sheet_quarter[Company Name], 1, 1)) + 1), ROW(110:110)), COLUMN(E:E)), "")</f>
        <v>0</v>
      </c>
      <c r="G112" s="14">
        <f t="array" ref="G112">IFERROR(INDEX(balance_sheet_quarter[#All], SMALL(IF(LOWER(balance_sheet_quarter[Company Name]) = LOWER(balance_sheet_quarter_filter!$B$2), ROW(balance_sheet_quarter[Company Name]) - ROW(INDEX(balance_sheet_quarter[Company Name], 1, 1)) + 1), ROW(110:110)), COLUMN(F:F)), "")</f>
        <v>0</v>
      </c>
      <c r="H112" s="14">
        <f t="array" ref="H112">IFERROR(INDEX(balance_sheet_quarter[#All], SMALL(IF(LOWER(balance_sheet_quarter[Company Name]) = LOWER(balance_sheet_quarter_filter!$B$2), ROW(balance_sheet_quarter[Company Name]) - ROW(INDEX(balance_sheet_quarter[Company Name], 1, 1)) + 1), ROW(110:110)), COLUMN(G:G)), "")</f>
        <v>0</v>
      </c>
      <c r="I112" s="14">
        <f t="array" ref="I112">IFERROR(INDEX(balance_sheet_quarter[#All], SMALL(IF(LOWER(balance_sheet_quarter[Company Name]) = LOWER(balance_sheet_quarter_filter!$B$2), ROW(balance_sheet_quarter[Company Name]) - ROW(INDEX(balance_sheet_quarter[Company Name], 1, 1)) + 1), ROW(110:110)), COLUMN(H:H)), "")</f>
        <v>0</v>
      </c>
      <c r="J112" s="14">
        <f t="array" ref="J112">IFERROR(INDEX(balance_sheet_quarter[#All], SMALL(IF(LOWER(balance_sheet_quarter[Company Name]) = LOWER(balance_sheet_quarter_filter!$B$2), ROW(balance_sheet_quarter[Company Name]) - ROW(INDEX(balance_sheet_quarter[Company Name], 1, 1)) + 1), ROW(110:110)), COLUMN(I:I)), "")</f>
        <v>0</v>
      </c>
      <c r="K112" s="14">
        <f t="array" ref="K112">IFERROR(INDEX(balance_sheet_quarter[#All], SMALL(IF(LOWER(balance_sheet_quarter[Company Name]) = LOWER(balance_sheet_quarter_filter!$B$2), ROW(balance_sheet_quarter[Company Name]) - ROW(INDEX(balance_sheet_quarter[Company Name], 1, 1)) + 1), ROW(110:110)), COLUMN(J:J)), "")</f>
        <v>0</v>
      </c>
      <c r="L112" s="14">
        <f t="array" ref="L112">IFERROR(INDEX(balance_sheet_quarter[#All], SMALL(IF(LOWER(balance_sheet_quarter[Company Name]) = LOWER(balance_sheet_quarter_filter!$B$2), ROW(balance_sheet_quarter[Company Name]) - ROW(INDEX(balance_sheet_quarter[Company Name], 1, 1)) + 1), ROW(110:110)), COLUMN(K:K)), "")</f>
        <v>0</v>
      </c>
      <c r="M112" s="14">
        <f t="array" ref="M112">IFERROR(INDEX(balance_sheet_quarter[#All], SMALL(IF(LOWER(balance_sheet_quarter[Company Name]) = LOWER(balance_sheet_quarter_filter!$B$2), ROW(balance_sheet_quarter[Company Name]) - ROW(INDEX(balance_sheet_quarter[Company Name], 1, 1)) + 1), ROW(110:110)), COLUMN(L:L)), "")</f>
        <v>0</v>
      </c>
      <c r="N112" s="14">
        <f t="array" ref="N112">IFERROR(INDEX(balance_sheet_quarter[#All], SMALL(IF(LOWER(balance_sheet_quarter[Company Name]) = LOWER(balance_sheet_quarter_filter!$B$2), ROW(balance_sheet_quarter[Company Name]) - ROW(INDEX(balance_sheet_quarter[Company Name], 1, 1)) + 1), ROW(110:110)), COLUMN(M:M)), "")</f>
        <v>0</v>
      </c>
      <c r="O112" s="14">
        <f t="array" ref="O112">IFERROR(INDEX(balance_sheet_quarter[#All], SMALL(IF(LOWER(balance_sheet_quarter[Company Name]) = LOWER(balance_sheet_quarter_filter!$B$2), ROW(balance_sheet_quarter[Company Name]) - ROW(INDEX(balance_sheet_quarter[Company Name], 1, 1)) + 1), ROW(110:110)), COLUMN(N:N)), "")</f>
        <v>0</v>
      </c>
      <c r="P112" s="14">
        <f t="array" ref="P112">IFERROR(INDEX(balance_sheet_quarter[#All], SMALL(IF(LOWER(balance_sheet_quarter[Company Name]) = LOWER(balance_sheet_quarter_filter!$B$2), ROW(balance_sheet_quarter[Company Name]) - ROW(INDEX(balance_sheet_quarter[Company Name], 1, 1)) + 1), ROW(110:110)), COLUMN(O:O)), "")</f>
        <v>0</v>
      </c>
      <c r="Q112" s="14">
        <f t="array" ref="Q112">IFERROR(INDEX(balance_sheet_quarter[#All], SMALL(IF(LOWER(balance_sheet_quarter[Company Name]) = LOWER(balance_sheet_quarter_filter!$B$2), ROW(balance_sheet_quarter[Company Name]) - ROW(INDEX(balance_sheet_quarter[Company Name], 1, 1)) + 1), ROW(110:110)), COLUMN(P:P)), "")</f>
        <v>0</v>
      </c>
      <c r="R112" s="14">
        <f t="array" ref="R112">IFERROR(INDEX(balance_sheet_quarter[#All], SMALL(IF(LOWER(balance_sheet_quarter[Company Name]) = LOWER(balance_sheet_quarter_filter!$B$2), ROW(balance_sheet_quarter[Company Name]) - ROW(INDEX(balance_sheet_quarter[Company Name], 1, 1)) + 1), ROW(110:110)), COLUMN(Q:Q)), "")</f>
        <v>0</v>
      </c>
      <c r="S112" s="14">
        <f t="array" ref="S112">IFERROR(INDEX(balance_sheet_quarter[#All], SMALL(IF(LOWER(balance_sheet_quarter[Company Name]) = LOWER(balance_sheet_quarter_filter!$B$2), ROW(balance_sheet_quarter[Company Name]) - ROW(INDEX(balance_sheet_quarter[Company Name], 1, 1)) + 1), ROW(110:110)), COLUMN(R:R)), "")</f>
        <v>0</v>
      </c>
    </row>
    <row r="113" spans="3:19" x14ac:dyDescent="0.35">
      <c r="C113" t="str">
        <f t="array" ref="C113">IFERROR(INDEX(balance_sheet_quarter[#All], SMALL(IF(LOWER(balance_sheet_quarter[Company Name]) = LOWER(balance_sheet_quarter_filter!$B$2), ROW(balance_sheet_quarter[Company Name]) - ROW(INDEX(balance_sheet_quarter[Company Name], 1, 1)) + 1), ROW(111:111)), COLUMN(B:B)), "")</f>
        <v>10. Quỹ khác thuộc vốn chủ sở hữu</v>
      </c>
      <c r="D113" s="14">
        <f t="array" ref="D113">IFERROR(INDEX(balance_sheet_quarter[#All], SMALL(IF(LOWER(balance_sheet_quarter[Company Name]) = LOWER(balance_sheet_quarter_filter!$B$2), ROW(balance_sheet_quarter[Company Name]) - ROW(INDEX(balance_sheet_quarter[Company Name], 1, 1)) + 1), ROW(111:111)), COLUMN(C:C)), "")</f>
        <v>3335011000000</v>
      </c>
      <c r="E113" s="14">
        <f t="array" ref="E113">IFERROR(INDEX(balance_sheet_quarter[#All], SMALL(IF(LOWER(balance_sheet_quarter[Company Name]) = LOWER(balance_sheet_quarter_filter!$B$2), ROW(balance_sheet_quarter[Company Name]) - ROW(INDEX(balance_sheet_quarter[Company Name], 1, 1)) + 1), ROW(111:111)), COLUMN(D:D)), "")</f>
        <v>3336508000000</v>
      </c>
      <c r="F113" s="14">
        <f t="array" ref="F113">IFERROR(INDEX(balance_sheet_quarter[#All], SMALL(IF(LOWER(balance_sheet_quarter[Company Name]) = LOWER(balance_sheet_quarter_filter!$B$2), ROW(balance_sheet_quarter[Company Name]) - ROW(INDEX(balance_sheet_quarter[Company Name], 1, 1)) + 1), ROW(111:111)), COLUMN(E:E)), "")</f>
        <v>3336508000000</v>
      </c>
      <c r="G113" s="14">
        <f t="array" ref="G113">IFERROR(INDEX(balance_sheet_quarter[#All], SMALL(IF(LOWER(balance_sheet_quarter[Company Name]) = LOWER(balance_sheet_quarter_filter!$B$2), ROW(balance_sheet_quarter[Company Name]) - ROW(INDEX(balance_sheet_quarter[Company Name], 1, 1)) + 1), ROW(111:111)), COLUMN(F:F)), "")</f>
        <v>3713778000000</v>
      </c>
      <c r="H113" s="14">
        <f t="array" ref="H113">IFERROR(INDEX(balance_sheet_quarter[#All], SMALL(IF(LOWER(balance_sheet_quarter[Company Name]) = LOWER(balance_sheet_quarter_filter!$B$2), ROW(balance_sheet_quarter[Company Name]) - ROW(INDEX(balance_sheet_quarter[Company Name], 1, 1)) + 1), ROW(111:111)), COLUMN(G:G)), "")</f>
        <v>3713778000000</v>
      </c>
      <c r="I113" s="14">
        <f t="array" ref="I113">IFERROR(INDEX(balance_sheet_quarter[#All], SMALL(IF(LOWER(balance_sheet_quarter[Company Name]) = LOWER(balance_sheet_quarter_filter!$B$2), ROW(balance_sheet_quarter[Company Name]) - ROW(INDEX(balance_sheet_quarter[Company Name], 1, 1)) + 1), ROW(111:111)), COLUMN(H:H)), "")</f>
        <v>3715274000000</v>
      </c>
      <c r="J113" s="14">
        <f t="array" ref="J113">IFERROR(INDEX(balance_sheet_quarter[#All], SMALL(IF(LOWER(balance_sheet_quarter[Company Name]) = LOWER(balance_sheet_quarter_filter!$B$2), ROW(balance_sheet_quarter[Company Name]) - ROW(INDEX(balance_sheet_quarter[Company Name], 1, 1)) + 1), ROW(111:111)), COLUMN(I:I)), "")</f>
        <v>3715274000000</v>
      </c>
      <c r="K113" s="14">
        <f t="array" ref="K113">IFERROR(INDEX(balance_sheet_quarter[#All], SMALL(IF(LOWER(balance_sheet_quarter[Company Name]) = LOWER(balance_sheet_quarter_filter!$B$2), ROW(balance_sheet_quarter[Company Name]) - ROW(INDEX(balance_sheet_quarter[Company Name], 1, 1)) + 1), ROW(111:111)), COLUMN(J:J)), "")</f>
        <v>4234329000000</v>
      </c>
      <c r="L113" s="14">
        <f t="array" ref="L113">IFERROR(INDEX(balance_sheet_quarter[#All], SMALL(IF(LOWER(balance_sheet_quarter[Company Name]) = LOWER(balance_sheet_quarter_filter!$B$2), ROW(balance_sheet_quarter[Company Name]) - ROW(INDEX(balance_sheet_quarter[Company Name], 1, 1)) + 1), ROW(111:111)), COLUMN(K:K)), "")</f>
        <v>4234329000000</v>
      </c>
      <c r="M113" s="14">
        <f t="array" ref="M113">IFERROR(INDEX(balance_sheet_quarter[#All], SMALL(IF(LOWER(balance_sheet_quarter[Company Name]) = LOWER(balance_sheet_quarter_filter!$B$2), ROW(balance_sheet_quarter[Company Name]) - ROW(INDEX(balance_sheet_quarter[Company Name], 1, 1)) + 1), ROW(111:111)), COLUMN(L:L)), "")</f>
        <v>4223224000000</v>
      </c>
      <c r="N113" s="14">
        <f t="array" ref="N113">IFERROR(INDEX(balance_sheet_quarter[#All], SMALL(IF(LOWER(balance_sheet_quarter[Company Name]) = LOWER(balance_sheet_quarter_filter!$B$2), ROW(balance_sheet_quarter[Company Name]) - ROW(INDEX(balance_sheet_quarter[Company Name], 1, 1)) + 1), ROW(111:111)), COLUMN(M:M)), "")</f>
        <v>4223224000000</v>
      </c>
      <c r="O113" s="14">
        <f t="array" ref="O113">IFERROR(INDEX(balance_sheet_quarter[#All], SMALL(IF(LOWER(balance_sheet_quarter[Company Name]) = LOWER(balance_sheet_quarter_filter!$B$2), ROW(balance_sheet_quarter[Company Name]) - ROW(INDEX(balance_sheet_quarter[Company Name], 1, 1)) + 1), ROW(111:111)), COLUMN(N:N)), "")</f>
        <v>4905388000000</v>
      </c>
      <c r="P113" s="14">
        <f t="array" ref="P113">IFERROR(INDEX(balance_sheet_quarter[#All], SMALL(IF(LOWER(balance_sheet_quarter[Company Name]) = LOWER(balance_sheet_quarter_filter!$B$2), ROW(balance_sheet_quarter[Company Name]) - ROW(INDEX(balance_sheet_quarter[Company Name], 1, 1)) + 1), ROW(111:111)), COLUMN(O:O)), "")</f>
        <v>4968603000000</v>
      </c>
      <c r="Q113" s="14">
        <f t="array" ref="Q113">IFERROR(INDEX(balance_sheet_quarter[#All], SMALL(IF(LOWER(balance_sheet_quarter[Company Name]) = LOWER(balance_sheet_quarter_filter!$B$2), ROW(balance_sheet_quarter[Company Name]) - ROW(INDEX(balance_sheet_quarter[Company Name], 1, 1)) + 1), ROW(111:111)), COLUMN(P:P)), "")</f>
        <v>0</v>
      </c>
      <c r="R113" s="14">
        <f t="array" ref="R113">IFERROR(INDEX(balance_sheet_quarter[#All], SMALL(IF(LOWER(balance_sheet_quarter[Company Name]) = LOWER(balance_sheet_quarter_filter!$B$2), ROW(balance_sheet_quarter[Company Name]) - ROW(INDEX(balance_sheet_quarter[Company Name], 1, 1)) + 1), ROW(111:111)), COLUMN(Q:Q)), "")</f>
        <v>4971157000000</v>
      </c>
      <c r="S113" s="14">
        <f t="array" ref="S113">IFERROR(INDEX(balance_sheet_quarter[#All], SMALL(IF(LOWER(balance_sheet_quarter[Company Name]) = LOWER(balance_sheet_quarter_filter!$B$2), ROW(balance_sheet_quarter[Company Name]) - ROW(INDEX(balance_sheet_quarter[Company Name], 1, 1)) + 1), ROW(111:111)), COLUMN(R:R)), "")</f>
        <v>0</v>
      </c>
    </row>
    <row r="114" spans="3:19" x14ac:dyDescent="0.35">
      <c r="C114" t="str">
        <f t="array" ref="C114">IFERROR(INDEX(balance_sheet_quarter[#All], SMALL(IF(LOWER(balance_sheet_quarter[Company Name]) = LOWER(balance_sheet_quarter_filter!$B$2), ROW(balance_sheet_quarter[Company Name]) - ROW(INDEX(balance_sheet_quarter[Company Name], 1, 1)) + 1), ROW(112:112)), COLUMN(B:B)), "")</f>
        <v>11. Lợi nhuận sau thuế chưa phân phối</v>
      </c>
      <c r="D114" s="14">
        <f t="array" ref="D114">IFERROR(INDEX(balance_sheet_quarter[#All], SMALL(IF(LOWER(balance_sheet_quarter[Company Name]) = LOWER(balance_sheet_quarter_filter!$B$2), ROW(balance_sheet_quarter[Company Name]) - ROW(INDEX(balance_sheet_quarter[Company Name], 1, 1)) + 1), ROW(112:112)), COLUMN(C:C)), "")</f>
        <v>0</v>
      </c>
      <c r="E114" s="14">
        <f t="array" ref="E114">IFERROR(INDEX(balance_sheet_quarter[#All], SMALL(IF(LOWER(balance_sheet_quarter[Company Name]) = LOWER(balance_sheet_quarter_filter!$B$2), ROW(balance_sheet_quarter[Company Name]) - ROW(INDEX(balance_sheet_quarter[Company Name], 1, 1)) + 1), ROW(112:112)), COLUMN(D:D)), "")</f>
        <v>0</v>
      </c>
      <c r="F114" s="14">
        <f t="array" ref="F114">IFERROR(INDEX(balance_sheet_quarter[#All], SMALL(IF(LOWER(balance_sheet_quarter[Company Name]) = LOWER(balance_sheet_quarter_filter!$B$2), ROW(balance_sheet_quarter[Company Name]) - ROW(INDEX(balance_sheet_quarter[Company Name], 1, 1)) + 1), ROW(112:112)), COLUMN(E:E)), "")</f>
        <v>0</v>
      </c>
      <c r="G114" s="14">
        <f t="array" ref="G114">IFERROR(INDEX(balance_sheet_quarter[#All], SMALL(IF(LOWER(balance_sheet_quarter[Company Name]) = LOWER(balance_sheet_quarter_filter!$B$2), ROW(balance_sheet_quarter[Company Name]) - ROW(INDEX(balance_sheet_quarter[Company Name], 1, 1)) + 1), ROW(112:112)), COLUMN(F:F)), "")</f>
        <v>0</v>
      </c>
      <c r="H114" s="14">
        <f t="array" ref="H114">IFERROR(INDEX(balance_sheet_quarter[#All], SMALL(IF(LOWER(balance_sheet_quarter[Company Name]) = LOWER(balance_sheet_quarter_filter!$B$2), ROW(balance_sheet_quarter[Company Name]) - ROW(INDEX(balance_sheet_quarter[Company Name], 1, 1)) + 1), ROW(112:112)), COLUMN(G:G)), "")</f>
        <v>0</v>
      </c>
      <c r="I114" s="14">
        <f t="array" ref="I114">IFERROR(INDEX(balance_sheet_quarter[#All], SMALL(IF(LOWER(balance_sheet_quarter[Company Name]) = LOWER(balance_sheet_quarter_filter!$B$2), ROW(balance_sheet_quarter[Company Name]) - ROW(INDEX(balance_sheet_quarter[Company Name], 1, 1)) + 1), ROW(112:112)), COLUMN(H:H)), "")</f>
        <v>0</v>
      </c>
      <c r="J114" s="14">
        <f t="array" ref="J114">IFERROR(INDEX(balance_sheet_quarter[#All], SMALL(IF(LOWER(balance_sheet_quarter[Company Name]) = LOWER(balance_sheet_quarter_filter!$B$2), ROW(balance_sheet_quarter[Company Name]) - ROW(INDEX(balance_sheet_quarter[Company Name], 1, 1)) + 1), ROW(112:112)), COLUMN(I:I)), "")</f>
        <v>0</v>
      </c>
      <c r="K114" s="14">
        <f t="array" ref="K114">IFERROR(INDEX(balance_sheet_quarter[#All], SMALL(IF(LOWER(balance_sheet_quarter[Company Name]) = LOWER(balance_sheet_quarter_filter!$B$2), ROW(balance_sheet_quarter[Company Name]) - ROW(INDEX(balance_sheet_quarter[Company Name], 1, 1)) + 1), ROW(112:112)), COLUMN(J:J)), "")</f>
        <v>0</v>
      </c>
      <c r="L114" s="14">
        <f t="array" ref="L114">IFERROR(INDEX(balance_sheet_quarter[#All], SMALL(IF(LOWER(balance_sheet_quarter[Company Name]) = LOWER(balance_sheet_quarter_filter!$B$2), ROW(balance_sheet_quarter[Company Name]) - ROW(INDEX(balance_sheet_quarter[Company Name], 1, 1)) + 1), ROW(112:112)), COLUMN(K:K)), "")</f>
        <v>0</v>
      </c>
      <c r="M114" s="14">
        <f t="array" ref="M114">IFERROR(INDEX(balance_sheet_quarter[#All], SMALL(IF(LOWER(balance_sheet_quarter[Company Name]) = LOWER(balance_sheet_quarter_filter!$B$2), ROW(balance_sheet_quarter[Company Name]) - ROW(INDEX(balance_sheet_quarter[Company Name], 1, 1)) + 1), ROW(112:112)), COLUMN(L:L)), "")</f>
        <v>0</v>
      </c>
      <c r="N114" s="14">
        <f t="array" ref="N114">IFERROR(INDEX(balance_sheet_quarter[#All], SMALL(IF(LOWER(balance_sheet_quarter[Company Name]) = LOWER(balance_sheet_quarter_filter!$B$2), ROW(balance_sheet_quarter[Company Name]) - ROW(INDEX(balance_sheet_quarter[Company Name], 1, 1)) + 1), ROW(112:112)), COLUMN(M:M)), "")</f>
        <v>0</v>
      </c>
      <c r="O114" s="14">
        <f t="array" ref="O114">IFERROR(INDEX(balance_sheet_quarter[#All], SMALL(IF(LOWER(balance_sheet_quarter[Company Name]) = LOWER(balance_sheet_quarter_filter!$B$2), ROW(balance_sheet_quarter[Company Name]) - ROW(INDEX(balance_sheet_quarter[Company Name], 1, 1)) + 1), ROW(112:112)), COLUMN(N:N)), "")</f>
        <v>0</v>
      </c>
      <c r="P114" s="14">
        <f t="array" ref="P114">IFERROR(INDEX(balance_sheet_quarter[#All], SMALL(IF(LOWER(balance_sheet_quarter[Company Name]) = LOWER(balance_sheet_quarter_filter!$B$2), ROW(balance_sheet_quarter[Company Name]) - ROW(INDEX(balance_sheet_quarter[Company Name], 1, 1)) + 1), ROW(112:112)), COLUMN(O:O)), "")</f>
        <v>0</v>
      </c>
      <c r="Q114" s="14">
        <f t="array" ref="Q114">IFERROR(INDEX(balance_sheet_quarter[#All], SMALL(IF(LOWER(balance_sheet_quarter[Company Name]) = LOWER(balance_sheet_quarter_filter!$B$2), ROW(balance_sheet_quarter[Company Name]) - ROW(INDEX(balance_sheet_quarter[Company Name], 1, 1)) + 1), ROW(112:112)), COLUMN(P:P)), "")</f>
        <v>0</v>
      </c>
      <c r="R114" s="14">
        <f t="array" ref="R114">IFERROR(INDEX(balance_sheet_quarter[#All], SMALL(IF(LOWER(balance_sheet_quarter[Company Name]) = LOWER(balance_sheet_quarter_filter!$B$2), ROW(balance_sheet_quarter[Company Name]) - ROW(INDEX(balance_sheet_quarter[Company Name], 1, 1)) + 1), ROW(112:112)), COLUMN(Q:Q)), "")</f>
        <v>0</v>
      </c>
      <c r="S114" s="14">
        <f t="array" ref="S114">IFERROR(INDEX(balance_sheet_quarter[#All], SMALL(IF(LOWER(balance_sheet_quarter[Company Name]) = LOWER(balance_sheet_quarter_filter!$B$2), ROW(balance_sheet_quarter[Company Name]) - ROW(INDEX(balance_sheet_quarter[Company Name], 1, 1)) + 1), ROW(112:112)), COLUMN(R:R)), "")</f>
        <v>0</v>
      </c>
    </row>
    <row r="115" spans="3:19" x14ac:dyDescent="0.35">
      <c r="C115" t="str">
        <f t="array" ref="C115">IFERROR(INDEX(balance_sheet_quarter[#All], SMALL(IF(LOWER(balance_sheet_quarter[Company Name]) = LOWER(balance_sheet_quarter_filter!$B$2), ROW(balance_sheet_quarter[Company Name]) - ROW(INDEX(balance_sheet_quarter[Company Name], 1, 1)) + 1), ROW(113:113)), COLUMN(B:B)), "")</f>
        <v>- LNST chưa phân phối lũy kế đến cuối kỳ trước</v>
      </c>
      <c r="D115" s="14">
        <f t="array" ref="D115">IFERROR(INDEX(balance_sheet_quarter[#All], SMALL(IF(LOWER(balance_sheet_quarter[Company Name]) = LOWER(balance_sheet_quarter_filter!$B$2), ROW(balance_sheet_quarter[Company Name]) - ROW(INDEX(balance_sheet_quarter[Company Name], 1, 1)) + 1), ROW(113:113)), COLUMN(C:C)), "")</f>
        <v>0</v>
      </c>
      <c r="E115" s="14">
        <f t="array" ref="E115">IFERROR(INDEX(balance_sheet_quarter[#All], SMALL(IF(LOWER(balance_sheet_quarter[Company Name]) = LOWER(balance_sheet_quarter_filter!$B$2), ROW(balance_sheet_quarter[Company Name]) - ROW(INDEX(balance_sheet_quarter[Company Name], 1, 1)) + 1), ROW(113:113)), COLUMN(D:D)), "")</f>
        <v>0</v>
      </c>
      <c r="F115" s="14">
        <f t="array" ref="F115">IFERROR(INDEX(balance_sheet_quarter[#All], SMALL(IF(LOWER(balance_sheet_quarter[Company Name]) = LOWER(balance_sheet_quarter_filter!$B$2), ROW(balance_sheet_quarter[Company Name]) - ROW(INDEX(balance_sheet_quarter[Company Name], 1, 1)) + 1), ROW(113:113)), COLUMN(E:E)), "")</f>
        <v>0</v>
      </c>
      <c r="G115" s="14">
        <f t="array" ref="G115">IFERROR(INDEX(balance_sheet_quarter[#All], SMALL(IF(LOWER(balance_sheet_quarter[Company Name]) = LOWER(balance_sheet_quarter_filter!$B$2), ROW(balance_sheet_quarter[Company Name]) - ROW(INDEX(balance_sheet_quarter[Company Name], 1, 1)) + 1), ROW(113:113)), COLUMN(F:F)), "")</f>
        <v>0</v>
      </c>
      <c r="H115" s="14">
        <f t="array" ref="H115">IFERROR(INDEX(balance_sheet_quarter[#All], SMALL(IF(LOWER(balance_sheet_quarter[Company Name]) = LOWER(balance_sheet_quarter_filter!$B$2), ROW(balance_sheet_quarter[Company Name]) - ROW(INDEX(balance_sheet_quarter[Company Name], 1, 1)) + 1), ROW(113:113)), COLUMN(G:G)), "")</f>
        <v>0</v>
      </c>
      <c r="I115" s="14">
        <f t="array" ref="I115">IFERROR(INDEX(balance_sheet_quarter[#All], SMALL(IF(LOWER(balance_sheet_quarter[Company Name]) = LOWER(balance_sheet_quarter_filter!$B$2), ROW(balance_sheet_quarter[Company Name]) - ROW(INDEX(balance_sheet_quarter[Company Name], 1, 1)) + 1), ROW(113:113)), COLUMN(H:H)), "")</f>
        <v>0</v>
      </c>
      <c r="J115" s="14">
        <f t="array" ref="J115">IFERROR(INDEX(balance_sheet_quarter[#All], SMALL(IF(LOWER(balance_sheet_quarter[Company Name]) = LOWER(balance_sheet_quarter_filter!$B$2), ROW(balance_sheet_quarter[Company Name]) - ROW(INDEX(balance_sheet_quarter[Company Name], 1, 1)) + 1), ROW(113:113)), COLUMN(I:I)), "")</f>
        <v>0</v>
      </c>
      <c r="K115" s="14">
        <f t="array" ref="K115">IFERROR(INDEX(balance_sheet_quarter[#All], SMALL(IF(LOWER(balance_sheet_quarter[Company Name]) = LOWER(balance_sheet_quarter_filter!$B$2), ROW(balance_sheet_quarter[Company Name]) - ROW(INDEX(balance_sheet_quarter[Company Name], 1, 1)) + 1), ROW(113:113)), COLUMN(J:J)), "")</f>
        <v>0</v>
      </c>
      <c r="L115" s="14">
        <f t="array" ref="L115">IFERROR(INDEX(balance_sheet_quarter[#All], SMALL(IF(LOWER(balance_sheet_quarter[Company Name]) = LOWER(balance_sheet_quarter_filter!$B$2), ROW(balance_sheet_quarter[Company Name]) - ROW(INDEX(balance_sheet_quarter[Company Name], 1, 1)) + 1), ROW(113:113)), COLUMN(K:K)), "")</f>
        <v>0</v>
      </c>
      <c r="M115" s="14">
        <f t="array" ref="M115">IFERROR(INDEX(balance_sheet_quarter[#All], SMALL(IF(LOWER(balance_sheet_quarter[Company Name]) = LOWER(balance_sheet_quarter_filter!$B$2), ROW(balance_sheet_quarter[Company Name]) - ROW(INDEX(balance_sheet_quarter[Company Name], 1, 1)) + 1), ROW(113:113)), COLUMN(L:L)), "")</f>
        <v>0</v>
      </c>
      <c r="N115" s="14">
        <f t="array" ref="N115">IFERROR(INDEX(balance_sheet_quarter[#All], SMALL(IF(LOWER(balance_sheet_quarter[Company Name]) = LOWER(balance_sheet_quarter_filter!$B$2), ROW(balance_sheet_quarter[Company Name]) - ROW(INDEX(balance_sheet_quarter[Company Name], 1, 1)) + 1), ROW(113:113)), COLUMN(M:M)), "")</f>
        <v>0</v>
      </c>
      <c r="O115" s="14">
        <f t="array" ref="O115">IFERROR(INDEX(balance_sheet_quarter[#All], SMALL(IF(LOWER(balance_sheet_quarter[Company Name]) = LOWER(balance_sheet_quarter_filter!$B$2), ROW(balance_sheet_quarter[Company Name]) - ROW(INDEX(balance_sheet_quarter[Company Name], 1, 1)) + 1), ROW(113:113)), COLUMN(N:N)), "")</f>
        <v>0</v>
      </c>
      <c r="P115" s="14">
        <f t="array" ref="P115">IFERROR(INDEX(balance_sheet_quarter[#All], SMALL(IF(LOWER(balance_sheet_quarter[Company Name]) = LOWER(balance_sheet_quarter_filter!$B$2), ROW(balance_sheet_quarter[Company Name]) - ROW(INDEX(balance_sheet_quarter[Company Name], 1, 1)) + 1), ROW(113:113)), COLUMN(O:O)), "")</f>
        <v>0</v>
      </c>
      <c r="Q115" s="14">
        <f t="array" ref="Q115">IFERROR(INDEX(balance_sheet_quarter[#All], SMALL(IF(LOWER(balance_sheet_quarter[Company Name]) = LOWER(balance_sheet_quarter_filter!$B$2), ROW(balance_sheet_quarter[Company Name]) - ROW(INDEX(balance_sheet_quarter[Company Name], 1, 1)) + 1), ROW(113:113)), COLUMN(P:P)), "")</f>
        <v>0</v>
      </c>
      <c r="R115" s="14">
        <f t="array" ref="R115">IFERROR(INDEX(balance_sheet_quarter[#All], SMALL(IF(LOWER(balance_sheet_quarter[Company Name]) = LOWER(balance_sheet_quarter_filter!$B$2), ROW(balance_sheet_quarter[Company Name]) - ROW(INDEX(balance_sheet_quarter[Company Name], 1, 1)) + 1), ROW(113:113)), COLUMN(Q:Q)), "")</f>
        <v>0</v>
      </c>
      <c r="S115" s="14">
        <f t="array" ref="S115">IFERROR(INDEX(balance_sheet_quarter[#All], SMALL(IF(LOWER(balance_sheet_quarter[Company Name]) = LOWER(balance_sheet_quarter_filter!$B$2), ROW(balance_sheet_quarter[Company Name]) - ROW(INDEX(balance_sheet_quarter[Company Name], 1, 1)) + 1), ROW(113:113)), COLUMN(R:R)), "")</f>
        <v>0</v>
      </c>
    </row>
    <row r="116" spans="3:19" x14ac:dyDescent="0.35">
      <c r="C116" t="str">
        <f t="array" ref="C116">IFERROR(INDEX(balance_sheet_quarter[#All], SMALL(IF(LOWER(balance_sheet_quarter[Company Name]) = LOWER(balance_sheet_quarter_filter!$B$2), ROW(balance_sheet_quarter[Company Name]) - ROW(INDEX(balance_sheet_quarter[Company Name], 1, 1)) + 1), ROW(114:114)), COLUMN(B:B)), "")</f>
        <v>- LNST chưa phân phối kỳ này</v>
      </c>
      <c r="D116" s="14">
        <f t="array" ref="D116">IFERROR(INDEX(balance_sheet_quarter[#All], SMALL(IF(LOWER(balance_sheet_quarter[Company Name]) = LOWER(balance_sheet_quarter_filter!$B$2), ROW(balance_sheet_quarter[Company Name]) - ROW(INDEX(balance_sheet_quarter[Company Name], 1, 1)) + 1), ROW(114:114)), COLUMN(C:C)), "")</f>
        <v>0</v>
      </c>
      <c r="E116" s="14">
        <f t="array" ref="E116">IFERROR(INDEX(balance_sheet_quarter[#All], SMALL(IF(LOWER(balance_sheet_quarter[Company Name]) = LOWER(balance_sheet_quarter_filter!$B$2), ROW(balance_sheet_quarter[Company Name]) - ROW(INDEX(balance_sheet_quarter[Company Name], 1, 1)) + 1), ROW(114:114)), COLUMN(D:D)), "")</f>
        <v>0</v>
      </c>
      <c r="F116" s="14">
        <f t="array" ref="F116">IFERROR(INDEX(balance_sheet_quarter[#All], SMALL(IF(LOWER(balance_sheet_quarter[Company Name]) = LOWER(balance_sheet_quarter_filter!$B$2), ROW(balance_sheet_quarter[Company Name]) - ROW(INDEX(balance_sheet_quarter[Company Name], 1, 1)) + 1), ROW(114:114)), COLUMN(E:E)), "")</f>
        <v>0</v>
      </c>
      <c r="G116" s="14">
        <f t="array" ref="G116">IFERROR(INDEX(balance_sheet_quarter[#All], SMALL(IF(LOWER(balance_sheet_quarter[Company Name]) = LOWER(balance_sheet_quarter_filter!$B$2), ROW(balance_sheet_quarter[Company Name]) - ROW(INDEX(balance_sheet_quarter[Company Name], 1, 1)) + 1), ROW(114:114)), COLUMN(F:F)), "")</f>
        <v>0</v>
      </c>
      <c r="H116" s="14">
        <f t="array" ref="H116">IFERROR(INDEX(balance_sheet_quarter[#All], SMALL(IF(LOWER(balance_sheet_quarter[Company Name]) = LOWER(balance_sheet_quarter_filter!$B$2), ROW(balance_sheet_quarter[Company Name]) - ROW(INDEX(balance_sheet_quarter[Company Name], 1, 1)) + 1), ROW(114:114)), COLUMN(G:G)), "")</f>
        <v>0</v>
      </c>
      <c r="I116" s="14">
        <f t="array" ref="I116">IFERROR(INDEX(balance_sheet_quarter[#All], SMALL(IF(LOWER(balance_sheet_quarter[Company Name]) = LOWER(balance_sheet_quarter_filter!$B$2), ROW(balance_sheet_quarter[Company Name]) - ROW(INDEX(balance_sheet_quarter[Company Name], 1, 1)) + 1), ROW(114:114)), COLUMN(H:H)), "")</f>
        <v>0</v>
      </c>
      <c r="J116" s="14">
        <f t="array" ref="J116">IFERROR(INDEX(balance_sheet_quarter[#All], SMALL(IF(LOWER(balance_sheet_quarter[Company Name]) = LOWER(balance_sheet_quarter_filter!$B$2), ROW(balance_sheet_quarter[Company Name]) - ROW(INDEX(balance_sheet_quarter[Company Name], 1, 1)) + 1), ROW(114:114)), COLUMN(I:I)), "")</f>
        <v>0</v>
      </c>
      <c r="K116" s="14">
        <f t="array" ref="K116">IFERROR(INDEX(balance_sheet_quarter[#All], SMALL(IF(LOWER(balance_sheet_quarter[Company Name]) = LOWER(balance_sheet_quarter_filter!$B$2), ROW(balance_sheet_quarter[Company Name]) - ROW(INDEX(balance_sheet_quarter[Company Name], 1, 1)) + 1), ROW(114:114)), COLUMN(J:J)), "")</f>
        <v>0</v>
      </c>
      <c r="L116" s="14">
        <f t="array" ref="L116">IFERROR(INDEX(balance_sheet_quarter[#All], SMALL(IF(LOWER(balance_sheet_quarter[Company Name]) = LOWER(balance_sheet_quarter_filter!$B$2), ROW(balance_sheet_quarter[Company Name]) - ROW(INDEX(balance_sheet_quarter[Company Name], 1, 1)) + 1), ROW(114:114)), COLUMN(K:K)), "")</f>
        <v>0</v>
      </c>
      <c r="M116" s="14">
        <f t="array" ref="M116">IFERROR(INDEX(balance_sheet_quarter[#All], SMALL(IF(LOWER(balance_sheet_quarter[Company Name]) = LOWER(balance_sheet_quarter_filter!$B$2), ROW(balance_sheet_quarter[Company Name]) - ROW(INDEX(balance_sheet_quarter[Company Name], 1, 1)) + 1), ROW(114:114)), COLUMN(L:L)), "")</f>
        <v>0</v>
      </c>
      <c r="N116" s="14">
        <f t="array" ref="N116">IFERROR(INDEX(balance_sheet_quarter[#All], SMALL(IF(LOWER(balance_sheet_quarter[Company Name]) = LOWER(balance_sheet_quarter_filter!$B$2), ROW(balance_sheet_quarter[Company Name]) - ROW(INDEX(balance_sheet_quarter[Company Name], 1, 1)) + 1), ROW(114:114)), COLUMN(M:M)), "")</f>
        <v>0</v>
      </c>
      <c r="O116" s="14">
        <f t="array" ref="O116">IFERROR(INDEX(balance_sheet_quarter[#All], SMALL(IF(LOWER(balance_sheet_quarter[Company Name]) = LOWER(balance_sheet_quarter_filter!$B$2), ROW(balance_sheet_quarter[Company Name]) - ROW(INDEX(balance_sheet_quarter[Company Name], 1, 1)) + 1), ROW(114:114)), COLUMN(N:N)), "")</f>
        <v>0</v>
      </c>
      <c r="P116" s="14">
        <f t="array" ref="P116">IFERROR(INDEX(balance_sheet_quarter[#All], SMALL(IF(LOWER(balance_sheet_quarter[Company Name]) = LOWER(balance_sheet_quarter_filter!$B$2), ROW(balance_sheet_quarter[Company Name]) - ROW(INDEX(balance_sheet_quarter[Company Name], 1, 1)) + 1), ROW(114:114)), COLUMN(O:O)), "")</f>
        <v>0</v>
      </c>
      <c r="Q116" s="14">
        <f t="array" ref="Q116">IFERROR(INDEX(balance_sheet_quarter[#All], SMALL(IF(LOWER(balance_sheet_quarter[Company Name]) = LOWER(balance_sheet_quarter_filter!$B$2), ROW(balance_sheet_quarter[Company Name]) - ROW(INDEX(balance_sheet_quarter[Company Name], 1, 1)) + 1), ROW(114:114)), COLUMN(P:P)), "")</f>
        <v>0</v>
      </c>
      <c r="R116" s="14">
        <f t="array" ref="R116">IFERROR(INDEX(balance_sheet_quarter[#All], SMALL(IF(LOWER(balance_sheet_quarter[Company Name]) = LOWER(balance_sheet_quarter_filter!$B$2), ROW(balance_sheet_quarter[Company Name]) - ROW(INDEX(balance_sheet_quarter[Company Name], 1, 1)) + 1), ROW(114:114)), COLUMN(Q:Q)), "")</f>
        <v>0</v>
      </c>
      <c r="S116" s="14">
        <f t="array" ref="S116">IFERROR(INDEX(balance_sheet_quarter[#All], SMALL(IF(LOWER(balance_sheet_quarter[Company Name]) = LOWER(balance_sheet_quarter_filter!$B$2), ROW(balance_sheet_quarter[Company Name]) - ROW(INDEX(balance_sheet_quarter[Company Name], 1, 1)) + 1), ROW(114:114)), COLUMN(R:R)), "")</f>
        <v>0</v>
      </c>
    </row>
    <row r="117" spans="3:19" x14ac:dyDescent="0.35">
      <c r="C117" t="str">
        <f t="array" ref="C117">IFERROR(INDEX(balance_sheet_quarter[#All], SMALL(IF(LOWER(balance_sheet_quarter[Company Name]) = LOWER(balance_sheet_quarter_filter!$B$2), ROW(balance_sheet_quarter[Company Name]) - ROW(INDEX(balance_sheet_quarter[Company Name], 1, 1)) + 1), ROW(115:115)), COLUMN(B:B)), "")</f>
        <v>12. Nguồn vốn đầu tư XDCB</v>
      </c>
      <c r="D117" s="14">
        <f t="array" ref="D117">IFERROR(INDEX(balance_sheet_quarter[#All], SMALL(IF(LOWER(balance_sheet_quarter[Company Name]) = LOWER(balance_sheet_quarter_filter!$B$2), ROW(balance_sheet_quarter[Company Name]) - ROW(INDEX(balance_sheet_quarter[Company Name], 1, 1)) + 1), ROW(115:115)), COLUMN(C:C)), "")</f>
        <v>0</v>
      </c>
      <c r="E117" s="14">
        <f t="array" ref="E117">IFERROR(INDEX(balance_sheet_quarter[#All], SMALL(IF(LOWER(balance_sheet_quarter[Company Name]) = LOWER(balance_sheet_quarter_filter!$B$2), ROW(balance_sheet_quarter[Company Name]) - ROW(INDEX(balance_sheet_quarter[Company Name], 1, 1)) + 1), ROW(115:115)), COLUMN(D:D)), "")</f>
        <v>0</v>
      </c>
      <c r="F117" s="14">
        <f t="array" ref="F117">IFERROR(INDEX(balance_sheet_quarter[#All], SMALL(IF(LOWER(balance_sheet_quarter[Company Name]) = LOWER(balance_sheet_quarter_filter!$B$2), ROW(balance_sheet_quarter[Company Name]) - ROW(INDEX(balance_sheet_quarter[Company Name], 1, 1)) + 1), ROW(115:115)), COLUMN(E:E)), "")</f>
        <v>0</v>
      </c>
      <c r="G117" s="14">
        <f t="array" ref="G117">IFERROR(INDEX(balance_sheet_quarter[#All], SMALL(IF(LOWER(balance_sheet_quarter[Company Name]) = LOWER(balance_sheet_quarter_filter!$B$2), ROW(balance_sheet_quarter[Company Name]) - ROW(INDEX(balance_sheet_quarter[Company Name], 1, 1)) + 1), ROW(115:115)), COLUMN(F:F)), "")</f>
        <v>0</v>
      </c>
      <c r="H117" s="14">
        <f t="array" ref="H117">IFERROR(INDEX(balance_sheet_quarter[#All], SMALL(IF(LOWER(balance_sheet_quarter[Company Name]) = LOWER(balance_sheet_quarter_filter!$B$2), ROW(balance_sheet_quarter[Company Name]) - ROW(INDEX(balance_sheet_quarter[Company Name], 1, 1)) + 1), ROW(115:115)), COLUMN(G:G)), "")</f>
        <v>0</v>
      </c>
      <c r="I117" s="14">
        <f t="array" ref="I117">IFERROR(INDEX(balance_sheet_quarter[#All], SMALL(IF(LOWER(balance_sheet_quarter[Company Name]) = LOWER(balance_sheet_quarter_filter!$B$2), ROW(balance_sheet_quarter[Company Name]) - ROW(INDEX(balance_sheet_quarter[Company Name], 1, 1)) + 1), ROW(115:115)), COLUMN(H:H)), "")</f>
        <v>0</v>
      </c>
      <c r="J117" s="14">
        <f t="array" ref="J117">IFERROR(INDEX(balance_sheet_quarter[#All], SMALL(IF(LOWER(balance_sheet_quarter[Company Name]) = LOWER(balance_sheet_quarter_filter!$B$2), ROW(balance_sheet_quarter[Company Name]) - ROW(INDEX(balance_sheet_quarter[Company Name], 1, 1)) + 1), ROW(115:115)), COLUMN(I:I)), "")</f>
        <v>0</v>
      </c>
      <c r="K117" s="14">
        <f t="array" ref="K117">IFERROR(INDEX(balance_sheet_quarter[#All], SMALL(IF(LOWER(balance_sheet_quarter[Company Name]) = LOWER(balance_sheet_quarter_filter!$B$2), ROW(balance_sheet_quarter[Company Name]) - ROW(INDEX(balance_sheet_quarter[Company Name], 1, 1)) + 1), ROW(115:115)), COLUMN(J:J)), "")</f>
        <v>0</v>
      </c>
      <c r="L117" s="14">
        <f t="array" ref="L117">IFERROR(INDEX(balance_sheet_quarter[#All], SMALL(IF(LOWER(balance_sheet_quarter[Company Name]) = LOWER(balance_sheet_quarter_filter!$B$2), ROW(balance_sheet_quarter[Company Name]) - ROW(INDEX(balance_sheet_quarter[Company Name], 1, 1)) + 1), ROW(115:115)), COLUMN(K:K)), "")</f>
        <v>0</v>
      </c>
      <c r="M117" s="14">
        <f t="array" ref="M117">IFERROR(INDEX(balance_sheet_quarter[#All], SMALL(IF(LOWER(balance_sheet_quarter[Company Name]) = LOWER(balance_sheet_quarter_filter!$B$2), ROW(balance_sheet_quarter[Company Name]) - ROW(INDEX(balance_sheet_quarter[Company Name], 1, 1)) + 1), ROW(115:115)), COLUMN(L:L)), "")</f>
        <v>0</v>
      </c>
      <c r="N117" s="14">
        <f t="array" ref="N117">IFERROR(INDEX(balance_sheet_quarter[#All], SMALL(IF(LOWER(balance_sheet_quarter[Company Name]) = LOWER(balance_sheet_quarter_filter!$B$2), ROW(balance_sheet_quarter[Company Name]) - ROW(INDEX(balance_sheet_quarter[Company Name], 1, 1)) + 1), ROW(115:115)), COLUMN(M:M)), "")</f>
        <v>0</v>
      </c>
      <c r="O117" s="14">
        <f t="array" ref="O117">IFERROR(INDEX(balance_sheet_quarter[#All], SMALL(IF(LOWER(balance_sheet_quarter[Company Name]) = LOWER(balance_sheet_quarter_filter!$B$2), ROW(balance_sheet_quarter[Company Name]) - ROW(INDEX(balance_sheet_quarter[Company Name], 1, 1)) + 1), ROW(115:115)), COLUMN(N:N)), "")</f>
        <v>0</v>
      </c>
      <c r="P117" s="14">
        <f t="array" ref="P117">IFERROR(INDEX(balance_sheet_quarter[#All], SMALL(IF(LOWER(balance_sheet_quarter[Company Name]) = LOWER(balance_sheet_quarter_filter!$B$2), ROW(balance_sheet_quarter[Company Name]) - ROW(INDEX(balance_sheet_quarter[Company Name], 1, 1)) + 1), ROW(115:115)), COLUMN(O:O)), "")</f>
        <v>0</v>
      </c>
      <c r="Q117" s="14">
        <f t="array" ref="Q117">IFERROR(INDEX(balance_sheet_quarter[#All], SMALL(IF(LOWER(balance_sheet_quarter[Company Name]) = LOWER(balance_sheet_quarter_filter!$B$2), ROW(balance_sheet_quarter[Company Name]) - ROW(INDEX(balance_sheet_quarter[Company Name], 1, 1)) + 1), ROW(115:115)), COLUMN(P:P)), "")</f>
        <v>0</v>
      </c>
      <c r="R117" s="14">
        <f t="array" ref="R117">IFERROR(INDEX(balance_sheet_quarter[#All], SMALL(IF(LOWER(balance_sheet_quarter[Company Name]) = LOWER(balance_sheet_quarter_filter!$B$2), ROW(balance_sheet_quarter[Company Name]) - ROW(INDEX(balance_sheet_quarter[Company Name], 1, 1)) + 1), ROW(115:115)), COLUMN(Q:Q)), "")</f>
        <v>0</v>
      </c>
      <c r="S117" s="14">
        <f t="array" ref="S117">IFERROR(INDEX(balance_sheet_quarter[#All], SMALL(IF(LOWER(balance_sheet_quarter[Company Name]) = LOWER(balance_sheet_quarter_filter!$B$2), ROW(balance_sheet_quarter[Company Name]) - ROW(INDEX(balance_sheet_quarter[Company Name], 1, 1)) + 1), ROW(115:115)), COLUMN(R:R)), "")</f>
        <v>0</v>
      </c>
    </row>
    <row r="118" spans="3:19" x14ac:dyDescent="0.35">
      <c r="C118" t="str">
        <f t="array" ref="C118">IFERROR(INDEX(balance_sheet_quarter[#All], SMALL(IF(LOWER(balance_sheet_quarter[Company Name]) = LOWER(balance_sheet_quarter_filter!$B$2), ROW(balance_sheet_quarter[Company Name]) - ROW(INDEX(balance_sheet_quarter[Company Name], 1, 1)) + 1), ROW(116:116)), COLUMN(B:B)), "")</f>
        <v>13. Lợi ích cổ đông không kiểm soát</v>
      </c>
      <c r="D118" s="14">
        <f t="array" ref="D118">IFERROR(INDEX(balance_sheet_quarter[#All], SMALL(IF(LOWER(balance_sheet_quarter[Company Name]) = LOWER(balance_sheet_quarter_filter!$B$2), ROW(balance_sheet_quarter[Company Name]) - ROW(INDEX(balance_sheet_quarter[Company Name], 1, 1)) + 1), ROW(116:116)), COLUMN(C:C)), "")</f>
        <v>0</v>
      </c>
      <c r="E118" s="14">
        <f t="array" ref="E118">IFERROR(INDEX(balance_sheet_quarter[#All], SMALL(IF(LOWER(balance_sheet_quarter[Company Name]) = LOWER(balance_sheet_quarter_filter!$B$2), ROW(balance_sheet_quarter[Company Name]) - ROW(INDEX(balance_sheet_quarter[Company Name], 1, 1)) + 1), ROW(116:116)), COLUMN(D:D)), "")</f>
        <v>0</v>
      </c>
      <c r="F118" s="14">
        <f t="array" ref="F118">IFERROR(INDEX(balance_sheet_quarter[#All], SMALL(IF(LOWER(balance_sheet_quarter[Company Name]) = LOWER(balance_sheet_quarter_filter!$B$2), ROW(balance_sheet_quarter[Company Name]) - ROW(INDEX(balance_sheet_quarter[Company Name], 1, 1)) + 1), ROW(116:116)), COLUMN(E:E)), "")</f>
        <v>0</v>
      </c>
      <c r="G118" s="14">
        <f t="array" ref="G118">IFERROR(INDEX(balance_sheet_quarter[#All], SMALL(IF(LOWER(balance_sheet_quarter[Company Name]) = LOWER(balance_sheet_quarter_filter!$B$2), ROW(balance_sheet_quarter[Company Name]) - ROW(INDEX(balance_sheet_quarter[Company Name], 1, 1)) + 1), ROW(116:116)), COLUMN(F:F)), "")</f>
        <v>0</v>
      </c>
      <c r="H118" s="14">
        <f t="array" ref="H118">IFERROR(INDEX(balance_sheet_quarter[#All], SMALL(IF(LOWER(balance_sheet_quarter[Company Name]) = LOWER(balance_sheet_quarter_filter!$B$2), ROW(balance_sheet_quarter[Company Name]) - ROW(INDEX(balance_sheet_quarter[Company Name], 1, 1)) + 1), ROW(116:116)), COLUMN(G:G)), "")</f>
        <v>0</v>
      </c>
      <c r="I118" s="14">
        <f t="array" ref="I118">IFERROR(INDEX(balance_sheet_quarter[#All], SMALL(IF(LOWER(balance_sheet_quarter[Company Name]) = LOWER(balance_sheet_quarter_filter!$B$2), ROW(balance_sheet_quarter[Company Name]) - ROW(INDEX(balance_sheet_quarter[Company Name], 1, 1)) + 1), ROW(116:116)), COLUMN(H:H)), "")</f>
        <v>0</v>
      </c>
      <c r="J118" s="14">
        <f t="array" ref="J118">IFERROR(INDEX(balance_sheet_quarter[#All], SMALL(IF(LOWER(balance_sheet_quarter[Company Name]) = LOWER(balance_sheet_quarter_filter!$B$2), ROW(balance_sheet_quarter[Company Name]) - ROW(INDEX(balance_sheet_quarter[Company Name], 1, 1)) + 1), ROW(116:116)), COLUMN(I:I)), "")</f>
        <v>0</v>
      </c>
      <c r="K118" s="14">
        <f t="array" ref="K118">IFERROR(INDEX(balance_sheet_quarter[#All], SMALL(IF(LOWER(balance_sheet_quarter[Company Name]) = LOWER(balance_sheet_quarter_filter!$B$2), ROW(balance_sheet_quarter[Company Name]) - ROW(INDEX(balance_sheet_quarter[Company Name], 1, 1)) + 1), ROW(116:116)), COLUMN(J:J)), "")</f>
        <v>0</v>
      </c>
      <c r="L118" s="14">
        <f t="array" ref="L118">IFERROR(INDEX(balance_sheet_quarter[#All], SMALL(IF(LOWER(balance_sheet_quarter[Company Name]) = LOWER(balance_sheet_quarter_filter!$B$2), ROW(balance_sheet_quarter[Company Name]) - ROW(INDEX(balance_sheet_quarter[Company Name], 1, 1)) + 1), ROW(116:116)), COLUMN(K:K)), "")</f>
        <v>0</v>
      </c>
      <c r="M118" s="14">
        <f t="array" ref="M118">IFERROR(INDEX(balance_sheet_quarter[#All], SMALL(IF(LOWER(balance_sheet_quarter[Company Name]) = LOWER(balance_sheet_quarter_filter!$B$2), ROW(balance_sheet_quarter[Company Name]) - ROW(INDEX(balance_sheet_quarter[Company Name], 1, 1)) + 1), ROW(116:116)), COLUMN(L:L)), "")</f>
        <v>0</v>
      </c>
      <c r="N118" s="14">
        <f t="array" ref="N118">IFERROR(INDEX(balance_sheet_quarter[#All], SMALL(IF(LOWER(balance_sheet_quarter[Company Name]) = LOWER(balance_sheet_quarter_filter!$B$2), ROW(balance_sheet_quarter[Company Name]) - ROW(INDEX(balance_sheet_quarter[Company Name], 1, 1)) + 1), ROW(116:116)), COLUMN(M:M)), "")</f>
        <v>0</v>
      </c>
      <c r="O118" s="14">
        <f t="array" ref="O118">IFERROR(INDEX(balance_sheet_quarter[#All], SMALL(IF(LOWER(balance_sheet_quarter[Company Name]) = LOWER(balance_sheet_quarter_filter!$B$2), ROW(balance_sheet_quarter[Company Name]) - ROW(INDEX(balance_sheet_quarter[Company Name], 1, 1)) + 1), ROW(116:116)), COLUMN(N:N)), "")</f>
        <v>0</v>
      </c>
      <c r="P118" s="14">
        <f t="array" ref="P118">IFERROR(INDEX(balance_sheet_quarter[#All], SMALL(IF(LOWER(balance_sheet_quarter[Company Name]) = LOWER(balance_sheet_quarter_filter!$B$2), ROW(balance_sheet_quarter[Company Name]) - ROW(INDEX(balance_sheet_quarter[Company Name], 1, 1)) + 1), ROW(116:116)), COLUMN(O:O)), "")</f>
        <v>0</v>
      </c>
      <c r="Q118" s="14">
        <f t="array" ref="Q118">IFERROR(INDEX(balance_sheet_quarter[#All], SMALL(IF(LOWER(balance_sheet_quarter[Company Name]) = LOWER(balance_sheet_quarter_filter!$B$2), ROW(balance_sheet_quarter[Company Name]) - ROW(INDEX(balance_sheet_quarter[Company Name], 1, 1)) + 1), ROW(116:116)), COLUMN(P:P)), "")</f>
        <v>0</v>
      </c>
      <c r="R118" s="14">
        <f t="array" ref="R118">IFERROR(INDEX(balance_sheet_quarter[#All], SMALL(IF(LOWER(balance_sheet_quarter[Company Name]) = LOWER(balance_sheet_quarter_filter!$B$2), ROW(balance_sheet_quarter[Company Name]) - ROW(INDEX(balance_sheet_quarter[Company Name], 1, 1)) + 1), ROW(116:116)), COLUMN(Q:Q)), "")</f>
        <v>0</v>
      </c>
      <c r="S118" s="14">
        <f t="array" ref="S118">IFERROR(INDEX(balance_sheet_quarter[#All], SMALL(IF(LOWER(balance_sheet_quarter[Company Name]) = LOWER(balance_sheet_quarter_filter!$B$2), ROW(balance_sheet_quarter[Company Name]) - ROW(INDEX(balance_sheet_quarter[Company Name], 1, 1)) + 1), ROW(116:116)), COLUMN(R:R)), "")</f>
        <v>0</v>
      </c>
    </row>
    <row r="119" spans="3:19" x14ac:dyDescent="0.35">
      <c r="C119" t="str">
        <f t="array" ref="C119">IFERROR(INDEX(balance_sheet_quarter[#All], SMALL(IF(LOWER(balance_sheet_quarter[Company Name]) = LOWER(balance_sheet_quarter_filter!$B$2), ROW(balance_sheet_quarter[Company Name]) - ROW(INDEX(balance_sheet_quarter[Company Name], 1, 1)) + 1), ROW(117:117)), COLUMN(B:B)), "")</f>
        <v>II. Nguồn kinh phí và quỹ khác</v>
      </c>
      <c r="D119" s="14">
        <f t="array" ref="D119">IFERROR(INDEX(balance_sheet_quarter[#All], SMALL(IF(LOWER(balance_sheet_quarter[Company Name]) = LOWER(balance_sheet_quarter_filter!$B$2), ROW(balance_sheet_quarter[Company Name]) - ROW(INDEX(balance_sheet_quarter[Company Name], 1, 1)) + 1), ROW(117:117)), COLUMN(C:C)), "")</f>
        <v>244014000000</v>
      </c>
      <c r="E119" s="14">
        <f t="array" ref="E119">IFERROR(INDEX(balance_sheet_quarter[#All], SMALL(IF(LOWER(balance_sheet_quarter[Company Name]) = LOWER(balance_sheet_quarter_filter!$B$2), ROW(balance_sheet_quarter[Company Name]) - ROW(INDEX(balance_sheet_quarter[Company Name], 1, 1)) + 1), ROW(117:117)), COLUMN(D:D)), "")</f>
        <v>149483000000</v>
      </c>
      <c r="F119" s="14">
        <f t="array" ref="F119">IFERROR(INDEX(balance_sheet_quarter[#All], SMALL(IF(LOWER(balance_sheet_quarter[Company Name]) = LOWER(balance_sheet_quarter_filter!$B$2), ROW(balance_sheet_quarter[Company Name]) - ROW(INDEX(balance_sheet_quarter[Company Name], 1, 1)) + 1), ROW(117:117)), COLUMN(E:E)), "")</f>
        <v>124879000000</v>
      </c>
      <c r="G119" s="14">
        <f t="array" ref="G119">IFERROR(INDEX(balance_sheet_quarter[#All], SMALL(IF(LOWER(balance_sheet_quarter[Company Name]) = LOWER(balance_sheet_quarter_filter!$B$2), ROW(balance_sheet_quarter[Company Name]) - ROW(INDEX(balance_sheet_quarter[Company Name], 1, 1)) + 1), ROW(117:117)), COLUMN(F:F)), "")</f>
        <v>92363000000</v>
      </c>
      <c r="H119" s="14">
        <f t="array" ref="H119">IFERROR(INDEX(balance_sheet_quarter[#All], SMALL(IF(LOWER(balance_sheet_quarter[Company Name]) = LOWER(balance_sheet_quarter_filter!$B$2), ROW(balance_sheet_quarter[Company Name]) - ROW(INDEX(balance_sheet_quarter[Company Name], 1, 1)) + 1), ROW(117:117)), COLUMN(G:G)), "")</f>
        <v>17039000000</v>
      </c>
      <c r="I119" s="14">
        <f t="array" ref="I119">IFERROR(INDEX(balance_sheet_quarter[#All], SMALL(IF(LOWER(balance_sheet_quarter[Company Name]) = LOWER(balance_sheet_quarter_filter!$B$2), ROW(balance_sheet_quarter[Company Name]) - ROW(INDEX(balance_sheet_quarter[Company Name], 1, 1)) + 1), ROW(117:117)), COLUMN(H:H)), "")</f>
        <v>37364000000</v>
      </c>
      <c r="J119" s="14">
        <f t="array" ref="J119">IFERROR(INDEX(balance_sheet_quarter[#All], SMALL(IF(LOWER(balance_sheet_quarter[Company Name]) = LOWER(balance_sheet_quarter_filter!$B$2), ROW(balance_sheet_quarter[Company Name]) - ROW(INDEX(balance_sheet_quarter[Company Name], 1, 1)) + 1), ROW(117:117)), COLUMN(I:I)), "")</f>
        <v>9144000000</v>
      </c>
      <c r="K119" s="14">
        <f t="array" ref="K119">IFERROR(INDEX(balance_sheet_quarter[#All], SMALL(IF(LOWER(balance_sheet_quarter[Company Name]) = LOWER(balance_sheet_quarter_filter!$B$2), ROW(balance_sheet_quarter[Company Name]) - ROW(INDEX(balance_sheet_quarter[Company Name], 1, 1)) + 1), ROW(117:117)), COLUMN(J:J)), "")</f>
        <v>0</v>
      </c>
      <c r="L119" s="14">
        <f t="array" ref="L119">IFERROR(INDEX(balance_sheet_quarter[#All], SMALL(IF(LOWER(balance_sheet_quarter[Company Name]) = LOWER(balance_sheet_quarter_filter!$B$2), ROW(balance_sheet_quarter[Company Name]) - ROW(INDEX(balance_sheet_quarter[Company Name], 1, 1)) + 1), ROW(117:117)), COLUMN(K:K)), "")</f>
        <v>-142274000000</v>
      </c>
      <c r="M119" s="14">
        <f t="array" ref="M119">IFERROR(INDEX(balance_sheet_quarter[#All], SMALL(IF(LOWER(balance_sheet_quarter[Company Name]) = LOWER(balance_sheet_quarter_filter!$B$2), ROW(balance_sheet_quarter[Company Name]) - ROW(INDEX(balance_sheet_quarter[Company Name], 1, 1)) + 1), ROW(117:117)), COLUMN(L:L)), "")</f>
        <v>-169492000000</v>
      </c>
      <c r="N119" s="14">
        <f t="array" ref="N119">IFERROR(INDEX(balance_sheet_quarter[#All], SMALL(IF(LOWER(balance_sheet_quarter[Company Name]) = LOWER(balance_sheet_quarter_filter!$B$2), ROW(balance_sheet_quarter[Company Name]) - ROW(INDEX(balance_sheet_quarter[Company Name], 1, 1)) + 1), ROW(117:117)), COLUMN(M:M)), "")</f>
        <v>-157323000000</v>
      </c>
      <c r="O119" s="14">
        <f t="array" ref="O119">IFERROR(INDEX(balance_sheet_quarter[#All], SMALL(IF(LOWER(balance_sheet_quarter[Company Name]) = LOWER(balance_sheet_quarter_filter!$B$2), ROW(balance_sheet_quarter[Company Name]) - ROW(INDEX(balance_sheet_quarter[Company Name], 1, 1)) + 1), ROW(117:117)), COLUMN(N:N)), "")</f>
        <v>-306613000000</v>
      </c>
      <c r="P119" s="14">
        <f t="array" ref="P119">IFERROR(INDEX(balance_sheet_quarter[#All], SMALL(IF(LOWER(balance_sheet_quarter[Company Name]) = LOWER(balance_sheet_quarter_filter!$B$2), ROW(balance_sheet_quarter[Company Name]) - ROW(INDEX(balance_sheet_quarter[Company Name], 1, 1)) + 1), ROW(117:117)), COLUMN(O:O)), "")</f>
        <v>9569000000</v>
      </c>
      <c r="Q119" s="14">
        <f t="array" ref="Q119">IFERROR(INDEX(balance_sheet_quarter[#All], SMALL(IF(LOWER(balance_sheet_quarter[Company Name]) = LOWER(balance_sheet_quarter_filter!$B$2), ROW(balance_sheet_quarter[Company Name]) - ROW(INDEX(balance_sheet_quarter[Company Name], 1, 1)) + 1), ROW(117:117)), COLUMN(P:P)), "")</f>
        <v>0</v>
      </c>
      <c r="R119" s="14">
        <f t="array" ref="R119">IFERROR(INDEX(balance_sheet_quarter[#All], SMALL(IF(LOWER(balance_sheet_quarter[Company Name]) = LOWER(balance_sheet_quarter_filter!$B$2), ROW(balance_sheet_quarter[Company Name]) - ROW(INDEX(balance_sheet_quarter[Company Name], 1, 1)) + 1), ROW(117:117)), COLUMN(Q:Q)), "")</f>
        <v>-159774000000</v>
      </c>
      <c r="S119" s="14">
        <f t="array" ref="S119">IFERROR(INDEX(balance_sheet_quarter[#All], SMALL(IF(LOWER(balance_sheet_quarter[Company Name]) = LOWER(balance_sheet_quarter_filter!$B$2), ROW(balance_sheet_quarter[Company Name]) - ROW(INDEX(balance_sheet_quarter[Company Name], 1, 1)) + 1), ROW(117:117)), COLUMN(R:R)), "")</f>
        <v>0</v>
      </c>
    </row>
    <row r="120" spans="3:19" x14ac:dyDescent="0.35">
      <c r="C120" t="str">
        <f t="array" ref="C120">IFERROR(INDEX(balance_sheet_quarter[#All], SMALL(IF(LOWER(balance_sheet_quarter[Company Name]) = LOWER(balance_sheet_quarter_filter!$B$2), ROW(balance_sheet_quarter[Company Name]) - ROW(INDEX(balance_sheet_quarter[Company Name], 1, 1)) + 1), ROW(118:118)), COLUMN(B:B)), "")</f>
        <v>1. Nguồn kinh phí</v>
      </c>
      <c r="D120" s="14">
        <f t="array" ref="D120">IFERROR(INDEX(balance_sheet_quarter[#All], SMALL(IF(LOWER(balance_sheet_quarter[Company Name]) = LOWER(balance_sheet_quarter_filter!$B$2), ROW(balance_sheet_quarter[Company Name]) - ROW(INDEX(balance_sheet_quarter[Company Name], 1, 1)) + 1), ROW(118:118)), COLUMN(C:C)), "")</f>
        <v>0</v>
      </c>
      <c r="E120" s="14">
        <f t="array" ref="E120">IFERROR(INDEX(balance_sheet_quarter[#All], SMALL(IF(LOWER(balance_sheet_quarter[Company Name]) = LOWER(balance_sheet_quarter_filter!$B$2), ROW(balance_sheet_quarter[Company Name]) - ROW(INDEX(balance_sheet_quarter[Company Name], 1, 1)) + 1), ROW(118:118)), COLUMN(D:D)), "")</f>
        <v>0</v>
      </c>
      <c r="F120" s="14">
        <f t="array" ref="F120">IFERROR(INDEX(balance_sheet_quarter[#All], SMALL(IF(LOWER(balance_sheet_quarter[Company Name]) = LOWER(balance_sheet_quarter_filter!$B$2), ROW(balance_sheet_quarter[Company Name]) - ROW(INDEX(balance_sheet_quarter[Company Name], 1, 1)) + 1), ROW(118:118)), COLUMN(E:E)), "")</f>
        <v>0</v>
      </c>
      <c r="G120" s="14">
        <f t="array" ref="G120">IFERROR(INDEX(balance_sheet_quarter[#All], SMALL(IF(LOWER(balance_sheet_quarter[Company Name]) = LOWER(balance_sheet_quarter_filter!$B$2), ROW(balance_sheet_quarter[Company Name]) - ROW(INDEX(balance_sheet_quarter[Company Name], 1, 1)) + 1), ROW(118:118)), COLUMN(F:F)), "")</f>
        <v>0</v>
      </c>
      <c r="H120" s="14">
        <f t="array" ref="H120">IFERROR(INDEX(balance_sheet_quarter[#All], SMALL(IF(LOWER(balance_sheet_quarter[Company Name]) = LOWER(balance_sheet_quarter_filter!$B$2), ROW(balance_sheet_quarter[Company Name]) - ROW(INDEX(balance_sheet_quarter[Company Name], 1, 1)) + 1), ROW(118:118)), COLUMN(G:G)), "")</f>
        <v>0</v>
      </c>
      <c r="I120" s="14">
        <f t="array" ref="I120">IFERROR(INDEX(balance_sheet_quarter[#All], SMALL(IF(LOWER(balance_sheet_quarter[Company Name]) = LOWER(balance_sheet_quarter_filter!$B$2), ROW(balance_sheet_quarter[Company Name]) - ROW(INDEX(balance_sheet_quarter[Company Name], 1, 1)) + 1), ROW(118:118)), COLUMN(H:H)), "")</f>
        <v>0</v>
      </c>
      <c r="J120" s="14">
        <f t="array" ref="J120">IFERROR(INDEX(balance_sheet_quarter[#All], SMALL(IF(LOWER(balance_sheet_quarter[Company Name]) = LOWER(balance_sheet_quarter_filter!$B$2), ROW(balance_sheet_quarter[Company Name]) - ROW(INDEX(balance_sheet_quarter[Company Name], 1, 1)) + 1), ROW(118:118)), COLUMN(I:I)), "")</f>
        <v>0</v>
      </c>
      <c r="K120" s="14">
        <f t="array" ref="K120">IFERROR(INDEX(balance_sheet_quarter[#All], SMALL(IF(LOWER(balance_sheet_quarter[Company Name]) = LOWER(balance_sheet_quarter_filter!$B$2), ROW(balance_sheet_quarter[Company Name]) - ROW(INDEX(balance_sheet_quarter[Company Name], 1, 1)) + 1), ROW(118:118)), COLUMN(J:J)), "")</f>
        <v>0</v>
      </c>
      <c r="L120" s="14">
        <f t="array" ref="L120">IFERROR(INDEX(balance_sheet_quarter[#All], SMALL(IF(LOWER(balance_sheet_quarter[Company Name]) = LOWER(balance_sheet_quarter_filter!$B$2), ROW(balance_sheet_quarter[Company Name]) - ROW(INDEX(balance_sheet_quarter[Company Name], 1, 1)) + 1), ROW(118:118)), COLUMN(K:K)), "")</f>
        <v>0</v>
      </c>
      <c r="M120" s="14">
        <f t="array" ref="M120">IFERROR(INDEX(balance_sheet_quarter[#All], SMALL(IF(LOWER(balance_sheet_quarter[Company Name]) = LOWER(balance_sheet_quarter_filter!$B$2), ROW(balance_sheet_quarter[Company Name]) - ROW(INDEX(balance_sheet_quarter[Company Name], 1, 1)) + 1), ROW(118:118)), COLUMN(L:L)), "")</f>
        <v>0</v>
      </c>
      <c r="N120" s="14">
        <f t="array" ref="N120">IFERROR(INDEX(balance_sheet_quarter[#All], SMALL(IF(LOWER(balance_sheet_quarter[Company Name]) = LOWER(balance_sheet_quarter_filter!$B$2), ROW(balance_sheet_quarter[Company Name]) - ROW(INDEX(balance_sheet_quarter[Company Name], 1, 1)) + 1), ROW(118:118)), COLUMN(M:M)), "")</f>
        <v>0</v>
      </c>
      <c r="O120" s="14">
        <f t="array" ref="O120">IFERROR(INDEX(balance_sheet_quarter[#All], SMALL(IF(LOWER(balance_sheet_quarter[Company Name]) = LOWER(balance_sheet_quarter_filter!$B$2), ROW(balance_sheet_quarter[Company Name]) - ROW(INDEX(balance_sheet_quarter[Company Name], 1, 1)) + 1), ROW(118:118)), COLUMN(N:N)), "")</f>
        <v>0</v>
      </c>
      <c r="P120" s="14">
        <f t="array" ref="P120">IFERROR(INDEX(balance_sheet_quarter[#All], SMALL(IF(LOWER(balance_sheet_quarter[Company Name]) = LOWER(balance_sheet_quarter_filter!$B$2), ROW(balance_sheet_quarter[Company Name]) - ROW(INDEX(balance_sheet_quarter[Company Name], 1, 1)) + 1), ROW(118:118)), COLUMN(O:O)), "")</f>
        <v>0</v>
      </c>
      <c r="Q120" s="14">
        <f t="array" ref="Q120">IFERROR(INDEX(balance_sheet_quarter[#All], SMALL(IF(LOWER(balance_sheet_quarter[Company Name]) = LOWER(balance_sheet_quarter_filter!$B$2), ROW(balance_sheet_quarter[Company Name]) - ROW(INDEX(balance_sheet_quarter[Company Name], 1, 1)) + 1), ROW(118:118)), COLUMN(P:P)), "")</f>
        <v>0</v>
      </c>
      <c r="R120" s="14">
        <f t="array" ref="R120">IFERROR(INDEX(balance_sheet_quarter[#All], SMALL(IF(LOWER(balance_sheet_quarter[Company Name]) = LOWER(balance_sheet_quarter_filter!$B$2), ROW(balance_sheet_quarter[Company Name]) - ROW(INDEX(balance_sheet_quarter[Company Name], 1, 1)) + 1), ROW(118:118)), COLUMN(Q:Q)), "")</f>
        <v>0</v>
      </c>
      <c r="S120" s="14">
        <f t="array" ref="S120">IFERROR(INDEX(balance_sheet_quarter[#All], SMALL(IF(LOWER(balance_sheet_quarter[Company Name]) = LOWER(balance_sheet_quarter_filter!$B$2), ROW(balance_sheet_quarter[Company Name]) - ROW(INDEX(balance_sheet_quarter[Company Name], 1, 1)) + 1), ROW(118:118)), COLUMN(R:R)), "")</f>
        <v>0</v>
      </c>
    </row>
    <row r="121" spans="3:19" x14ac:dyDescent="0.35">
      <c r="C121" t="str">
        <f t="array" ref="C121">IFERROR(INDEX(balance_sheet_quarter[#All], SMALL(IF(LOWER(balance_sheet_quarter[Company Name]) = LOWER(balance_sheet_quarter_filter!$B$2), ROW(balance_sheet_quarter[Company Name]) - ROW(INDEX(balance_sheet_quarter[Company Name], 1, 1)) + 1), ROW(119:119)), COLUMN(B:B)), "")</f>
        <v>2. Nguồn kinh phí đã hình thành TSCĐ</v>
      </c>
      <c r="D121" s="14">
        <f t="array" ref="D121">IFERROR(INDEX(balance_sheet_quarter[#All], SMALL(IF(LOWER(balance_sheet_quarter[Company Name]) = LOWER(balance_sheet_quarter_filter!$B$2), ROW(balance_sheet_quarter[Company Name]) - ROW(INDEX(balance_sheet_quarter[Company Name], 1, 1)) + 1), ROW(119:119)), COLUMN(C:C)), "")</f>
        <v>0</v>
      </c>
      <c r="E121" s="14">
        <f t="array" ref="E121">IFERROR(INDEX(balance_sheet_quarter[#All], SMALL(IF(LOWER(balance_sheet_quarter[Company Name]) = LOWER(balance_sheet_quarter_filter!$B$2), ROW(balance_sheet_quarter[Company Name]) - ROW(INDEX(balance_sheet_quarter[Company Name], 1, 1)) + 1), ROW(119:119)), COLUMN(D:D)), "")</f>
        <v>0</v>
      </c>
      <c r="F121" s="14">
        <f t="array" ref="F121">IFERROR(INDEX(balance_sheet_quarter[#All], SMALL(IF(LOWER(balance_sheet_quarter[Company Name]) = LOWER(balance_sheet_quarter_filter!$B$2), ROW(balance_sheet_quarter[Company Name]) - ROW(INDEX(balance_sheet_quarter[Company Name], 1, 1)) + 1), ROW(119:119)), COLUMN(E:E)), "")</f>
        <v>0</v>
      </c>
      <c r="G121" s="14">
        <f t="array" ref="G121">IFERROR(INDEX(balance_sheet_quarter[#All], SMALL(IF(LOWER(balance_sheet_quarter[Company Name]) = LOWER(balance_sheet_quarter_filter!$B$2), ROW(balance_sheet_quarter[Company Name]) - ROW(INDEX(balance_sheet_quarter[Company Name], 1, 1)) + 1), ROW(119:119)), COLUMN(F:F)), "")</f>
        <v>0</v>
      </c>
      <c r="H121" s="14">
        <f t="array" ref="H121">IFERROR(INDEX(balance_sheet_quarter[#All], SMALL(IF(LOWER(balance_sheet_quarter[Company Name]) = LOWER(balance_sheet_quarter_filter!$B$2), ROW(balance_sheet_quarter[Company Name]) - ROW(INDEX(balance_sheet_quarter[Company Name], 1, 1)) + 1), ROW(119:119)), COLUMN(G:G)), "")</f>
        <v>0</v>
      </c>
      <c r="I121" s="14">
        <f t="array" ref="I121">IFERROR(INDEX(balance_sheet_quarter[#All], SMALL(IF(LOWER(balance_sheet_quarter[Company Name]) = LOWER(balance_sheet_quarter_filter!$B$2), ROW(balance_sheet_quarter[Company Name]) - ROW(INDEX(balance_sheet_quarter[Company Name], 1, 1)) + 1), ROW(119:119)), COLUMN(H:H)), "")</f>
        <v>0</v>
      </c>
      <c r="J121" s="14">
        <f t="array" ref="J121">IFERROR(INDEX(balance_sheet_quarter[#All], SMALL(IF(LOWER(balance_sheet_quarter[Company Name]) = LOWER(balance_sheet_quarter_filter!$B$2), ROW(balance_sheet_quarter[Company Name]) - ROW(INDEX(balance_sheet_quarter[Company Name], 1, 1)) + 1), ROW(119:119)), COLUMN(I:I)), "")</f>
        <v>0</v>
      </c>
      <c r="K121" s="14">
        <f t="array" ref="K121">IFERROR(INDEX(balance_sheet_quarter[#All], SMALL(IF(LOWER(balance_sheet_quarter[Company Name]) = LOWER(balance_sheet_quarter_filter!$B$2), ROW(balance_sheet_quarter[Company Name]) - ROW(INDEX(balance_sheet_quarter[Company Name], 1, 1)) + 1), ROW(119:119)), COLUMN(J:J)), "")</f>
        <v>0</v>
      </c>
      <c r="L121" s="14">
        <f t="array" ref="L121">IFERROR(INDEX(balance_sheet_quarter[#All], SMALL(IF(LOWER(balance_sheet_quarter[Company Name]) = LOWER(balance_sheet_quarter_filter!$B$2), ROW(balance_sheet_quarter[Company Name]) - ROW(INDEX(balance_sheet_quarter[Company Name], 1, 1)) + 1), ROW(119:119)), COLUMN(K:K)), "")</f>
        <v>0</v>
      </c>
      <c r="M121" s="14">
        <f t="array" ref="M121">IFERROR(INDEX(balance_sheet_quarter[#All], SMALL(IF(LOWER(balance_sheet_quarter[Company Name]) = LOWER(balance_sheet_quarter_filter!$B$2), ROW(balance_sheet_quarter[Company Name]) - ROW(INDEX(balance_sheet_quarter[Company Name], 1, 1)) + 1), ROW(119:119)), COLUMN(L:L)), "")</f>
        <v>0</v>
      </c>
      <c r="N121" s="14">
        <f t="array" ref="N121">IFERROR(INDEX(balance_sheet_quarter[#All], SMALL(IF(LOWER(balance_sheet_quarter[Company Name]) = LOWER(balance_sheet_quarter_filter!$B$2), ROW(balance_sheet_quarter[Company Name]) - ROW(INDEX(balance_sheet_quarter[Company Name], 1, 1)) + 1), ROW(119:119)), COLUMN(M:M)), "")</f>
        <v>0</v>
      </c>
      <c r="O121" s="14">
        <f t="array" ref="O121">IFERROR(INDEX(balance_sheet_quarter[#All], SMALL(IF(LOWER(balance_sheet_quarter[Company Name]) = LOWER(balance_sheet_quarter_filter!$B$2), ROW(balance_sheet_quarter[Company Name]) - ROW(INDEX(balance_sheet_quarter[Company Name], 1, 1)) + 1), ROW(119:119)), COLUMN(N:N)), "")</f>
        <v>0</v>
      </c>
      <c r="P121" s="14">
        <f t="array" ref="P121">IFERROR(INDEX(balance_sheet_quarter[#All], SMALL(IF(LOWER(balance_sheet_quarter[Company Name]) = LOWER(balance_sheet_quarter_filter!$B$2), ROW(balance_sheet_quarter[Company Name]) - ROW(INDEX(balance_sheet_quarter[Company Name], 1, 1)) + 1), ROW(119:119)), COLUMN(O:O)), "")</f>
        <v>0</v>
      </c>
      <c r="Q121" s="14">
        <f t="array" ref="Q121">IFERROR(INDEX(balance_sheet_quarter[#All], SMALL(IF(LOWER(balance_sheet_quarter[Company Name]) = LOWER(balance_sheet_quarter_filter!$B$2), ROW(balance_sheet_quarter[Company Name]) - ROW(INDEX(balance_sheet_quarter[Company Name], 1, 1)) + 1), ROW(119:119)), COLUMN(P:P)), "")</f>
        <v>0</v>
      </c>
      <c r="R121" s="14">
        <f t="array" ref="R121">IFERROR(INDEX(balance_sheet_quarter[#All], SMALL(IF(LOWER(balance_sheet_quarter[Company Name]) = LOWER(balance_sheet_quarter_filter!$B$2), ROW(balance_sheet_quarter[Company Name]) - ROW(INDEX(balance_sheet_quarter[Company Name], 1, 1)) + 1), ROW(119:119)), COLUMN(Q:Q)), "")</f>
        <v>0</v>
      </c>
      <c r="S121" s="14">
        <f t="array" ref="S121">IFERROR(INDEX(balance_sheet_quarter[#All], SMALL(IF(LOWER(balance_sheet_quarter[Company Name]) = LOWER(balance_sheet_quarter_filter!$B$2), ROW(balance_sheet_quarter[Company Name]) - ROW(INDEX(balance_sheet_quarter[Company Name], 1, 1)) + 1), ROW(119:119)),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30B4E2-20A1-45F4-BD30-F2585BC659CE}">
          <x14:formula1>
            <xm:f>'Data Validattion'!$B$2:$B$20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16D-33C4-4D4A-82C2-FC0C4608774C}">
  <dimension ref="A2:G25"/>
  <sheetViews>
    <sheetView topLeftCell="A2" workbookViewId="0">
      <selection activeCell="D6" sqref="D6"/>
    </sheetView>
  </sheetViews>
  <sheetFormatPr defaultRowHeight="14.5" x14ac:dyDescent="0.35"/>
  <cols>
    <col min="1" max="1" width="17.90625" customWidth="1"/>
    <col min="3" max="3" width="64.54296875" bestFit="1" customWidth="1"/>
    <col min="4" max="4" width="22.54296875" customWidth="1"/>
    <col min="5" max="7" width="18.36328125" bestFit="1" customWidth="1"/>
  </cols>
  <sheetData>
    <row r="2" spans="1:7" ht="15.5" x14ac:dyDescent="0.35">
      <c r="A2" s="13" t="s">
        <v>155</v>
      </c>
      <c r="B2" s="13" t="s">
        <v>152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7" x14ac:dyDescent="0.35">
      <c r="C4" t="str">
        <f t="array" ref="C4">IFERROR(INDEX(income_statement_annual[#All], SMALL(IF(LOWER(income_statement_annual[Company Name]) = LOWER(income_statement_annual_filter!$B$2), ROW(income_statement_annual[Company Name]) - ROW(INDEX(income_statement_annual[Company Name], 1, 1)) + 1), ROW(2:2)), COLUMN(B:B)), "")</f>
        <v>1. Doanh thu bán hàng và cung cấp dịch vụ</v>
      </c>
      <c r="D4" s="14">
        <f t="array" ref="D4">IFERROR(INDEX(income_statement_annual[#All], SMALL(IF(LOWER(income_statement_annual[Company Name]) = LOWER(income_statement_annual_filter!$B$2), ROW(income_statement_annual[Company Name]) - ROW(INDEX(income_statement_annual[Company Name], 1, 1)) + 1), ROW(2:2)), COLUMN(C:C)), "")</f>
        <v>0</v>
      </c>
      <c r="E4" s="14">
        <f t="array" ref="E4">IFERROR(INDEX(income_statement_annual[#All], SMALL(IF(LOWER(income_statement_annual[Company Name]) = LOWER(income_statement_annual_filter!$B$2), ROW(income_statement_annual[Company Name]) - ROW(INDEX(income_statement_annual[Company Name], 1, 1)) + 1), ROW(2:2)), COLUMN(D:D)), "")</f>
        <v>0</v>
      </c>
      <c r="F4" s="14">
        <f t="array" ref="F4">IFERROR(INDEX(income_statement_annual[#All], SMALL(IF(LOWER(income_statement_annual[Company Name]) = LOWER(income_statement_annual_filter!$B$2), ROW(income_statement_annual[Company Name]) - ROW(INDEX(income_statement_annual[Company Name], 1, 1)) + 1), ROW(2:2)), COLUMN(E:E)), "")</f>
        <v>0</v>
      </c>
      <c r="G4" s="14">
        <f t="array" ref="G4">IFERROR(INDEX(income_statement_annual[#All], SMALL(IF(LOWER(income_statement_annual[Company Name]) = LOWER(income_statement_annual_filter!$B$2), ROW(income_statement_annual[Company Name]) - ROW(INDEX(income_statement_annual[Company Name], 1, 1)) + 1), ROW(2:2)), COLUMN(F:F)), "")</f>
        <v>0</v>
      </c>
    </row>
    <row r="5" spans="1:7" x14ac:dyDescent="0.35">
      <c r="C5" t="str">
        <f t="array" ref="C5">IFERROR(INDEX(income_statement_annual[#All], SMALL(IF(LOWER(income_statement_annual[Company Name]) = LOWER(income_statement_annual_filter!$B$2), ROW(income_statement_annual[Company Name]) - ROW(INDEX(income_statement_annual[Company Name], 1, 1)) + 1), ROW(3:3)), COLUMN(B:B)), "")</f>
        <v>2. Các khoản giảm trừ doanh thu</v>
      </c>
      <c r="D5" s="14">
        <f t="array" ref="D5">IFERROR(INDEX(income_statement_annual[#All], SMALL(IF(LOWER(income_statement_annual[Company Name]) = LOWER(income_statement_annual_filter!$B$2), ROW(income_statement_annual[Company Name]) - ROW(INDEX(income_statement_annual[Company Name], 1, 1)) + 1), ROW(3:3)), COLUMN(C:C)), "")</f>
        <v>0</v>
      </c>
      <c r="E5" s="14">
        <f t="array" ref="E5">IFERROR(INDEX(income_statement_annual[#All], SMALL(IF(LOWER(income_statement_annual[Company Name]) = LOWER(income_statement_annual_filter!$B$2), ROW(income_statement_annual[Company Name]) - ROW(INDEX(income_statement_annual[Company Name], 1, 1)) + 1), ROW(3:3)), COLUMN(D:D)), "")</f>
        <v>0</v>
      </c>
      <c r="F5" s="14">
        <f t="array" ref="F5">IFERROR(INDEX(income_statement_annual[#All], SMALL(IF(LOWER(income_statement_annual[Company Name]) = LOWER(income_statement_annual_filter!$B$2), ROW(income_statement_annual[Company Name]) - ROW(INDEX(income_statement_annual[Company Name], 1, 1)) + 1), ROW(3:3)), COLUMN(E:E)), "")</f>
        <v>0</v>
      </c>
      <c r="G5" s="14">
        <f t="array" ref="G5">IFERROR(INDEX(income_statement_annual[#All], SMALL(IF(LOWER(income_statement_annual[Company Name]) = LOWER(income_statement_annual_filter!$B$2), ROW(income_statement_annual[Company Name]) - ROW(INDEX(income_statement_annual[Company Name], 1, 1)) + 1), ROW(3:3)), COLUMN(F:F)), "")</f>
        <v>0</v>
      </c>
    </row>
    <row r="6" spans="1:7" x14ac:dyDescent="0.35">
      <c r="C6" t="str">
        <f t="array" ref="C6">IFERROR(INDEX(income_statement_annual[#All], SMALL(IF(LOWER(income_statement_annual[Company Name]) = LOWER(income_statement_annual_filter!$B$2), ROW(income_statement_annual[Company Name]) - ROW(INDEX(income_statement_annual[Company Name], 1, 1)) + 1), ROW(4:4)), COLUMN(B:B)), "")</f>
        <v>3. Doanh thu thuần về bán hàng và cung cấp dịch vụ (10 = 01 - 02)</v>
      </c>
      <c r="D6" s="14">
        <f t="array" ref="D6">IFERROR(INDEX(income_statement_annual[#All], SMALL(IF(LOWER(income_statement_annual[Company Name]) = LOWER(income_statement_annual_filter!$B$2), ROW(income_statement_annual[Company Name]) - ROW(INDEX(income_statement_annual[Company Name], 1, 1)) + 1), ROW(4:4)), COLUMN(C:C)), "")</f>
        <v>2544714000000</v>
      </c>
      <c r="E6" s="14">
        <f t="array" ref="E6">IFERROR(INDEX(income_statement_annual[#All], SMALL(IF(LOWER(income_statement_annual[Company Name]) = LOWER(income_statement_annual_filter!$B$2), ROW(income_statement_annual[Company Name]) - ROW(INDEX(income_statement_annual[Company Name], 1, 1)) + 1), ROW(4:4)), COLUMN(D:D)), "")</f>
        <v>3100370000000</v>
      </c>
      <c r="F6" s="14">
        <f t="array" ref="F6">IFERROR(INDEX(income_statement_annual[#All], SMALL(IF(LOWER(income_statement_annual[Company Name]) = LOWER(income_statement_annual_filter!$B$2), ROW(income_statement_annual[Company Name]) - ROW(INDEX(income_statement_annual[Company Name], 1, 1)) + 1), ROW(4:4)), COLUMN(E:E)), "")</f>
        <v>2928339000000</v>
      </c>
      <c r="G6" s="14">
        <f t="array" ref="G6">IFERROR(INDEX(income_statement_annual[#All], SMALL(IF(LOWER(income_statement_annual[Company Name]) = LOWER(income_statement_annual_filter!$B$2), ROW(income_statement_annual[Company Name]) - ROW(INDEX(income_statement_annual[Company Name], 1, 1)) + 1), ROW(4:4)), COLUMN(F:F)), "")</f>
        <v>4050144000000</v>
      </c>
    </row>
    <row r="7" spans="1:7" x14ac:dyDescent="0.35">
      <c r="C7" t="str">
        <f t="array" ref="C7">IFERROR(INDEX(income_statement_annual[#All], SMALL(IF(LOWER(income_statement_annual[Company Name]) = LOWER(income_statement_annual_filter!$B$2), ROW(income_statement_annual[Company Name]) - ROW(INDEX(income_statement_annual[Company Name], 1, 1)) + 1), ROW(5:5)), COLUMN(B:B)), "")</f>
        <v>4. Giá vốn hàng bán</v>
      </c>
      <c r="D7" s="14">
        <f t="array" ref="D7">IFERROR(INDEX(income_statement_annual[#All], SMALL(IF(LOWER(income_statement_annual[Company Name]) = LOWER(income_statement_annual_filter!$B$2), ROW(income_statement_annual[Company Name]) - ROW(INDEX(income_statement_annual[Company Name], 1, 1)) + 1), ROW(5:5)), COLUMN(C:C)), "")</f>
        <v>744461000000</v>
      </c>
      <c r="E7" s="14">
        <f t="array" ref="E7">IFERROR(INDEX(income_statement_annual[#All], SMALL(IF(LOWER(income_statement_annual[Company Name]) = LOWER(income_statement_annual_filter!$B$2), ROW(income_statement_annual[Company Name]) - ROW(INDEX(income_statement_annual[Company Name], 1, 1)) + 1), ROW(5:5)), COLUMN(D:D)), "")</f>
        <v>707109000000</v>
      </c>
      <c r="F7" s="14">
        <f t="array" ref="F7">IFERROR(INDEX(income_statement_annual[#All], SMALL(IF(LOWER(income_statement_annual[Company Name]) = LOWER(income_statement_annual_filter!$B$2), ROW(income_statement_annual[Company Name]) - ROW(INDEX(income_statement_annual[Company Name], 1, 1)) + 1), ROW(5:5)), COLUMN(E:E)), "")</f>
        <v>874378000000</v>
      </c>
      <c r="G7" s="14">
        <f t="array" ref="G7">IFERROR(INDEX(income_statement_annual[#All], SMALL(IF(LOWER(income_statement_annual[Company Name]) = LOWER(income_statement_annual_filter!$B$2), ROW(income_statement_annual[Company Name]) - ROW(INDEX(income_statement_annual[Company Name], 1, 1)) + 1), ROW(5:5)), COLUMN(F:F)), "")</f>
        <v>1777975000000</v>
      </c>
    </row>
    <row r="8" spans="1:7" x14ac:dyDescent="0.35">
      <c r="C8" t="str">
        <f t="array" ref="C8">IFERROR(INDEX(income_statement_annual[#All], SMALL(IF(LOWER(income_statement_annual[Company Name]) = LOWER(income_statement_annual_filter!$B$2), ROW(income_statement_annual[Company Name]) - ROW(INDEX(income_statement_annual[Company Name], 1, 1)) + 1), ROW(6:6)), COLUMN(B:B)), "")</f>
        <v>5. Lợi nhuận gộp về bán hàng và cung cấp dịch vụ(20=10-11)</v>
      </c>
      <c r="D8" s="14">
        <f t="array" ref="D8">IFERROR(INDEX(income_statement_annual[#All], SMALL(IF(LOWER(income_statement_annual[Company Name]) = LOWER(income_statement_annual_filter!$B$2), ROW(income_statement_annual[Company Name]) - ROW(INDEX(income_statement_annual[Company Name], 1, 1)) + 1), ROW(6:6)), COLUMN(C:C)), "")</f>
        <v>0</v>
      </c>
      <c r="E8" s="14">
        <f t="array" ref="E8">IFERROR(INDEX(income_statement_annual[#All], SMALL(IF(LOWER(income_statement_annual[Company Name]) = LOWER(income_statement_annual_filter!$B$2), ROW(income_statement_annual[Company Name]) - ROW(INDEX(income_statement_annual[Company Name], 1, 1)) + 1), ROW(6:6)), COLUMN(D:D)), "")</f>
        <v>0</v>
      </c>
      <c r="F8" s="14">
        <f t="array" ref="F8">IFERROR(INDEX(income_statement_annual[#All], SMALL(IF(LOWER(income_statement_annual[Company Name]) = LOWER(income_statement_annual_filter!$B$2), ROW(income_statement_annual[Company Name]) - ROW(INDEX(income_statement_annual[Company Name], 1, 1)) + 1), ROW(6:6)), COLUMN(E:E)), "")</f>
        <v>0</v>
      </c>
      <c r="G8" s="14">
        <f t="array" ref="G8">IFERROR(INDEX(income_statement_annual[#All], SMALL(IF(LOWER(income_statement_annual[Company Name]) = LOWER(income_statement_annual_filter!$B$2), ROW(income_statement_annual[Company Name]) - ROW(INDEX(income_statement_annual[Company Name], 1, 1)) + 1), ROW(6:6)), COLUMN(F:F)), "")</f>
        <v>8189239000000</v>
      </c>
    </row>
    <row r="9" spans="1:7" x14ac:dyDescent="0.35">
      <c r="C9" t="str">
        <f t="array" ref="C9">IFERROR(INDEX(income_statement_annual[#All], SMALL(IF(LOWER(income_statement_annual[Company Name]) = LOWER(income_statement_annual_filter!$B$2), ROW(income_statement_annual[Company Name]) - ROW(INDEX(income_statement_annual[Company Name], 1, 1)) + 1), ROW(7:7)), COLUMN(B:B)), "")</f>
        <v>6. Doanh thu hoạt động tài chính</v>
      </c>
      <c r="D9" s="14">
        <f t="array" ref="D9">IFERROR(INDEX(income_statement_annual[#All], SMALL(IF(LOWER(income_statement_annual[Company Name]) = LOWER(income_statement_annual_filter!$B$2), ROW(income_statement_annual[Company Name]) - ROW(INDEX(income_statement_annual[Company Name], 1, 1)) + 1), ROW(7:7)), COLUMN(C:C)), "")</f>
        <v>18472518000000</v>
      </c>
      <c r="E9" s="14">
        <f t="array" ref="E9">IFERROR(INDEX(income_statement_annual[#All], SMALL(IF(LOWER(income_statement_annual[Company Name]) = LOWER(income_statement_annual_filter!$B$2), ROW(income_statement_annual[Company Name]) - ROW(INDEX(income_statement_annual[Company Name], 1, 1)) + 1), ROW(7:7)), COLUMN(D:D)), "")</f>
        <v>21939045000000</v>
      </c>
      <c r="F9" s="14">
        <f t="array" ref="F9">IFERROR(INDEX(income_statement_annual[#All], SMALL(IF(LOWER(income_statement_annual[Company Name]) = LOWER(income_statement_annual_filter!$B$2), ROW(income_statement_annual[Company Name]) - ROW(INDEX(income_statement_annual[Company Name], 1, 1)) + 1), ROW(7:7)), COLUMN(E:E)), "")</f>
        <v>29919054000000</v>
      </c>
      <c r="G9" s="14">
        <f t="array" ref="G9">IFERROR(INDEX(income_statement_annual[#All], SMALL(IF(LOWER(income_statement_annual[Company Name]) = LOWER(income_statement_annual_filter!$B$2), ROW(income_statement_annual[Company Name]) - ROW(INDEX(income_statement_annual[Company Name], 1, 1)) + 1), ROW(7:7)), COLUMN(F:F)), "")</f>
        <v>33054448000000</v>
      </c>
    </row>
    <row r="10" spans="1:7" x14ac:dyDescent="0.35">
      <c r="C10" t="str">
        <f t="array" ref="C10">IFERROR(INDEX(income_statement_annual[#All], SMALL(IF(LOWER(income_statement_annual[Company Name]) = LOWER(income_statement_annual_filter!$B$2), ROW(income_statement_annual[Company Name]) - ROW(INDEX(income_statement_annual[Company Name], 1, 1)) + 1), ROW(8:8)), COLUMN(B:B)), "")</f>
        <v>7. Chi phí tài chính</v>
      </c>
      <c r="D10" s="14">
        <f t="array" ref="D10">IFERROR(INDEX(income_statement_annual[#All], SMALL(IF(LOWER(income_statement_annual[Company Name]) = LOWER(income_statement_annual_filter!$B$2), ROW(income_statement_annual[Company Name]) - ROW(INDEX(income_statement_annual[Company Name], 1, 1)) + 1), ROW(8:8)), COLUMN(C:C)), "")</f>
        <v>21207000000</v>
      </c>
      <c r="E10" s="14">
        <f t="array" ref="E10">IFERROR(INDEX(income_statement_annual[#All], SMALL(IF(LOWER(income_statement_annual[Company Name]) = LOWER(income_statement_annual_filter!$B$2), ROW(income_statement_annual[Company Name]) - ROW(INDEX(income_statement_annual[Company Name], 1, 1)) + 1), ROW(8:8)), COLUMN(D:D)), "")</f>
        <v>20232000000</v>
      </c>
      <c r="F10" s="14">
        <f t="array" ref="F10">IFERROR(INDEX(income_statement_annual[#All], SMALL(IF(LOWER(income_statement_annual[Company Name]) = LOWER(income_statement_annual_filter!$B$2), ROW(income_statement_annual[Company Name]) - ROW(INDEX(income_statement_annual[Company Name], 1, 1)) + 1), ROW(8:8)), COLUMN(E:E)), "")</f>
        <v>20040000000</v>
      </c>
      <c r="G10" s="14">
        <f t="array" ref="G10">IFERROR(INDEX(income_statement_annual[#All], SMALL(IF(LOWER(income_statement_annual[Company Name]) = LOWER(income_statement_annual_filter!$B$2), ROW(income_statement_annual[Company Name]) - ROW(INDEX(income_statement_annual[Company Name], 1, 1)) + 1), ROW(8:8)), COLUMN(F:F)), "")</f>
        <v>-21245000000</v>
      </c>
    </row>
    <row r="11" spans="1:7" x14ac:dyDescent="0.35">
      <c r="C11" t="str">
        <f t="array" ref="C11">IFERROR(INDEX(income_statement_annual[#All], SMALL(IF(LOWER(income_statement_annual[Company Name]) = LOWER(income_statement_annual_filter!$B$2), ROW(income_statement_annual[Company Name]) - ROW(INDEX(income_statement_annual[Company Name], 1, 1)) + 1), ROW(9:9)), COLUMN(B:B)), "")</f>
        <v>- Trong đó: Chi phí lãi vay</v>
      </c>
      <c r="D11" s="14">
        <f t="array" ref="D11">IFERROR(INDEX(income_statement_annual[#All], SMALL(IF(LOWER(income_statement_annual[Company Name]) = LOWER(income_statement_annual_filter!$B$2), ROW(income_statement_annual[Company Name]) - ROW(INDEX(income_statement_annual[Company Name], 1, 1)) + 1), ROW(9:9)), COLUMN(C:C)), "")</f>
        <v>4470</v>
      </c>
      <c r="E11" s="14">
        <f t="array" ref="E11">IFERROR(INDEX(income_statement_annual[#All], SMALL(IF(LOWER(income_statement_annual[Company Name]) = LOWER(income_statement_annual_filter!$B$2), ROW(income_statement_annual[Company Name]) - ROW(INDEX(income_statement_annual[Company Name], 1, 1)) + 1), ROW(9:9)), COLUMN(D:D)), "")</f>
        <v>4195</v>
      </c>
      <c r="F11" s="14">
        <f t="array" ref="F11">IFERROR(INDEX(income_statement_annual[#All], SMALL(IF(LOWER(income_statement_annual[Company Name]) = LOWER(income_statement_annual_filter!$B$2), ROW(income_statement_annual[Company Name]) - ROW(INDEX(income_statement_annual[Company Name], 1, 1)) + 1), ROW(9:9)), COLUMN(E:E)), "")</f>
        <v>5821</v>
      </c>
      <c r="G11" s="14">
        <f t="array" ref="G11">IFERROR(INDEX(income_statement_annual[#All], SMALL(IF(LOWER(income_statement_annual[Company Name]) = LOWER(income_statement_annual_filter!$B$2), ROW(income_statement_annual[Company Name]) - ROW(INDEX(income_statement_annual[Company Name], 1, 1)) + 1), ROW(9:9)), COLUMN(F:F)), "")</f>
        <v>5449</v>
      </c>
    </row>
    <row r="12" spans="1:7" x14ac:dyDescent="0.35">
      <c r="C12" t="str">
        <f t="array" ref="C12">IFERROR(INDEX(income_statement_annual[#All], SMALL(IF(LOWER(income_statement_annual[Company Name]) = LOWER(income_statement_annual_filter!$B$2), ROW(income_statement_annual[Company Name]) - ROW(INDEX(income_statement_annual[Company Name], 1, 1)) + 1), ROW(10:10)), COLUMN(B:B)), "")</f>
        <v>8. Phần lãi lỗ trong công ty liên doanh, liên kết</v>
      </c>
      <c r="D12" s="14">
        <f t="array" ref="D12">IFERROR(INDEX(income_statement_annual[#All], SMALL(IF(LOWER(income_statement_annual[Company Name]) = LOWER(income_statement_annual_filter!$B$2), ROW(income_statement_annual[Company Name]) - ROW(INDEX(income_statement_annual[Company Name], 1, 1)) + 1), ROW(10:10)), COLUMN(C:C)), "")</f>
        <v>0</v>
      </c>
      <c r="E12" s="14">
        <f t="array" ref="E12">IFERROR(INDEX(income_statement_annual[#All], SMALL(IF(LOWER(income_statement_annual[Company Name]) = LOWER(income_statement_annual_filter!$B$2), ROW(income_statement_annual[Company Name]) - ROW(INDEX(income_statement_annual[Company Name], 1, 1)) + 1), ROW(10:10)), COLUMN(D:D)), "")</f>
        <v>0</v>
      </c>
      <c r="F12" s="14">
        <f t="array" ref="F12">IFERROR(INDEX(income_statement_annual[#All], SMALL(IF(LOWER(income_statement_annual[Company Name]) = LOWER(income_statement_annual_filter!$B$2), ROW(income_statement_annual[Company Name]) - ROW(INDEX(income_statement_annual[Company Name], 1, 1)) + 1), ROW(10:10)), COLUMN(E:E)), "")</f>
        <v>0</v>
      </c>
      <c r="G12" s="14">
        <f t="array" ref="G12">IFERROR(INDEX(income_statement_annual[#All], SMALL(IF(LOWER(income_statement_annual[Company Name]) = LOWER(income_statement_annual_filter!$B$2), ROW(income_statement_annual[Company Name]) - ROW(INDEX(income_statement_annual[Company Name], 1, 1)) + 1), ROW(10:10)), COLUMN(F:F)), "")</f>
        <v>0</v>
      </c>
    </row>
    <row r="13" spans="1:7" x14ac:dyDescent="0.35">
      <c r="C13" t="str">
        <f t="array" ref="C13">IFERROR(INDEX(income_statement_annual[#All], SMALL(IF(LOWER(income_statement_annual[Company Name]) = LOWER(income_statement_annual_filter!$B$2), ROW(income_statement_annual[Company Name]) - ROW(INDEX(income_statement_annual[Company Name], 1, 1)) + 1), ROW(11:11)), COLUMN(B:B)), "")</f>
        <v>9. Chi phí bán hàng</v>
      </c>
      <c r="D13" s="14">
        <f t="array" ref="D13">IFERROR(INDEX(income_statement_annual[#All], SMALL(IF(LOWER(income_statement_annual[Company Name]) = LOWER(income_statement_annual_filter!$B$2), ROW(income_statement_annual[Company Name]) - ROW(INDEX(income_statement_annual[Company Name], 1, 1)) + 1), ROW(11:11)), COLUMN(C:C)), "")</f>
        <v>0</v>
      </c>
      <c r="E13" s="14">
        <f t="array" ref="E13">IFERROR(INDEX(income_statement_annual[#All], SMALL(IF(LOWER(income_statement_annual[Company Name]) = LOWER(income_statement_annual_filter!$B$2), ROW(income_statement_annual[Company Name]) - ROW(INDEX(income_statement_annual[Company Name], 1, 1)) + 1), ROW(11:11)), COLUMN(D:D)), "")</f>
        <v>0</v>
      </c>
      <c r="F13" s="14">
        <f t="array" ref="F13">IFERROR(INDEX(income_statement_annual[#All], SMALL(IF(LOWER(income_statement_annual[Company Name]) = LOWER(income_statement_annual_filter!$B$2), ROW(income_statement_annual[Company Name]) - ROW(INDEX(income_statement_annual[Company Name], 1, 1)) + 1), ROW(11:11)), COLUMN(E:E)), "")</f>
        <v>0</v>
      </c>
      <c r="G13" s="14">
        <f t="array" ref="G13">IFERROR(INDEX(income_statement_annual[#All], SMALL(IF(LOWER(income_statement_annual[Company Name]) = LOWER(income_statement_annual_filter!$B$2), ROW(income_statement_annual[Company Name]) - ROW(INDEX(income_statement_annual[Company Name], 1, 1)) + 1), ROW(11:11)), COLUMN(F:F)), "")</f>
        <v>0</v>
      </c>
    </row>
    <row r="14" spans="1:7" x14ac:dyDescent="0.35">
      <c r="C14" t="str">
        <f t="array" ref="C14">IFERROR(INDEX(income_statement_annual[#All], SMALL(IF(LOWER(income_statement_annual[Company Name]) = LOWER(income_statement_annual_filter!$B$2), ROW(income_statement_annual[Company Name]) - ROW(INDEX(income_statement_annual[Company Name], 1, 1)) + 1), ROW(12:12)), COLUMN(B:B)), "")</f>
        <v>10. Chi phí quản lý doanh nghiệp</v>
      </c>
      <c r="D14" s="14">
        <f t="array" ref="D14">IFERROR(INDEX(income_statement_annual[#All], SMALL(IF(LOWER(income_statement_annual[Company Name]) = LOWER(income_statement_annual_filter!$B$2), ROW(income_statement_annual[Company Name]) - ROW(INDEX(income_statement_annual[Company Name], 1, 1)) + 1), ROW(12:12)), COLUMN(C:C)), "")</f>
        <v>0</v>
      </c>
      <c r="E14" s="14">
        <f t="array" ref="E14">IFERROR(INDEX(income_statement_annual[#All], SMALL(IF(LOWER(income_statement_annual[Company Name]) = LOWER(income_statement_annual_filter!$B$2), ROW(income_statement_annual[Company Name]) - ROW(INDEX(income_statement_annual[Company Name], 1, 1)) + 1), ROW(12:12)), COLUMN(D:D)), "")</f>
        <v>0</v>
      </c>
      <c r="F14" s="14">
        <f t="array" ref="F14">IFERROR(INDEX(income_statement_annual[#All], SMALL(IF(LOWER(income_statement_annual[Company Name]) = LOWER(income_statement_annual_filter!$B$2), ROW(income_statement_annual[Company Name]) - ROW(INDEX(income_statement_annual[Company Name], 1, 1)) + 1), ROW(12:12)), COLUMN(E:E)), "")</f>
        <v>0</v>
      </c>
      <c r="G14" s="14">
        <f t="array" ref="G14">IFERROR(INDEX(income_statement_annual[#All], SMALL(IF(LOWER(income_statement_annual[Company Name]) = LOWER(income_statement_annual_filter!$B$2), ROW(income_statement_annual[Company Name]) - ROW(INDEX(income_statement_annual[Company Name], 1, 1)) + 1), ROW(12:12)), COLUMN(F:F)), "")</f>
        <v>0</v>
      </c>
    </row>
    <row r="15" spans="1:7" x14ac:dyDescent="0.35">
      <c r="C15" t="str">
        <f t="array" ref="C15">IFERROR(INDEX(income_statement_annual[#All], SMALL(IF(LOWER(income_statement_annual[Company Name]) = LOWER(income_statement_annual_filter!$B$2), ROW(income_statement_annual[Company Name]) - ROW(INDEX(income_statement_annual[Company Name], 1, 1)) + 1), ROW(13:13)), COLUMN(B:B)), "")</f>
        <v>11. Lợi nhuận thuần từ hoạt động kinh doanh{30=20+(21-22) + 24 - (25+26)}</v>
      </c>
      <c r="D15" s="14">
        <f t="array" ref="D15">IFERROR(INDEX(income_statement_annual[#All], SMALL(IF(LOWER(income_statement_annual[Company Name]) = LOWER(income_statement_annual_filter!$B$2), ROW(income_statement_annual[Company Name]) - ROW(INDEX(income_statement_annual[Company Name], 1, 1)) + 1), ROW(13:13)), COLUMN(C:C)), "")</f>
        <v>0</v>
      </c>
      <c r="E15" s="14">
        <f t="array" ref="E15">IFERROR(INDEX(income_statement_annual[#All], SMALL(IF(LOWER(income_statement_annual[Company Name]) = LOWER(income_statement_annual_filter!$B$2), ROW(income_statement_annual[Company Name]) - ROW(INDEX(income_statement_annual[Company Name], 1, 1)) + 1), ROW(13:13)), COLUMN(D:D)), "")</f>
        <v>0</v>
      </c>
      <c r="F15" s="14">
        <f t="array" ref="F15">IFERROR(INDEX(income_statement_annual[#All], SMALL(IF(LOWER(income_statement_annual[Company Name]) = LOWER(income_statement_annual_filter!$B$2), ROW(income_statement_annual[Company Name]) - ROW(INDEX(income_statement_annual[Company Name], 1, 1)) + 1), ROW(13:13)), COLUMN(E:E)), "")</f>
        <v>0</v>
      </c>
      <c r="G15" s="14">
        <f t="array" ref="G15">IFERROR(INDEX(income_statement_annual[#All], SMALL(IF(LOWER(income_statement_annual[Company Name]) = LOWER(income_statement_annual_filter!$B$2), ROW(income_statement_annual[Company Name]) - ROW(INDEX(income_statement_annual[Company Name], 1, 1)) + 1), ROW(13:13)), COLUMN(F:F)), "")</f>
        <v>0</v>
      </c>
    </row>
    <row r="16" spans="1:7" x14ac:dyDescent="0.35">
      <c r="C16" t="str">
        <f t="array" ref="C16">IFERROR(INDEX(income_statement_annual[#All], SMALL(IF(LOWER(income_statement_annual[Company Name]) = LOWER(income_statement_annual_filter!$B$2), ROW(income_statement_annual[Company Name]) - ROW(INDEX(income_statement_annual[Company Name], 1, 1)) + 1), ROW(14:14)), COLUMN(B:B)), "")</f>
        <v>12. Thu nhập khác</v>
      </c>
      <c r="D16" s="14">
        <f t="array" ref="D16">IFERROR(INDEX(income_statement_annual[#All], SMALL(IF(LOWER(income_statement_annual[Company Name]) = LOWER(income_statement_annual_filter!$B$2), ROW(income_statement_annual[Company Name]) - ROW(INDEX(income_statement_annual[Company Name], 1, 1)) + 1), ROW(14:14)), COLUMN(C:C)), "")</f>
        <v>0</v>
      </c>
      <c r="E16" s="14">
        <f t="array" ref="E16">IFERROR(INDEX(income_statement_annual[#All], SMALL(IF(LOWER(income_statement_annual[Company Name]) = LOWER(income_statement_annual_filter!$B$2), ROW(income_statement_annual[Company Name]) - ROW(INDEX(income_statement_annual[Company Name], 1, 1)) + 1), ROW(14:14)), COLUMN(D:D)), "")</f>
        <v>0</v>
      </c>
      <c r="F16" s="14">
        <f t="array" ref="F16">IFERROR(INDEX(income_statement_annual[#All], SMALL(IF(LOWER(income_statement_annual[Company Name]) = LOWER(income_statement_annual_filter!$B$2), ROW(income_statement_annual[Company Name]) - ROW(INDEX(income_statement_annual[Company Name], 1, 1)) + 1), ROW(14:14)), COLUMN(E:E)), "")</f>
        <v>0</v>
      </c>
      <c r="G16" s="14">
        <f t="array" ref="G16">IFERROR(INDEX(income_statement_annual[#All], SMALL(IF(LOWER(income_statement_annual[Company Name]) = LOWER(income_statement_annual_filter!$B$2), ROW(income_statement_annual[Company Name]) - ROW(INDEX(income_statement_annual[Company Name], 1, 1)) + 1), ROW(14:14)), COLUMN(F:F)), "")</f>
        <v>0</v>
      </c>
    </row>
    <row r="17" spans="3:7" x14ac:dyDescent="0.35">
      <c r="C17" t="str">
        <f t="array" ref="C17">IFERROR(INDEX(income_statement_annual[#All], SMALL(IF(LOWER(income_statement_annual[Company Name]) = LOWER(income_statement_annual_filter!$B$2), ROW(income_statement_annual[Company Name]) - ROW(INDEX(income_statement_annual[Company Name], 1, 1)) + 1), ROW(15:15)), COLUMN(B:B)), "")</f>
        <v>13. Chi phí khác</v>
      </c>
      <c r="D17" s="14">
        <f t="array" ref="D17">IFERROR(INDEX(income_statement_annual[#All], SMALL(IF(LOWER(income_statement_annual[Company Name]) = LOWER(income_statement_annual_filter!$B$2), ROW(income_statement_annual[Company Name]) - ROW(INDEX(income_statement_annual[Company Name], 1, 1)) + 1), ROW(15:15)), COLUMN(C:C)), "")</f>
        <v>0</v>
      </c>
      <c r="E17" s="14">
        <f t="array" ref="E17">IFERROR(INDEX(income_statement_annual[#All], SMALL(IF(LOWER(income_statement_annual[Company Name]) = LOWER(income_statement_annual_filter!$B$2), ROW(income_statement_annual[Company Name]) - ROW(INDEX(income_statement_annual[Company Name], 1, 1)) + 1), ROW(15:15)), COLUMN(D:D)), "")</f>
        <v>0</v>
      </c>
      <c r="F17" s="14">
        <f t="array" ref="F17">IFERROR(INDEX(income_statement_annual[#All], SMALL(IF(LOWER(income_statement_annual[Company Name]) = LOWER(income_statement_annual_filter!$B$2), ROW(income_statement_annual[Company Name]) - ROW(INDEX(income_statement_annual[Company Name], 1, 1)) + 1), ROW(15:15)), COLUMN(E:E)), "")</f>
        <v>0</v>
      </c>
      <c r="G17" s="14">
        <f t="array" ref="G17">IFERROR(INDEX(income_statement_annual[#All], SMALL(IF(LOWER(income_statement_annual[Company Name]) = LOWER(income_statement_annual_filter!$B$2), ROW(income_statement_annual[Company Name]) - ROW(INDEX(income_statement_annual[Company Name], 1, 1)) + 1), ROW(15:15)), COLUMN(F:F)), "")</f>
        <v>0</v>
      </c>
    </row>
    <row r="18" spans="3:7" x14ac:dyDescent="0.35">
      <c r="C18" t="str">
        <f t="array" ref="C18">IFERROR(INDEX(income_statement_annual[#All], SMALL(IF(LOWER(income_statement_annual[Company Name]) = LOWER(income_statement_annual_filter!$B$2), ROW(income_statement_annual[Company Name]) - ROW(INDEX(income_statement_annual[Company Name], 1, 1)) + 1), ROW(16:16)), COLUMN(B:B)), "")</f>
        <v>14. Lợi nhuận khác(40=31-32)</v>
      </c>
      <c r="D18" s="14">
        <f t="array" ref="D18">IFERROR(INDEX(income_statement_annual[#All], SMALL(IF(LOWER(income_statement_annual[Company Name]) = LOWER(income_statement_annual_filter!$B$2), ROW(income_statement_annual[Company Name]) - ROW(INDEX(income_statement_annual[Company Name], 1, 1)) + 1), ROW(16:16)), COLUMN(C:C)), "")</f>
        <v>0</v>
      </c>
      <c r="E18" s="14">
        <f t="array" ref="E18">IFERROR(INDEX(income_statement_annual[#All], SMALL(IF(LOWER(income_statement_annual[Company Name]) = LOWER(income_statement_annual_filter!$B$2), ROW(income_statement_annual[Company Name]) - ROW(INDEX(income_statement_annual[Company Name], 1, 1)) + 1), ROW(16:16)), COLUMN(D:D)), "")</f>
        <v>0</v>
      </c>
      <c r="F18" s="14">
        <f t="array" ref="F18">IFERROR(INDEX(income_statement_annual[#All], SMALL(IF(LOWER(income_statement_annual[Company Name]) = LOWER(income_statement_annual_filter!$B$2), ROW(income_statement_annual[Company Name]) - ROW(INDEX(income_statement_annual[Company Name], 1, 1)) + 1), ROW(16:16)), COLUMN(E:E)), "")</f>
        <v>0</v>
      </c>
      <c r="G18" s="14">
        <f t="array" ref="G18">IFERROR(INDEX(income_statement_annual[#All], SMALL(IF(LOWER(income_statement_annual[Company Name]) = LOWER(income_statement_annual_filter!$B$2), ROW(income_statement_annual[Company Name]) - ROW(INDEX(income_statement_annual[Company Name], 1, 1)) + 1), ROW(16:16)), COLUMN(F:F)), "")</f>
        <v>0</v>
      </c>
    </row>
    <row r="19" spans="3:7" x14ac:dyDescent="0.35">
      <c r="C19" t="str">
        <f t="array" ref="C19">IFERROR(INDEX(income_statement_annual[#All], SMALL(IF(LOWER(income_statement_annual[Company Name]) = LOWER(income_statement_annual_filter!$B$2), ROW(income_statement_annual[Company Name]) - ROW(INDEX(income_statement_annual[Company Name], 1, 1)) + 1), ROW(17:17)), COLUMN(B:B)), "")</f>
        <v>15. Tổng lợi nhuận kế toán trước thuế(50=30+40)</v>
      </c>
      <c r="D19" s="14">
        <f t="array" ref="D19">IFERROR(INDEX(income_statement_annual[#All], SMALL(IF(LOWER(income_statement_annual[Company Name]) = LOWER(income_statement_annual_filter!$B$2), ROW(income_statement_annual[Company Name]) - ROW(INDEX(income_statement_annual[Company Name], 1, 1)) + 1), ROW(17:17)), COLUMN(C:C)), "")</f>
        <v>0</v>
      </c>
      <c r="E19" s="14">
        <f t="array" ref="E19">IFERROR(INDEX(income_statement_annual[#All], SMALL(IF(LOWER(income_statement_annual[Company Name]) = LOWER(income_statement_annual_filter!$B$2), ROW(income_statement_annual[Company Name]) - ROW(INDEX(income_statement_annual[Company Name], 1, 1)) + 1), ROW(17:17)), COLUMN(D:D)), "")</f>
        <v>0</v>
      </c>
      <c r="F19" s="14">
        <f t="array" ref="F19">IFERROR(INDEX(income_statement_annual[#All], SMALL(IF(LOWER(income_statement_annual[Company Name]) = LOWER(income_statement_annual_filter!$B$2), ROW(income_statement_annual[Company Name]) - ROW(INDEX(income_statement_annual[Company Name], 1, 1)) + 1), ROW(17:17)), COLUMN(E:E)), "")</f>
        <v>0</v>
      </c>
      <c r="G19" s="14">
        <f t="array" ref="G19">IFERROR(INDEX(income_statement_annual[#All], SMALL(IF(LOWER(income_statement_annual[Company Name]) = LOWER(income_statement_annual_filter!$B$2), ROW(income_statement_annual[Company Name]) - ROW(INDEX(income_statement_annual[Company Name], 1, 1)) + 1), ROW(17:17)), COLUMN(F:F)), "")</f>
        <v>0</v>
      </c>
    </row>
    <row r="20" spans="3:7" x14ac:dyDescent="0.35">
      <c r="C20" t="str">
        <f t="array" ref="C20">IFERROR(INDEX(income_statement_annual[#All], SMALL(IF(LOWER(income_statement_annual[Company Name]) = LOWER(income_statement_annual_filter!$B$2), ROW(income_statement_annual[Company Name]) - ROW(INDEX(income_statement_annual[Company Name], 1, 1)) + 1), ROW(18:18)), COLUMN(B:B)), "")</f>
        <v>16. Chi phí thuế TNDN hiện hành</v>
      </c>
      <c r="D20" s="14">
        <f t="array" ref="D20">IFERROR(INDEX(income_statement_annual[#All], SMALL(IF(LOWER(income_statement_annual[Company Name]) = LOWER(income_statement_annual_filter!$B$2), ROW(income_statement_annual[Company Name]) - ROW(INDEX(income_statement_annual[Company Name], 1, 1)) + 1), ROW(18:18)), COLUMN(C:C)), "")</f>
        <v>0</v>
      </c>
      <c r="E20" s="14">
        <f t="array" ref="E20">IFERROR(INDEX(income_statement_annual[#All], SMALL(IF(LOWER(income_statement_annual[Company Name]) = LOWER(income_statement_annual_filter!$B$2), ROW(income_statement_annual[Company Name]) - ROW(INDEX(income_statement_annual[Company Name], 1, 1)) + 1), ROW(18:18)), COLUMN(D:D)), "")</f>
        <v>0</v>
      </c>
      <c r="F20" s="14">
        <f t="array" ref="F20">IFERROR(INDEX(income_statement_annual[#All], SMALL(IF(LOWER(income_statement_annual[Company Name]) = LOWER(income_statement_annual_filter!$B$2), ROW(income_statement_annual[Company Name]) - ROW(INDEX(income_statement_annual[Company Name], 1, 1)) + 1), ROW(18:18)), COLUMN(E:E)), "")</f>
        <v>0</v>
      </c>
      <c r="G20" s="14">
        <f t="array" ref="G20">IFERROR(INDEX(income_statement_annual[#All], SMALL(IF(LOWER(income_statement_annual[Company Name]) = LOWER(income_statement_annual_filter!$B$2), ROW(income_statement_annual[Company Name]) - ROW(INDEX(income_statement_annual[Company Name], 1, 1)) + 1), ROW(18:18)), COLUMN(F:F)), "")</f>
        <v>0</v>
      </c>
    </row>
    <row r="21" spans="3:7" x14ac:dyDescent="0.35">
      <c r="C21" t="str">
        <f t="array" ref="C21">IFERROR(INDEX(income_statement_annual[#All], SMALL(IF(LOWER(income_statement_annual[Company Name]) = LOWER(income_statement_annual_filter!$B$2), ROW(income_statement_annual[Company Name]) - ROW(INDEX(income_statement_annual[Company Name], 1, 1)) + 1), ROW(19:19)), COLUMN(B:B)), "")</f>
        <v>17. Chi phí thuế TNDN hoãn lại</v>
      </c>
      <c r="D21" s="14">
        <f t="array" ref="D21">IFERROR(INDEX(income_statement_annual[#All], SMALL(IF(LOWER(income_statement_annual[Company Name]) = LOWER(income_statement_annual_filter!$B$2), ROW(income_statement_annual[Company Name]) - ROW(INDEX(income_statement_annual[Company Name], 1, 1)) + 1), ROW(19:19)), COLUMN(C:C)), "")</f>
        <v>0</v>
      </c>
      <c r="E21" s="14">
        <f t="array" ref="E21">IFERROR(INDEX(income_statement_annual[#All], SMALL(IF(LOWER(income_statement_annual[Company Name]) = LOWER(income_statement_annual_filter!$B$2), ROW(income_statement_annual[Company Name]) - ROW(INDEX(income_statement_annual[Company Name], 1, 1)) + 1), ROW(19:19)), COLUMN(D:D)), "")</f>
        <v>0</v>
      </c>
      <c r="F21" s="14">
        <f t="array" ref="F21">IFERROR(INDEX(income_statement_annual[#All], SMALL(IF(LOWER(income_statement_annual[Company Name]) = LOWER(income_statement_annual_filter!$B$2), ROW(income_statement_annual[Company Name]) - ROW(INDEX(income_statement_annual[Company Name], 1, 1)) + 1), ROW(19:19)), COLUMN(E:E)), "")</f>
        <v>0</v>
      </c>
      <c r="G21" s="14">
        <f t="array" ref="G21">IFERROR(INDEX(income_statement_annual[#All], SMALL(IF(LOWER(income_statement_annual[Company Name]) = LOWER(income_statement_annual_filter!$B$2), ROW(income_statement_annual[Company Name]) - ROW(INDEX(income_statement_annual[Company Name], 1, 1)) + 1), ROW(19:19)), COLUMN(F:F)), "")</f>
        <v>0</v>
      </c>
    </row>
    <row r="22" spans="3:7" x14ac:dyDescent="0.35">
      <c r="C22" t="str">
        <f t="array" ref="C22">IFERROR(INDEX(income_statement_annual[#All], SMALL(IF(LOWER(income_statement_annual[Company Name]) = LOWER(income_statement_annual_filter!$B$2), ROW(income_statement_annual[Company Name]) - ROW(INDEX(income_statement_annual[Company Name], 1, 1)) + 1), ROW(20:20)), COLUMN(B:B)), "")</f>
        <v>18. Lợi nhuận sau thuế thu nhập doanh nghiệp(60=50-51-52)</v>
      </c>
      <c r="D22" s="14">
        <f t="array" ref="D22">IFERROR(INDEX(income_statement_annual[#All], SMALL(IF(LOWER(income_statement_annual[Company Name]) = LOWER(income_statement_annual_filter!$B$2), ROW(income_statement_annual[Company Name]) - ROW(INDEX(income_statement_annual[Company Name], 1, 1)) + 1), ROW(20:20)), COLUMN(C:C)), "")</f>
        <v>0</v>
      </c>
      <c r="E22" s="14">
        <f t="array" ref="E22">IFERROR(INDEX(income_statement_annual[#All], SMALL(IF(LOWER(income_statement_annual[Company Name]) = LOWER(income_statement_annual_filter!$B$2), ROW(income_statement_annual[Company Name]) - ROW(INDEX(income_statement_annual[Company Name], 1, 1)) + 1), ROW(20:20)), COLUMN(D:D)), "")</f>
        <v>0</v>
      </c>
      <c r="F22" s="14">
        <f t="array" ref="F22">IFERROR(INDEX(income_statement_annual[#All], SMALL(IF(LOWER(income_statement_annual[Company Name]) = LOWER(income_statement_annual_filter!$B$2), ROW(income_statement_annual[Company Name]) - ROW(INDEX(income_statement_annual[Company Name], 1, 1)) + 1), ROW(20:20)), COLUMN(E:E)), "")</f>
        <v>0</v>
      </c>
      <c r="G22" s="14">
        <f t="array" ref="G22">IFERROR(INDEX(income_statement_annual[#All], SMALL(IF(LOWER(income_statement_annual[Company Name]) = LOWER(income_statement_annual_filter!$B$2), ROW(income_statement_annual[Company Name]) - ROW(INDEX(income_statement_annual[Company Name], 1, 1)) + 1), ROW(20:20)), COLUMN(F:F)), "")</f>
        <v>0</v>
      </c>
    </row>
    <row r="23" spans="3:7" x14ac:dyDescent="0.35">
      <c r="C23" t="str">
        <f t="array" ref="C23">IFERROR(INDEX(income_statement_annual[#All], SMALL(IF(LOWER(income_statement_annual[Company Name]) = LOWER(income_statement_annual_filter!$B$2), ROW(income_statement_annual[Company Name]) - ROW(INDEX(income_statement_annual[Company Name], 1, 1)) + 1), ROW(21:21)), COLUMN(B:B)), "")</f>
        <v>19. Lợi nhuận sau thuế công ty mẹ</v>
      </c>
      <c r="D23" s="14">
        <f t="array" ref="D23">IFERROR(INDEX(income_statement_annual[#All], SMALL(IF(LOWER(income_statement_annual[Company Name]) = LOWER(income_statement_annual_filter!$B$2), ROW(income_statement_annual[Company Name]) - ROW(INDEX(income_statement_annual[Company Name], 1, 1)) + 1), ROW(21:21)), COLUMN(C:C)), "")</f>
        <v>0</v>
      </c>
      <c r="E23" s="14">
        <f t="array" ref="E23">IFERROR(INDEX(income_statement_annual[#All], SMALL(IF(LOWER(income_statement_annual[Company Name]) = LOWER(income_statement_annual_filter!$B$2), ROW(income_statement_annual[Company Name]) - ROW(INDEX(income_statement_annual[Company Name], 1, 1)) + 1), ROW(21:21)), COLUMN(D:D)), "")</f>
        <v>0</v>
      </c>
      <c r="F23" s="14">
        <f t="array" ref="F23">IFERROR(INDEX(income_statement_annual[#All], SMALL(IF(LOWER(income_statement_annual[Company Name]) = LOWER(income_statement_annual_filter!$B$2), ROW(income_statement_annual[Company Name]) - ROW(INDEX(income_statement_annual[Company Name], 1, 1)) + 1), ROW(21:21)), COLUMN(E:E)), "")</f>
        <v>0</v>
      </c>
      <c r="G23" s="14">
        <f t="array" ref="G23">IFERROR(INDEX(income_statement_annual[#All], SMALL(IF(LOWER(income_statement_annual[Company Name]) = LOWER(income_statement_annual_filter!$B$2), ROW(income_statement_annual[Company Name]) - ROW(INDEX(income_statement_annual[Company Name], 1, 1)) + 1), ROW(21:21)), COLUMN(F:F)), "")</f>
        <v>0</v>
      </c>
    </row>
    <row r="24" spans="3:7" x14ac:dyDescent="0.35">
      <c r="C24" t="str">
        <f t="array" ref="C24">IFERROR(INDEX(income_statement_annual[#All], SMALL(IF(LOWER(income_statement_annual[Company Name]) = LOWER(income_statement_annual_filter!$B$2), ROW(income_statement_annual[Company Name]) - ROW(INDEX(income_statement_annual[Company Name], 1, 1)) + 1), ROW(22:22)), COLUMN(B:B)), "")</f>
        <v>20. Lợi nhuận sau thuế công ty mẹ không kiểm soát</v>
      </c>
      <c r="D24" s="14">
        <f t="array" ref="D24">IFERROR(INDEX(income_statement_annual[#All], SMALL(IF(LOWER(income_statement_annual[Company Name]) = LOWER(income_statement_annual_filter!$B$2), ROW(income_statement_annual[Company Name]) - ROW(INDEX(income_statement_annual[Company Name], 1, 1)) + 1), ROW(22:22)), COLUMN(C:C)), "")</f>
        <v>0</v>
      </c>
      <c r="E24" s="14">
        <f t="array" ref="E24">IFERROR(INDEX(income_statement_annual[#All], SMALL(IF(LOWER(income_statement_annual[Company Name]) = LOWER(income_statement_annual_filter!$B$2), ROW(income_statement_annual[Company Name]) - ROW(INDEX(income_statement_annual[Company Name], 1, 1)) + 1), ROW(22:22)), COLUMN(D:D)), "")</f>
        <v>0</v>
      </c>
      <c r="F24" s="14">
        <f t="array" ref="F24">IFERROR(INDEX(income_statement_annual[#All], SMALL(IF(LOWER(income_statement_annual[Company Name]) = LOWER(income_statement_annual_filter!$B$2), ROW(income_statement_annual[Company Name]) - ROW(INDEX(income_statement_annual[Company Name], 1, 1)) + 1), ROW(22:22)), COLUMN(E:E)), "")</f>
        <v>0</v>
      </c>
      <c r="G24" s="14">
        <f t="array" ref="G24">IFERROR(INDEX(income_statement_annual[#All], SMALL(IF(LOWER(income_statement_annual[Company Name]) = LOWER(income_statement_annual_filter!$B$2), ROW(income_statement_annual[Company Name]) - ROW(INDEX(income_statement_annual[Company Name], 1, 1)) + 1), ROW(22:22)), COLUMN(F:F)), "")</f>
        <v>0</v>
      </c>
    </row>
    <row r="25" spans="3:7" x14ac:dyDescent="0.35">
      <c r="C25" t="str">
        <f t="array" ref="C25">IFERROR(INDEX(income_statement_annual[#All], SMALL(IF(LOWER(income_statement_annual[Company Name]) = LOWER(income_statement_annual_filter!$B$2), ROW(income_statement_annual[Company Name]) - ROW(INDEX(income_statement_annual[Company Name], 1, 1)) + 1), ROW(23:23)), COLUMN(B:B)), "")</f>
        <v>21. Lãi cơ bản trên cổ phiếu(*)</v>
      </c>
      <c r="D25" s="14">
        <f t="array" ref="D25">IFERROR(INDEX(income_statement_annual[#All], SMALL(IF(LOWER(income_statement_annual[Company Name]) = LOWER(income_statement_annual_filter!$B$2), ROW(income_statement_annual[Company Name]) - ROW(INDEX(income_statement_annual[Company Name], 1, 1)) + 1), ROW(23:23)), COLUMN(C:C)), "")</f>
        <v>0</v>
      </c>
      <c r="E25" s="14">
        <f t="array" ref="E25">IFERROR(INDEX(income_statement_annual[#All], SMALL(IF(LOWER(income_statement_annual[Company Name]) = LOWER(income_statement_annual_filter!$B$2), ROW(income_statement_annual[Company Name]) - ROW(INDEX(income_statement_annual[Company Name], 1, 1)) + 1), ROW(23:23)), COLUMN(D:D)), "")</f>
        <v>0</v>
      </c>
      <c r="F25" s="14">
        <f t="array" ref="F25">IFERROR(INDEX(income_statement_annual[#All], SMALL(IF(LOWER(income_statement_annual[Company Name]) = LOWER(income_statement_annual_filter!$B$2), ROW(income_statement_annual[Company Name]) - ROW(INDEX(income_statement_annual[Company Name], 1, 1)) + 1), ROW(23:23)), COLUMN(E:E)), "")</f>
        <v>0</v>
      </c>
      <c r="G25" s="14">
        <f t="array" ref="G25">IFERROR(INDEX(income_statement_annual[#All], SMALL(IF(LOWER(income_statement_annual[Company Name]) = LOWER(income_statement_annual_filter!$B$2), ROW(income_statement_annual[Company Name]) - ROW(INDEX(income_statement_annual[Company Name], 1, 1)) + 1), ROW(23:23)), COLUMN(F:F)),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948765-7A9A-485D-A94E-FD7D6ECA57E9}">
          <x14:formula1>
            <xm:f>'Data Validattion'!$B$2:$B$20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255-AD2E-4F33-BB91-AA39A2FA19C2}">
  <dimension ref="A2:S25"/>
  <sheetViews>
    <sheetView workbookViewId="0">
      <selection activeCell="A2" sqref="A2:XFD4"/>
    </sheetView>
  </sheetViews>
  <sheetFormatPr defaultRowHeight="14.5" x14ac:dyDescent="0.35"/>
  <cols>
    <col min="1" max="1" width="18.08984375" customWidth="1"/>
    <col min="3" max="3" width="64.54296875" bestFit="1" customWidth="1"/>
    <col min="4" max="6" width="15.81640625" bestFit="1" customWidth="1"/>
    <col min="7" max="7" width="17.36328125" bestFit="1" customWidth="1"/>
    <col min="8" max="9" width="15.81640625" bestFit="1" customWidth="1"/>
    <col min="10" max="16" width="17.36328125" bestFit="1" customWidth="1"/>
    <col min="17" max="17" width="7.90625" bestFit="1" customWidth="1"/>
    <col min="18" max="18" width="17.36328125" bestFit="1" customWidth="1"/>
    <col min="19" max="19" width="7.90625" bestFit="1" customWidth="1"/>
  </cols>
  <sheetData>
    <row r="2" spans="1:19" ht="15.5" x14ac:dyDescent="0.35">
      <c r="A2" s="13" t="s">
        <v>155</v>
      </c>
      <c r="B2" s="13" t="s">
        <v>149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18" t="s">
        <v>158</v>
      </c>
      <c r="E3" s="18" t="s">
        <v>159</v>
      </c>
      <c r="F3" s="18" t="s">
        <v>160</v>
      </c>
      <c r="G3" s="18" t="s">
        <v>161</v>
      </c>
      <c r="H3" s="18" t="s">
        <v>162</v>
      </c>
      <c r="I3" s="18" t="s">
        <v>163</v>
      </c>
      <c r="J3" s="18" t="s">
        <v>164</v>
      </c>
      <c r="K3" s="18" t="s">
        <v>165</v>
      </c>
      <c r="L3" s="18" t="s">
        <v>166</v>
      </c>
      <c r="M3" s="18" t="s">
        <v>167</v>
      </c>
      <c r="N3" s="18" t="s">
        <v>168</v>
      </c>
      <c r="O3" s="18" t="s">
        <v>169</v>
      </c>
      <c r="P3" s="18" t="s">
        <v>226</v>
      </c>
      <c r="Q3" s="18" t="s">
        <v>227</v>
      </c>
      <c r="R3" s="18" t="s">
        <v>228</v>
      </c>
      <c r="S3" s="18" t="s">
        <v>229</v>
      </c>
    </row>
    <row r="4" spans="1:19" x14ac:dyDescent="0.35">
      <c r="C4" t="str">
        <f t="array" ref="C4">IFERROR(INDEX(income_statement_quarter[#All], SMALL(IF(LOWER(income_statement_quarter[Company Name]) = LOWER(income_statement_quarter_filter!$B$2), ROW(income_statement_quarter[Company Name]) - ROW(INDEX(income_statement_quarter[Company Name], 1, 1)) + 1), ROW(2:2)), COLUMN(B:B)), "")</f>
        <v>1. Doanh thu bán hàng và cung cấp dịch vụ</v>
      </c>
      <c r="D4" s="14">
        <f t="array" ref="D4">IFERROR(INDEX(income_statement_quarter[#All], SMALL(IF(LOWER(income_statement_quarter[Company Name]) = LOWER(income_statement_quarter_filter!$B$2), ROW(income_statement_quarter[Company Name]) - ROW(INDEX(income_statement_quarter[Company Name], 1, 1)) + 1), ROW(2:2)), COLUMN(C:C)), "")</f>
        <v>0</v>
      </c>
      <c r="E4" s="14">
        <f t="array" ref="E4">IFERROR(INDEX(income_statement_quarter[#All], SMALL(IF(LOWER(income_statement_quarter[Company Name]) = LOWER(income_statement_quarter_filter!$B$2), ROW(income_statement_quarter[Company Name]) - ROW(INDEX(income_statement_quarter[Company Name], 1, 1)) + 1), ROW(2:2)), COLUMN(D:D)), "")</f>
        <v>0</v>
      </c>
      <c r="F4" s="14">
        <f t="array" ref="F4">IFERROR(INDEX(income_statement_quarter[#All], SMALL(IF(LOWER(income_statement_quarter[Company Name]) = LOWER(income_statement_quarter_filter!$B$2), ROW(income_statement_quarter[Company Name]) - ROW(INDEX(income_statement_quarter[Company Name], 1, 1)) + 1), ROW(2:2)), COLUMN(E:E)), "")</f>
        <v>0</v>
      </c>
      <c r="G4" s="14">
        <f t="array" ref="G4">IFERROR(INDEX(income_statement_quarter[#All], SMALL(IF(LOWER(income_statement_quarter[Company Name]) = LOWER(income_statement_quarter_filter!$B$2), ROW(income_statement_quarter[Company Name]) - ROW(INDEX(income_statement_quarter[Company Name], 1, 1)) + 1), ROW(2:2)), COLUMN(F:F)), "")</f>
        <v>0</v>
      </c>
      <c r="H4" s="14">
        <f t="array" ref="H4">IFERROR(INDEX(income_statement_quarter[#All], SMALL(IF(LOWER(income_statement_quarter[Company Name]) = LOWER(income_statement_quarter_filter!$B$2), ROW(income_statement_quarter[Company Name]) - ROW(INDEX(income_statement_quarter[Company Name], 1, 1)) + 1), ROW(2:2)), COLUMN(G:G)), "")</f>
        <v>0</v>
      </c>
      <c r="I4" s="14">
        <f t="array" ref="I4">IFERROR(INDEX(income_statement_quarter[#All], SMALL(IF(LOWER(income_statement_quarter[Company Name]) = LOWER(income_statement_quarter_filter!$B$2), ROW(income_statement_quarter[Company Name]) - ROW(INDEX(income_statement_quarter[Company Name], 1, 1)) + 1), ROW(2:2)), COLUMN(H:H)), "")</f>
        <v>0</v>
      </c>
      <c r="J4" s="14">
        <f t="array" ref="J4">IFERROR(INDEX(income_statement_quarter[#All], SMALL(IF(LOWER(income_statement_quarter[Company Name]) = LOWER(income_statement_quarter_filter!$B$2), ROW(income_statement_quarter[Company Name]) - ROW(INDEX(income_statement_quarter[Company Name], 1, 1)) + 1), ROW(2:2)), COLUMN(I:I)), "")</f>
        <v>0</v>
      </c>
      <c r="K4" s="14">
        <f t="array" ref="K4">IFERROR(INDEX(income_statement_quarter[#All], SMALL(IF(LOWER(income_statement_quarter[Company Name]) = LOWER(income_statement_quarter_filter!$B$2), ROW(income_statement_quarter[Company Name]) - ROW(INDEX(income_statement_quarter[Company Name], 1, 1)) + 1), ROW(2:2)), COLUMN(J:J)), "")</f>
        <v>0</v>
      </c>
      <c r="L4" s="14">
        <f t="array" ref="L4">IFERROR(INDEX(income_statement_quarter[#All], SMALL(IF(LOWER(income_statement_quarter[Company Name]) = LOWER(income_statement_quarter_filter!$B$2), ROW(income_statement_quarter[Company Name]) - ROW(INDEX(income_statement_quarter[Company Name], 1, 1)) + 1), ROW(2:2)), COLUMN(K:K)), "")</f>
        <v>0</v>
      </c>
      <c r="M4" s="14">
        <f t="array" ref="M4">IFERROR(INDEX(income_statement_quarter[#All], SMALL(IF(LOWER(income_statement_quarter[Company Name]) = LOWER(income_statement_quarter_filter!$B$2), ROW(income_statement_quarter[Company Name]) - ROW(INDEX(income_statement_quarter[Company Name], 1, 1)) + 1), ROW(2:2)), COLUMN(L:L)), "")</f>
        <v>0</v>
      </c>
      <c r="N4" s="14">
        <f t="array" ref="N4">IFERROR(INDEX(income_statement_quarter[#All], SMALL(IF(LOWER(income_statement_quarter[Company Name]) = LOWER(income_statement_quarter_filter!$B$2), ROW(income_statement_quarter[Company Name]) - ROW(INDEX(income_statement_quarter[Company Name], 1, 1)) + 1), ROW(2:2)), COLUMN(M:M)), "")</f>
        <v>0</v>
      </c>
      <c r="O4" s="14">
        <f t="array" ref="O4">IFERROR(INDEX(income_statement_quarter[#All], SMALL(IF(LOWER(income_statement_quarter[Company Name]) = LOWER(income_statement_quarter_filter!$B$2), ROW(income_statement_quarter[Company Name]) - ROW(INDEX(income_statement_quarter[Company Name], 1, 1)) + 1), ROW(2:2)), COLUMN(N:N)), "")</f>
        <v>0</v>
      </c>
      <c r="P4" s="14">
        <f t="array" ref="P4">IFERROR(INDEX(income_statement_quarter[#All], SMALL(IF(LOWER(income_statement_quarter[Company Name]) = LOWER(income_statement_quarter_filter!$B$2), ROW(income_statement_quarter[Company Name]) - ROW(INDEX(income_statement_quarter[Company Name], 1, 1)) + 1), ROW(2:2)), COLUMN(O:O)), "")</f>
        <v>0</v>
      </c>
      <c r="Q4" s="14">
        <f t="array" ref="Q4">IFERROR(INDEX(income_statement_quarter[#All], SMALL(IF(LOWER(income_statement_quarter[Company Name]) = LOWER(income_statement_quarter_filter!$B$2), ROW(income_statement_quarter[Company Name]) - ROW(INDEX(income_statement_quarter[Company Name], 1, 1)) + 1), ROW(2:2)), COLUMN(P:P)), "")</f>
        <v>0</v>
      </c>
      <c r="R4" s="14">
        <f t="array" ref="R4">IFERROR(INDEX(income_statement_quarter[#All], SMALL(IF(LOWER(income_statement_quarter[Company Name]) = LOWER(income_statement_quarter_filter!$B$2), ROW(income_statement_quarter[Company Name]) - ROW(INDEX(income_statement_quarter[Company Name], 1, 1)) + 1), ROW(2:2)), COLUMN(Q:Q)), "")</f>
        <v>0</v>
      </c>
      <c r="S4" s="14">
        <f t="array" ref="S4">IFERROR(INDEX(income_statement_quarter[#All], SMALL(IF(LOWER(income_statement_quarter[Company Name]) = LOWER(income_statement_quarter_filter!$B$2), ROW(income_statement_quarter[Company Name]) - ROW(INDEX(income_statement_quarter[Company Name], 1, 1)) + 1), ROW(2:2)), COLUMN(R:R)), "")</f>
        <v>0</v>
      </c>
    </row>
    <row r="5" spans="1:19" x14ac:dyDescent="0.35">
      <c r="C5" t="str">
        <f t="array" ref="C5">IFERROR(INDEX(income_statement_quarter[#All], SMALL(IF(LOWER(income_statement_quarter[Company Name]) = LOWER(income_statement_quarter_filter!$B$2), ROW(income_statement_quarter[Company Name]) - ROW(INDEX(income_statement_quarter[Company Name], 1, 1)) + 1), ROW(3:3)), COLUMN(B:B)), "")</f>
        <v>2. Các khoản giảm trừ doanh thu</v>
      </c>
      <c r="D5" s="14">
        <f t="array" ref="D5">IFERROR(INDEX(income_statement_quarter[#All], SMALL(IF(LOWER(income_statement_quarter[Company Name]) = LOWER(income_statement_quarter_filter!$B$2), ROW(income_statement_quarter[Company Name]) - ROW(INDEX(income_statement_quarter[Company Name], 1, 1)) + 1), ROW(3:3)), COLUMN(C:C)), "")</f>
        <v>0</v>
      </c>
      <c r="E5" s="14">
        <f t="array" ref="E5">IFERROR(INDEX(income_statement_quarter[#All], SMALL(IF(LOWER(income_statement_quarter[Company Name]) = LOWER(income_statement_quarter_filter!$B$2), ROW(income_statement_quarter[Company Name]) - ROW(INDEX(income_statement_quarter[Company Name], 1, 1)) + 1), ROW(3:3)), COLUMN(D:D)), "")</f>
        <v>0</v>
      </c>
      <c r="F5" s="14">
        <f t="array" ref="F5">IFERROR(INDEX(income_statement_quarter[#All], SMALL(IF(LOWER(income_statement_quarter[Company Name]) = LOWER(income_statement_quarter_filter!$B$2), ROW(income_statement_quarter[Company Name]) - ROW(INDEX(income_statement_quarter[Company Name], 1, 1)) + 1), ROW(3:3)), COLUMN(E:E)), "")</f>
        <v>0</v>
      </c>
      <c r="G5" s="14">
        <f t="array" ref="G5">IFERROR(INDEX(income_statement_quarter[#All], SMALL(IF(LOWER(income_statement_quarter[Company Name]) = LOWER(income_statement_quarter_filter!$B$2), ROW(income_statement_quarter[Company Name]) - ROW(INDEX(income_statement_quarter[Company Name], 1, 1)) + 1), ROW(3:3)), COLUMN(F:F)), "")</f>
        <v>0</v>
      </c>
      <c r="H5" s="14">
        <f t="array" ref="H5">IFERROR(INDEX(income_statement_quarter[#All], SMALL(IF(LOWER(income_statement_quarter[Company Name]) = LOWER(income_statement_quarter_filter!$B$2), ROW(income_statement_quarter[Company Name]) - ROW(INDEX(income_statement_quarter[Company Name], 1, 1)) + 1), ROW(3:3)), COLUMN(G:G)), "")</f>
        <v>0</v>
      </c>
      <c r="I5" s="14">
        <f t="array" ref="I5">IFERROR(INDEX(income_statement_quarter[#All], SMALL(IF(LOWER(income_statement_quarter[Company Name]) = LOWER(income_statement_quarter_filter!$B$2), ROW(income_statement_quarter[Company Name]) - ROW(INDEX(income_statement_quarter[Company Name], 1, 1)) + 1), ROW(3:3)), COLUMN(H:H)), "")</f>
        <v>0</v>
      </c>
      <c r="J5" s="14">
        <f t="array" ref="J5">IFERROR(INDEX(income_statement_quarter[#All], SMALL(IF(LOWER(income_statement_quarter[Company Name]) = LOWER(income_statement_quarter_filter!$B$2), ROW(income_statement_quarter[Company Name]) - ROW(INDEX(income_statement_quarter[Company Name], 1, 1)) + 1), ROW(3:3)), COLUMN(I:I)), "")</f>
        <v>0</v>
      </c>
      <c r="K5" s="14">
        <f t="array" ref="K5">IFERROR(INDEX(income_statement_quarter[#All], SMALL(IF(LOWER(income_statement_quarter[Company Name]) = LOWER(income_statement_quarter_filter!$B$2), ROW(income_statement_quarter[Company Name]) - ROW(INDEX(income_statement_quarter[Company Name], 1, 1)) + 1), ROW(3:3)), COLUMN(J:J)), "")</f>
        <v>0</v>
      </c>
      <c r="L5" s="14">
        <f t="array" ref="L5">IFERROR(INDEX(income_statement_quarter[#All], SMALL(IF(LOWER(income_statement_quarter[Company Name]) = LOWER(income_statement_quarter_filter!$B$2), ROW(income_statement_quarter[Company Name]) - ROW(INDEX(income_statement_quarter[Company Name], 1, 1)) + 1), ROW(3:3)), COLUMN(K:K)), "")</f>
        <v>0</v>
      </c>
      <c r="M5" s="14">
        <f t="array" ref="M5">IFERROR(INDEX(income_statement_quarter[#All], SMALL(IF(LOWER(income_statement_quarter[Company Name]) = LOWER(income_statement_quarter_filter!$B$2), ROW(income_statement_quarter[Company Name]) - ROW(INDEX(income_statement_quarter[Company Name], 1, 1)) + 1), ROW(3:3)), COLUMN(L:L)), "")</f>
        <v>0</v>
      </c>
      <c r="N5" s="14">
        <f t="array" ref="N5">IFERROR(INDEX(income_statement_quarter[#All], SMALL(IF(LOWER(income_statement_quarter[Company Name]) = LOWER(income_statement_quarter_filter!$B$2), ROW(income_statement_quarter[Company Name]) - ROW(INDEX(income_statement_quarter[Company Name], 1, 1)) + 1), ROW(3:3)), COLUMN(M:M)), "")</f>
        <v>0</v>
      </c>
      <c r="O5" s="14">
        <f t="array" ref="O5">IFERROR(INDEX(income_statement_quarter[#All], SMALL(IF(LOWER(income_statement_quarter[Company Name]) = LOWER(income_statement_quarter_filter!$B$2), ROW(income_statement_quarter[Company Name]) - ROW(INDEX(income_statement_quarter[Company Name], 1, 1)) + 1), ROW(3:3)), COLUMN(N:N)), "")</f>
        <v>0</v>
      </c>
      <c r="P5" s="14">
        <f t="array" ref="P5">IFERROR(INDEX(income_statement_quarter[#All], SMALL(IF(LOWER(income_statement_quarter[Company Name]) = LOWER(income_statement_quarter_filter!$B$2), ROW(income_statement_quarter[Company Name]) - ROW(INDEX(income_statement_quarter[Company Name], 1, 1)) + 1), ROW(3:3)), COLUMN(O:O)), "")</f>
        <v>0</v>
      </c>
      <c r="Q5" s="14">
        <f t="array" ref="Q5">IFERROR(INDEX(income_statement_quarter[#All], SMALL(IF(LOWER(income_statement_quarter[Company Name]) = LOWER(income_statement_quarter_filter!$B$2), ROW(income_statement_quarter[Company Name]) - ROW(INDEX(income_statement_quarter[Company Name], 1, 1)) + 1), ROW(3:3)), COLUMN(P:P)), "")</f>
        <v>0</v>
      </c>
      <c r="R5" s="14">
        <f t="array" ref="R5">IFERROR(INDEX(income_statement_quarter[#All], SMALL(IF(LOWER(income_statement_quarter[Company Name]) = LOWER(income_statement_quarter_filter!$B$2), ROW(income_statement_quarter[Company Name]) - ROW(INDEX(income_statement_quarter[Company Name], 1, 1)) + 1), ROW(3:3)), COLUMN(Q:Q)), "")</f>
        <v>0</v>
      </c>
      <c r="S5" s="14">
        <f t="array" ref="S5">IFERROR(INDEX(income_statement_quarter[#All], SMALL(IF(LOWER(income_statement_quarter[Company Name]) = LOWER(income_statement_quarter_filter!$B$2), ROW(income_statement_quarter[Company Name]) - ROW(INDEX(income_statement_quarter[Company Name], 1, 1)) + 1), ROW(3:3)), COLUMN(R:R)), "")</f>
        <v>0</v>
      </c>
    </row>
    <row r="6" spans="1:19" x14ac:dyDescent="0.35">
      <c r="C6" t="str">
        <f t="array" ref="C6">IFERROR(INDEX(income_statement_quarter[#All], SMALL(IF(LOWER(income_statement_quarter[Company Name]) = LOWER(income_statement_quarter_filter!$B$2), ROW(income_statement_quarter[Company Name]) - ROW(INDEX(income_statement_quarter[Company Name], 1, 1)) + 1), ROW(4:4)), COLUMN(B:B)), "")</f>
        <v>3. Doanh thu thuần về bán hàng và cung cấp dịch vụ (10 = 01 - 02)</v>
      </c>
      <c r="D6" s="14">
        <f t="array" ref="D6">IFERROR(INDEX(income_statement_quarter[#All], SMALL(IF(LOWER(income_statement_quarter[Company Name]) = LOWER(income_statement_quarter_filter!$B$2), ROW(income_statement_quarter[Company Name]) - ROW(INDEX(income_statement_quarter[Company Name], 1, 1)) + 1), ROW(4:4)), COLUMN(C:C)), "")</f>
        <v>366072000000</v>
      </c>
      <c r="E6" s="14">
        <f t="array" ref="E6">IFERROR(INDEX(income_statement_quarter[#All], SMALL(IF(LOWER(income_statement_quarter[Company Name]) = LOWER(income_statement_quarter_filter!$B$2), ROW(income_statement_quarter[Company Name]) - ROW(INDEX(income_statement_quarter[Company Name], 1, 1)) + 1), ROW(4:4)), COLUMN(D:D)), "")</f>
        <v>601190000000</v>
      </c>
      <c r="F6" s="14">
        <f t="array" ref="F6">IFERROR(INDEX(income_statement_quarter[#All], SMALL(IF(LOWER(income_statement_quarter[Company Name]) = LOWER(income_statement_quarter_filter!$B$2), ROW(income_statement_quarter[Company Name]) - ROW(INDEX(income_statement_quarter[Company Name], 1, 1)) + 1), ROW(4:4)), COLUMN(E:E)), "")</f>
        <v>84326000000</v>
      </c>
      <c r="G6" s="14">
        <f t="array" ref="G6">IFERROR(INDEX(income_statement_quarter[#All], SMALL(IF(LOWER(income_statement_quarter[Company Name]) = LOWER(income_statement_quarter_filter!$B$2), ROW(income_statement_quarter[Company Name]) - ROW(INDEX(income_statement_quarter[Company Name], 1, 1)) + 1), ROW(4:4)), COLUMN(F:F)), "")</f>
        <v>499444000000</v>
      </c>
      <c r="H6" s="14">
        <f t="array" ref="H6">IFERROR(INDEX(income_statement_quarter[#All], SMALL(IF(LOWER(income_statement_quarter[Company Name]) = LOWER(income_statement_quarter_filter!$B$2), ROW(income_statement_quarter[Company Name]) - ROW(INDEX(income_statement_quarter[Company Name], 1, 1)) + 1), ROW(4:4)), COLUMN(G:G)), "")</f>
        <v>148566000000</v>
      </c>
      <c r="I6" s="14">
        <f t="array" ref="I6">IFERROR(INDEX(income_statement_quarter[#All], SMALL(IF(LOWER(income_statement_quarter[Company Name]) = LOWER(income_statement_quarter_filter!$B$2), ROW(income_statement_quarter[Company Name]) - ROW(INDEX(income_statement_quarter[Company Name], 1, 1)) + 1), ROW(4:4)), COLUMN(H:H)), "")</f>
        <v>132862000000</v>
      </c>
      <c r="J6" s="14">
        <f t="array" ref="J6">IFERROR(INDEX(income_statement_quarter[#All], SMALL(IF(LOWER(income_statement_quarter[Company Name]) = LOWER(income_statement_quarter_filter!$B$2), ROW(income_statement_quarter[Company Name]) - ROW(INDEX(income_statement_quarter[Company Name], 1, 1)) + 1), ROW(4:4)), COLUMN(I:I)), "")</f>
        <v>563972000000</v>
      </c>
      <c r="K6" s="14">
        <f t="array" ref="K6">IFERROR(INDEX(income_statement_quarter[#All], SMALL(IF(LOWER(income_statement_quarter[Company Name]) = LOWER(income_statement_quarter_filter!$B$2), ROW(income_statement_quarter[Company Name]) - ROW(INDEX(income_statement_quarter[Company Name], 1, 1)) + 1), ROW(4:4)), COLUMN(J:J)), "")</f>
        <v>1559504000000</v>
      </c>
      <c r="L6" s="14">
        <f t="array" ref="L6">IFERROR(INDEX(income_statement_quarter[#All], SMALL(IF(LOWER(income_statement_quarter[Company Name]) = LOWER(income_statement_quarter_filter!$B$2), ROW(income_statement_quarter[Company Name]) - ROW(INDEX(income_statement_quarter[Company Name], 1, 1)) + 1), ROW(4:4)), COLUMN(K:K)), "")</f>
        <v>66966000000</v>
      </c>
      <c r="M6" s="14">
        <f t="array" ref="M6">IFERROR(INDEX(income_statement_quarter[#All], SMALL(IF(LOWER(income_statement_quarter[Company Name]) = LOWER(income_statement_quarter_filter!$B$2), ROW(income_statement_quarter[Company Name]) - ROW(INDEX(income_statement_quarter[Company Name], 1, 1)) + 1), ROW(4:4)), COLUMN(L:L)), "")</f>
        <v>683761000000</v>
      </c>
      <c r="N6" s="14">
        <f t="array" ref="N6">IFERROR(INDEX(income_statement_quarter[#All], SMALL(IF(LOWER(income_statement_quarter[Company Name]) = LOWER(income_statement_quarter_filter!$B$2), ROW(income_statement_quarter[Company Name]) - ROW(INDEX(income_statement_quarter[Company Name], 1, 1)) + 1), ROW(4:4)), COLUMN(M:M)), "")</f>
        <v>50411000000</v>
      </c>
      <c r="O6" s="14">
        <f t="array" ref="O6">IFERROR(INDEX(income_statement_quarter[#All], SMALL(IF(LOWER(income_statement_quarter[Company Name]) = LOWER(income_statement_quarter_filter!$B$2), ROW(income_statement_quarter[Company Name]) - ROW(INDEX(income_statement_quarter[Company Name], 1, 1)) + 1), ROW(4:4)), COLUMN(N:N)), "")</f>
        <v>84141000000</v>
      </c>
      <c r="P6" s="14">
        <f t="array" ref="P6">IFERROR(INDEX(income_statement_quarter[#All], SMALL(IF(LOWER(income_statement_quarter[Company Name]) = LOWER(income_statement_quarter_filter!$B$2), ROW(income_statement_quarter[Company Name]) - ROW(INDEX(income_statement_quarter[Company Name], 1, 1)) + 1), ROW(4:4)), COLUMN(O:O)), "")</f>
        <v>45599000000</v>
      </c>
      <c r="Q6" s="14">
        <f t="array" ref="Q6">IFERROR(INDEX(income_statement_quarter[#All], SMALL(IF(LOWER(income_statement_quarter[Company Name]) = LOWER(income_statement_quarter_filter!$B$2), ROW(income_statement_quarter[Company Name]) - ROW(INDEX(income_statement_quarter[Company Name], 1, 1)) + 1), ROW(4:4)), COLUMN(P:P)), "")</f>
        <v>0</v>
      </c>
      <c r="R6" s="14">
        <f t="array" ref="R6">IFERROR(INDEX(income_statement_quarter[#All], SMALL(IF(LOWER(income_statement_quarter[Company Name]) = LOWER(income_statement_quarter_filter!$B$2), ROW(income_statement_quarter[Company Name]) - ROW(INDEX(income_statement_quarter[Company Name], 1, 1)) + 1), ROW(4:4)), COLUMN(Q:Q)), "")</f>
        <v>69605000000</v>
      </c>
      <c r="S6" s="14">
        <f t="array" ref="S6">IFERROR(INDEX(income_statement_quarter[#All], SMALL(IF(LOWER(income_statement_quarter[Company Name]) = LOWER(income_statement_quarter_filter!$B$2), ROW(income_statement_quarter[Company Name]) - ROW(INDEX(income_statement_quarter[Company Name], 1, 1)) + 1), ROW(4:4)), COLUMN(R:R)), "")</f>
        <v>0</v>
      </c>
    </row>
    <row r="7" spans="1:19" x14ac:dyDescent="0.35">
      <c r="C7" t="str">
        <f t="array" ref="C7">IFERROR(INDEX(income_statement_quarter[#All], SMALL(IF(LOWER(income_statement_quarter[Company Name]) = LOWER(income_statement_quarter_filter!$B$2), ROW(income_statement_quarter[Company Name]) - ROW(INDEX(income_statement_quarter[Company Name], 1, 1)) + 1), ROW(5:5)), COLUMN(B:B)), "")</f>
        <v>4. Giá vốn hàng bán</v>
      </c>
      <c r="D7" s="14">
        <f t="array" ref="D7">IFERROR(INDEX(income_statement_quarter[#All], SMALL(IF(LOWER(income_statement_quarter[Company Name]) = LOWER(income_statement_quarter_filter!$B$2), ROW(income_statement_quarter[Company Name]) - ROW(INDEX(income_statement_quarter[Company Name], 1, 1)) + 1), ROW(5:5)), COLUMN(C:C)), "")</f>
        <v>7872000000</v>
      </c>
      <c r="E7" s="14">
        <f t="array" ref="E7">IFERROR(INDEX(income_statement_quarter[#All], SMALL(IF(LOWER(income_statement_quarter[Company Name]) = LOWER(income_statement_quarter_filter!$B$2), ROW(income_statement_quarter[Company Name]) - ROW(INDEX(income_statement_quarter[Company Name], 1, 1)) + 1), ROW(5:5)), COLUMN(D:D)), "")</f>
        <v>16968000000</v>
      </c>
      <c r="F7" s="14">
        <f t="array" ref="F7">IFERROR(INDEX(income_statement_quarter[#All], SMALL(IF(LOWER(income_statement_quarter[Company Name]) = LOWER(income_statement_quarter_filter!$B$2), ROW(income_statement_quarter[Company Name]) - ROW(INDEX(income_statement_quarter[Company Name], 1, 1)) + 1), ROW(5:5)), COLUMN(E:E)), "")</f>
        <v>26309000000</v>
      </c>
      <c r="G7" s="14">
        <f t="array" ref="G7">IFERROR(INDEX(income_statement_quarter[#All], SMALL(IF(LOWER(income_statement_quarter[Company Name]) = LOWER(income_statement_quarter_filter!$B$2), ROW(income_statement_quarter[Company Name]) - ROW(INDEX(income_statement_quarter[Company Name], 1, 1)) + 1), ROW(5:5)), COLUMN(F:F)), "")</f>
        <v>24362000000</v>
      </c>
      <c r="H7" s="14">
        <f t="array" ref="H7">IFERROR(INDEX(income_statement_quarter[#All], SMALL(IF(LOWER(income_statement_quarter[Company Name]) = LOWER(income_statement_quarter_filter!$B$2), ROW(income_statement_quarter[Company Name]) - ROW(INDEX(income_statement_quarter[Company Name], 1, 1)) + 1), ROW(5:5)), COLUMN(G:G)), "")</f>
        <v>109440000000</v>
      </c>
      <c r="I7" s="14">
        <f t="array" ref="I7">IFERROR(INDEX(income_statement_quarter[#All], SMALL(IF(LOWER(income_statement_quarter[Company Name]) = LOWER(income_statement_quarter_filter!$B$2), ROW(income_statement_quarter[Company Name]) - ROW(INDEX(income_statement_quarter[Company Name], 1, 1)) + 1), ROW(5:5)), COLUMN(H:H)), "")</f>
        <v>247981000000</v>
      </c>
      <c r="J7" s="14">
        <f t="array" ref="J7">IFERROR(INDEX(income_statement_quarter[#All], SMALL(IF(LOWER(income_statement_quarter[Company Name]) = LOWER(income_statement_quarter_filter!$B$2), ROW(income_statement_quarter[Company Name]) - ROW(INDEX(income_statement_quarter[Company Name], 1, 1)) + 1), ROW(5:5)), COLUMN(I:I)), "")</f>
        <v>18393000000</v>
      </c>
      <c r="K7" s="14">
        <f t="array" ref="K7">IFERROR(INDEX(income_statement_quarter[#All], SMALL(IF(LOWER(income_statement_quarter[Company Name]) = LOWER(income_statement_quarter_filter!$B$2), ROW(income_statement_quarter[Company Name]) - ROW(INDEX(income_statement_quarter[Company Name], 1, 1)) + 1), ROW(5:5)), COLUMN(J:J)), "")</f>
        <v>19714000000</v>
      </c>
      <c r="L7" s="14">
        <f t="array" ref="L7">IFERROR(INDEX(income_statement_quarter[#All], SMALL(IF(LOWER(income_statement_quarter[Company Name]) = LOWER(income_statement_quarter_filter!$B$2), ROW(income_statement_quarter[Company Name]) - ROW(INDEX(income_statement_quarter[Company Name], 1, 1)) + 1), ROW(5:5)), COLUMN(K:K)), "")</f>
        <v>26071000000</v>
      </c>
      <c r="M7" s="14">
        <f t="array" ref="M7">IFERROR(INDEX(income_statement_quarter[#All], SMALL(IF(LOWER(income_statement_quarter[Company Name]) = LOWER(income_statement_quarter_filter!$B$2), ROW(income_statement_quarter[Company Name]) - ROW(INDEX(income_statement_quarter[Company Name], 1, 1)) + 1), ROW(5:5)), COLUMN(L:L)), "")</f>
        <v>64576000000</v>
      </c>
      <c r="N7" s="14">
        <f t="array" ref="N7">IFERROR(INDEX(income_statement_quarter[#All], SMALL(IF(LOWER(income_statement_quarter[Company Name]) = LOWER(income_statement_quarter_filter!$B$2), ROW(income_statement_quarter[Company Name]) - ROW(INDEX(income_statement_quarter[Company Name], 1, 1)) + 1), ROW(5:5)), COLUMN(M:M)), "")</f>
        <v>21152000000</v>
      </c>
      <c r="O7" s="14">
        <f t="array" ref="O7">IFERROR(INDEX(income_statement_quarter[#All], SMALL(IF(LOWER(income_statement_quarter[Company Name]) = LOWER(income_statement_quarter_filter!$B$2), ROW(income_statement_quarter[Company Name]) - ROW(INDEX(income_statement_quarter[Company Name], 1, 1)) + 1), ROW(5:5)), COLUMN(N:N)), "")</f>
        <v>18186000000</v>
      </c>
      <c r="P7" s="14">
        <f t="array" ref="P7">IFERROR(INDEX(income_statement_quarter[#All], SMALL(IF(LOWER(income_statement_quarter[Company Name]) = LOWER(income_statement_quarter_filter!$B$2), ROW(income_statement_quarter[Company Name]) - ROW(INDEX(income_statement_quarter[Company Name], 1, 1)) + 1), ROW(5:5)), COLUMN(O:O)), "")</f>
        <v>15573000000</v>
      </c>
      <c r="Q7" s="14">
        <f t="array" ref="Q7">IFERROR(INDEX(income_statement_quarter[#All], SMALL(IF(LOWER(income_statement_quarter[Company Name]) = LOWER(income_statement_quarter_filter!$B$2), ROW(income_statement_quarter[Company Name]) - ROW(INDEX(income_statement_quarter[Company Name], 1, 1)) + 1), ROW(5:5)), COLUMN(P:P)), "")</f>
        <v>0</v>
      </c>
      <c r="R7" s="14">
        <f t="array" ref="R7">IFERROR(INDEX(income_statement_quarter[#All], SMALL(IF(LOWER(income_statement_quarter[Company Name]) = LOWER(income_statement_quarter_filter!$B$2), ROW(income_statement_quarter[Company Name]) - ROW(INDEX(income_statement_quarter[Company Name], 1, 1)) + 1), ROW(5:5)), COLUMN(Q:Q)), "")</f>
        <v>53311000000</v>
      </c>
      <c r="S7" s="14">
        <f t="array" ref="S7">IFERROR(INDEX(income_statement_quarter[#All], SMALL(IF(LOWER(income_statement_quarter[Company Name]) = LOWER(income_statement_quarter_filter!$B$2), ROW(income_statement_quarter[Company Name]) - ROW(INDEX(income_statement_quarter[Company Name], 1, 1)) + 1), ROW(5:5)), COLUMN(R:R)), "")</f>
        <v>0</v>
      </c>
    </row>
    <row r="8" spans="1:19" x14ac:dyDescent="0.35">
      <c r="C8" t="str">
        <f t="array" ref="C8">IFERROR(INDEX(income_statement_quarter[#All], SMALL(IF(LOWER(income_statement_quarter[Company Name]) = LOWER(income_statement_quarter_filter!$B$2), ROW(income_statement_quarter[Company Name]) - ROW(INDEX(income_statement_quarter[Company Name], 1, 1)) + 1), ROW(6:6)), COLUMN(B:B)), "")</f>
        <v>5. Lợi nhuận gộp về bán hàng và cung cấp dịch vụ(20=10-11)</v>
      </c>
      <c r="D8" s="14">
        <f t="array" ref="D8">IFERROR(INDEX(income_statement_quarter[#All], SMALL(IF(LOWER(income_statement_quarter[Company Name]) = LOWER(income_statement_quarter_filter!$B$2), ROW(income_statement_quarter[Company Name]) - ROW(INDEX(income_statement_quarter[Company Name], 1, 1)) + 1), ROW(6:6)), COLUMN(C:C)), "")</f>
        <v>0</v>
      </c>
      <c r="E8" s="14">
        <f t="array" ref="E8">IFERROR(INDEX(income_statement_quarter[#All], SMALL(IF(LOWER(income_statement_quarter[Company Name]) = LOWER(income_statement_quarter_filter!$B$2), ROW(income_statement_quarter[Company Name]) - ROW(INDEX(income_statement_quarter[Company Name], 1, 1)) + 1), ROW(6:6)), COLUMN(D:D)), "")</f>
        <v>0</v>
      </c>
      <c r="F8" s="14">
        <f t="array" ref="F8">IFERROR(INDEX(income_statement_quarter[#All], SMALL(IF(LOWER(income_statement_quarter[Company Name]) = LOWER(income_statement_quarter_filter!$B$2), ROW(income_statement_quarter[Company Name]) - ROW(INDEX(income_statement_quarter[Company Name], 1, 1)) + 1), ROW(6:6)), COLUMN(E:E)), "")</f>
        <v>0</v>
      </c>
      <c r="G8" s="14">
        <f t="array" ref="G8">IFERROR(INDEX(income_statement_quarter[#All], SMALL(IF(LOWER(income_statement_quarter[Company Name]) = LOWER(income_statement_quarter_filter!$B$2), ROW(income_statement_quarter[Company Name]) - ROW(INDEX(income_statement_quarter[Company Name], 1, 1)) + 1), ROW(6:6)), COLUMN(F:F)), "")</f>
        <v>0</v>
      </c>
      <c r="H8" s="14">
        <f t="array" ref="H8">IFERROR(INDEX(income_statement_quarter[#All], SMALL(IF(LOWER(income_statement_quarter[Company Name]) = LOWER(income_statement_quarter_filter!$B$2), ROW(income_statement_quarter[Company Name]) - ROW(INDEX(income_statement_quarter[Company Name], 1, 1)) + 1), ROW(6:6)), COLUMN(G:G)), "")</f>
        <v>0</v>
      </c>
      <c r="I8" s="14">
        <f t="array" ref="I8">IFERROR(INDEX(income_statement_quarter[#All], SMALL(IF(LOWER(income_statement_quarter[Company Name]) = LOWER(income_statement_quarter_filter!$B$2), ROW(income_statement_quarter[Company Name]) - ROW(INDEX(income_statement_quarter[Company Name], 1, 1)) + 1), ROW(6:6)), COLUMN(H:H)), "")</f>
        <v>0</v>
      </c>
      <c r="J8" s="14">
        <f t="array" ref="J8">IFERROR(INDEX(income_statement_quarter[#All], SMALL(IF(LOWER(income_statement_quarter[Company Name]) = LOWER(income_statement_quarter_filter!$B$2), ROW(income_statement_quarter[Company Name]) - ROW(INDEX(income_statement_quarter[Company Name], 1, 1)) + 1), ROW(6:6)), COLUMN(I:I)), "")</f>
        <v>0</v>
      </c>
      <c r="K8" s="14">
        <f t="array" ref="K8">IFERROR(INDEX(income_statement_quarter[#All], SMALL(IF(LOWER(income_statement_quarter[Company Name]) = LOWER(income_statement_quarter_filter!$B$2), ROW(income_statement_quarter[Company Name]) - ROW(INDEX(income_statement_quarter[Company Name], 1, 1)) + 1), ROW(6:6)), COLUMN(J:J)), "")</f>
        <v>0</v>
      </c>
      <c r="L8" s="14">
        <f t="array" ref="L8">IFERROR(INDEX(income_statement_quarter[#All], SMALL(IF(LOWER(income_statement_quarter[Company Name]) = LOWER(income_statement_quarter_filter!$B$2), ROW(income_statement_quarter[Company Name]) - ROW(INDEX(income_statement_quarter[Company Name], 1, 1)) + 1), ROW(6:6)), COLUMN(K:K)), "")</f>
        <v>0</v>
      </c>
      <c r="M8" s="14">
        <f t="array" ref="M8">IFERROR(INDEX(income_statement_quarter[#All], SMALL(IF(LOWER(income_statement_quarter[Company Name]) = LOWER(income_statement_quarter_filter!$B$2), ROW(income_statement_quarter[Company Name]) - ROW(INDEX(income_statement_quarter[Company Name], 1, 1)) + 1), ROW(6:6)), COLUMN(L:L)), "")</f>
        <v>0</v>
      </c>
      <c r="N8" s="14">
        <f t="array" ref="N8">IFERROR(INDEX(income_statement_quarter[#All], SMALL(IF(LOWER(income_statement_quarter[Company Name]) = LOWER(income_statement_quarter_filter!$B$2), ROW(income_statement_quarter[Company Name]) - ROW(INDEX(income_statement_quarter[Company Name], 1, 1)) + 1), ROW(6:6)), COLUMN(M:M)), "")</f>
        <v>0</v>
      </c>
      <c r="O8" s="14">
        <f t="array" ref="O8">IFERROR(INDEX(income_statement_quarter[#All], SMALL(IF(LOWER(income_statement_quarter[Company Name]) = LOWER(income_statement_quarter_filter!$B$2), ROW(income_statement_quarter[Company Name]) - ROW(INDEX(income_statement_quarter[Company Name], 1, 1)) + 1), ROW(6:6)), COLUMN(N:N)), "")</f>
        <v>0</v>
      </c>
      <c r="P8" s="14">
        <f t="array" ref="P8">IFERROR(INDEX(income_statement_quarter[#All], SMALL(IF(LOWER(income_statement_quarter[Company Name]) = LOWER(income_statement_quarter_filter!$B$2), ROW(income_statement_quarter[Company Name]) - ROW(INDEX(income_statement_quarter[Company Name], 1, 1)) + 1), ROW(6:6)), COLUMN(O:O)), "")</f>
        <v>0</v>
      </c>
      <c r="Q8" s="14">
        <f t="array" ref="Q8">IFERROR(INDEX(income_statement_quarter[#All], SMALL(IF(LOWER(income_statement_quarter[Company Name]) = LOWER(income_statement_quarter_filter!$B$2), ROW(income_statement_quarter[Company Name]) - ROW(INDEX(income_statement_quarter[Company Name], 1, 1)) + 1), ROW(6:6)), COLUMN(P:P)), "")</f>
        <v>0</v>
      </c>
      <c r="R8" s="14">
        <f t="array" ref="R8">IFERROR(INDEX(income_statement_quarter[#All], SMALL(IF(LOWER(income_statement_quarter[Company Name]) = LOWER(income_statement_quarter_filter!$B$2), ROW(income_statement_quarter[Company Name]) - ROW(INDEX(income_statement_quarter[Company Name], 1, 1)) + 1), ROW(6:6)), COLUMN(Q:Q)), "")</f>
        <v>542818000000</v>
      </c>
      <c r="S8" s="14">
        <f t="array" ref="S8">IFERROR(INDEX(income_statement_quarter[#All], SMALL(IF(LOWER(income_statement_quarter[Company Name]) = LOWER(income_statement_quarter_filter!$B$2), ROW(income_statement_quarter[Company Name]) - ROW(INDEX(income_statement_quarter[Company Name], 1, 1)) + 1), ROW(6:6)), COLUMN(R:R)), "")</f>
        <v>0</v>
      </c>
    </row>
    <row r="9" spans="1:19" x14ac:dyDescent="0.35">
      <c r="C9" t="str">
        <f t="array" ref="C9">IFERROR(INDEX(income_statement_quarter[#All], SMALL(IF(LOWER(income_statement_quarter[Company Name]) = LOWER(income_statement_quarter_filter!$B$2), ROW(income_statement_quarter[Company Name]) - ROW(INDEX(income_statement_quarter[Company Name], 1, 1)) + 1), ROW(7:7)), COLUMN(B:B)), "")</f>
        <v>6. Doanh thu hoạt động tài chính</v>
      </c>
      <c r="D9" s="14">
        <f t="array" ref="D9">IFERROR(INDEX(income_statement_quarter[#All], SMALL(IF(LOWER(income_statement_quarter[Company Name]) = LOWER(income_statement_quarter_filter!$B$2), ROW(income_statement_quarter[Company Name]) - ROW(INDEX(income_statement_quarter[Company Name], 1, 1)) + 1), ROW(7:7)), COLUMN(C:C)), "")</f>
        <v>716260000000</v>
      </c>
      <c r="E9" s="14">
        <f t="array" ref="E9">IFERROR(INDEX(income_statement_quarter[#All], SMALL(IF(LOWER(income_statement_quarter[Company Name]) = LOWER(income_statement_quarter_filter!$B$2), ROW(income_statement_quarter[Company Name]) - ROW(INDEX(income_statement_quarter[Company Name], 1, 1)) + 1), ROW(7:7)), COLUMN(D:D)), "")</f>
        <v>836610000000</v>
      </c>
      <c r="F9" s="14">
        <f t="array" ref="F9">IFERROR(INDEX(income_statement_quarter[#All], SMALL(IF(LOWER(income_statement_quarter[Company Name]) = LOWER(income_statement_quarter_filter!$B$2), ROW(income_statement_quarter[Company Name]) - ROW(INDEX(income_statement_quarter[Company Name], 1, 1)) + 1), ROW(7:7)), COLUMN(E:E)), "")</f>
        <v>801062000000</v>
      </c>
      <c r="G9" s="14">
        <f t="array" ref="G9">IFERROR(INDEX(income_statement_quarter[#All], SMALL(IF(LOWER(income_statement_quarter[Company Name]) = LOWER(income_statement_quarter_filter!$B$2), ROW(income_statement_quarter[Company Name]) - ROW(INDEX(income_statement_quarter[Company Name], 1, 1)) + 1), ROW(7:7)), COLUMN(F:F)), "")</f>
        <v>1112839000000</v>
      </c>
      <c r="H9" s="14">
        <f t="array" ref="H9">IFERROR(INDEX(income_statement_quarter[#All], SMALL(IF(LOWER(income_statement_quarter[Company Name]) = LOWER(income_statement_quarter_filter!$B$2), ROW(income_statement_quarter[Company Name]) - ROW(INDEX(income_statement_quarter[Company Name], 1, 1)) + 1), ROW(7:7)), COLUMN(G:G)), "")</f>
        <v>639728000000</v>
      </c>
      <c r="I9" s="14">
        <f t="array" ref="I9">IFERROR(INDEX(income_statement_quarter[#All], SMALL(IF(LOWER(income_statement_quarter[Company Name]) = LOWER(income_statement_quarter_filter!$B$2), ROW(income_statement_quarter[Company Name]) - ROW(INDEX(income_statement_quarter[Company Name], 1, 1)) + 1), ROW(7:7)), COLUMN(H:H)), "")</f>
        <v>857867000000</v>
      </c>
      <c r="J9" s="14">
        <f t="array" ref="J9">IFERROR(INDEX(income_statement_quarter[#All], SMALL(IF(LOWER(income_statement_quarter[Company Name]) = LOWER(income_statement_quarter_filter!$B$2), ROW(income_statement_quarter[Company Name]) - ROW(INDEX(income_statement_quarter[Company Name], 1, 1)) + 1), ROW(7:7)), COLUMN(I:I)), "")</f>
        <v>1274076000000</v>
      </c>
      <c r="K9" s="14">
        <f t="array" ref="K9">IFERROR(INDEX(income_statement_quarter[#All], SMALL(IF(LOWER(income_statement_quarter[Company Name]) = LOWER(income_statement_quarter_filter!$B$2), ROW(income_statement_quarter[Company Name]) - ROW(INDEX(income_statement_quarter[Company Name], 1, 1)) + 1), ROW(7:7)), COLUMN(J:J)), "")</f>
        <v>803989000000</v>
      </c>
      <c r="L9" s="14">
        <f t="array" ref="L9">IFERROR(INDEX(income_statement_quarter[#All], SMALL(IF(LOWER(income_statement_quarter[Company Name]) = LOWER(income_statement_quarter_filter!$B$2), ROW(income_statement_quarter[Company Name]) - ROW(INDEX(income_statement_quarter[Company Name], 1, 1)) + 1), ROW(7:7)), COLUMN(K:K)), "")</f>
        <v>1211607000000</v>
      </c>
      <c r="M9" s="14">
        <f t="array" ref="M9">IFERROR(INDEX(income_statement_quarter[#All], SMALL(IF(LOWER(income_statement_quarter[Company Name]) = LOWER(income_statement_quarter_filter!$B$2), ROW(income_statement_quarter[Company Name]) - ROW(INDEX(income_statement_quarter[Company Name], 1, 1)) + 1), ROW(7:7)), COLUMN(L:L)), "")</f>
        <v>1751123000000</v>
      </c>
      <c r="N9" s="14">
        <f t="array" ref="N9">IFERROR(INDEX(income_statement_quarter[#All], SMALL(IF(LOWER(income_statement_quarter[Company Name]) = LOWER(income_statement_quarter_filter!$B$2), ROW(income_statement_quarter[Company Name]) - ROW(INDEX(income_statement_quarter[Company Name], 1, 1)) + 1), ROW(7:7)), COLUMN(M:M)), "")</f>
        <v>1899957000000</v>
      </c>
      <c r="O9" s="14">
        <f t="array" ref="O9">IFERROR(INDEX(income_statement_quarter[#All], SMALL(IF(LOWER(income_statement_quarter[Company Name]) = LOWER(income_statement_quarter_filter!$B$2), ROW(income_statement_quarter[Company Name]) - ROW(INDEX(income_statement_quarter[Company Name], 1, 1)) + 1), ROW(7:7)), COLUMN(N:N)), "")</f>
        <v>1925126000000</v>
      </c>
      <c r="P9" s="14">
        <f t="array" ref="P9">IFERROR(INDEX(income_statement_quarter[#All], SMALL(IF(LOWER(income_statement_quarter[Company Name]) = LOWER(income_statement_quarter_filter!$B$2), ROW(income_statement_quarter[Company Name]) - ROW(INDEX(income_statement_quarter[Company Name], 1, 1)) + 1), ROW(7:7)), COLUMN(O:O)), "")</f>
        <v>1634592000000</v>
      </c>
      <c r="Q9" s="14">
        <f t="array" ref="Q9">IFERROR(INDEX(income_statement_quarter[#All], SMALL(IF(LOWER(income_statement_quarter[Company Name]) = LOWER(income_statement_quarter_filter!$B$2), ROW(income_statement_quarter[Company Name]) - ROW(INDEX(income_statement_quarter[Company Name], 1, 1)) + 1), ROW(7:7)), COLUMN(P:P)), "")</f>
        <v>0</v>
      </c>
      <c r="R9" s="14">
        <f t="array" ref="R9">IFERROR(INDEX(income_statement_quarter[#All], SMALL(IF(LOWER(income_statement_quarter[Company Name]) = LOWER(income_statement_quarter_filter!$B$2), ROW(income_statement_quarter[Company Name]) - ROW(INDEX(income_statement_quarter[Company Name], 1, 1)) + 1), ROW(7:7)), COLUMN(Q:Q)), "")</f>
        <v>2111405000000</v>
      </c>
      <c r="S9" s="14">
        <f t="array" ref="S9">IFERROR(INDEX(income_statement_quarter[#All], SMALL(IF(LOWER(income_statement_quarter[Company Name]) = LOWER(income_statement_quarter_filter!$B$2), ROW(income_statement_quarter[Company Name]) - ROW(INDEX(income_statement_quarter[Company Name], 1, 1)) + 1), ROW(7:7)), COLUMN(R:R)), "")</f>
        <v>0</v>
      </c>
    </row>
    <row r="10" spans="1:19" x14ac:dyDescent="0.35">
      <c r="C10" t="str">
        <f t="array" ref="C10">IFERROR(INDEX(income_statement_quarter[#All], SMALL(IF(LOWER(income_statement_quarter[Company Name]) = LOWER(income_statement_quarter_filter!$B$2), ROW(income_statement_quarter[Company Name]) - ROW(INDEX(income_statement_quarter[Company Name], 1, 1)) + 1), ROW(8:8)), COLUMN(B:B)), "")</f>
        <v>7. Chi phí tài chính</v>
      </c>
      <c r="D10" s="14">
        <f t="array" ref="D10">IFERROR(INDEX(income_statement_quarter[#All], SMALL(IF(LOWER(income_statement_quarter[Company Name]) = LOWER(income_statement_quarter_filter!$B$2), ROW(income_statement_quarter[Company Name]) - ROW(INDEX(income_statement_quarter[Company Name], 1, 1)) + 1), ROW(8:8)), COLUMN(C:C)), "")</f>
        <v>0</v>
      </c>
      <c r="E10" s="14">
        <f t="array" ref="E10">IFERROR(INDEX(income_statement_quarter[#All], SMALL(IF(LOWER(income_statement_quarter[Company Name]) = LOWER(income_statement_quarter_filter!$B$2), ROW(income_statement_quarter[Company Name]) - ROW(INDEX(income_statement_quarter[Company Name], 1, 1)) + 1), ROW(8:8)), COLUMN(D:D)), "")</f>
        <v>0</v>
      </c>
      <c r="F10" s="14">
        <f t="array" ref="F10">IFERROR(INDEX(income_statement_quarter[#All], SMALL(IF(LOWER(income_statement_quarter[Company Name]) = LOWER(income_statement_quarter_filter!$B$2), ROW(income_statement_quarter[Company Name]) - ROW(INDEX(income_statement_quarter[Company Name], 1, 1)) + 1), ROW(8:8)), COLUMN(E:E)), "")</f>
        <v>0</v>
      </c>
      <c r="G10" s="14">
        <f t="array" ref="G10">IFERROR(INDEX(income_statement_quarter[#All], SMALL(IF(LOWER(income_statement_quarter[Company Name]) = LOWER(income_statement_quarter_filter!$B$2), ROW(income_statement_quarter[Company Name]) - ROW(INDEX(income_statement_quarter[Company Name], 1, 1)) + 1), ROW(8:8)), COLUMN(F:F)), "")</f>
        <v>0</v>
      </c>
      <c r="H10" s="14">
        <f t="array" ref="H10">IFERROR(INDEX(income_statement_quarter[#All], SMALL(IF(LOWER(income_statement_quarter[Company Name]) = LOWER(income_statement_quarter_filter!$B$2), ROW(income_statement_quarter[Company Name]) - ROW(INDEX(income_statement_quarter[Company Name], 1, 1)) + 1), ROW(8:8)), COLUMN(G:G)), "")</f>
        <v>0</v>
      </c>
      <c r="I10" s="14">
        <f t="array" ref="I10">IFERROR(INDEX(income_statement_quarter[#All], SMALL(IF(LOWER(income_statement_quarter[Company Name]) = LOWER(income_statement_quarter_filter!$B$2), ROW(income_statement_quarter[Company Name]) - ROW(INDEX(income_statement_quarter[Company Name], 1, 1)) + 1), ROW(8:8)), COLUMN(H:H)), "")</f>
        <v>0</v>
      </c>
      <c r="J10" s="14">
        <f t="array" ref="J10">IFERROR(INDEX(income_statement_quarter[#All], SMALL(IF(LOWER(income_statement_quarter[Company Name]) = LOWER(income_statement_quarter_filter!$B$2), ROW(income_statement_quarter[Company Name]) - ROW(INDEX(income_statement_quarter[Company Name], 1, 1)) + 1), ROW(8:8)), COLUMN(I:I)), "")</f>
        <v>0</v>
      </c>
      <c r="K10" s="14">
        <f t="array" ref="K10">IFERROR(INDEX(income_statement_quarter[#All], SMALL(IF(LOWER(income_statement_quarter[Company Name]) = LOWER(income_statement_quarter_filter!$B$2), ROW(income_statement_quarter[Company Name]) - ROW(INDEX(income_statement_quarter[Company Name], 1, 1)) + 1), ROW(8:8)), COLUMN(J:J)), "")</f>
        <v>0</v>
      </c>
      <c r="L10" s="14">
        <f t="array" ref="L10">IFERROR(INDEX(income_statement_quarter[#All], SMALL(IF(LOWER(income_statement_quarter[Company Name]) = LOWER(income_statement_quarter_filter!$B$2), ROW(income_statement_quarter[Company Name]) - ROW(INDEX(income_statement_quarter[Company Name], 1, 1)) + 1), ROW(8:8)), COLUMN(K:K)), "")</f>
        <v>0</v>
      </c>
      <c r="M10" s="14">
        <f t="array" ref="M10">IFERROR(INDEX(income_statement_quarter[#All], SMALL(IF(LOWER(income_statement_quarter[Company Name]) = LOWER(income_statement_quarter_filter!$B$2), ROW(income_statement_quarter[Company Name]) - ROW(INDEX(income_statement_quarter[Company Name], 1, 1)) + 1), ROW(8:8)), COLUMN(L:L)), "")</f>
        <v>0</v>
      </c>
      <c r="N10" s="14">
        <f t="array" ref="N10">IFERROR(INDEX(income_statement_quarter[#All], SMALL(IF(LOWER(income_statement_quarter[Company Name]) = LOWER(income_statement_quarter_filter!$B$2), ROW(income_statement_quarter[Company Name]) - ROW(INDEX(income_statement_quarter[Company Name], 1, 1)) + 1), ROW(8:8)), COLUMN(M:M)), "")</f>
        <v>0</v>
      </c>
      <c r="O10" s="14">
        <f t="array" ref="O10">IFERROR(INDEX(income_statement_quarter[#All], SMALL(IF(LOWER(income_statement_quarter[Company Name]) = LOWER(income_statement_quarter_filter!$B$2), ROW(income_statement_quarter[Company Name]) - ROW(INDEX(income_statement_quarter[Company Name], 1, 1)) + 1), ROW(8:8)), COLUMN(N:N)), "")</f>
        <v>0</v>
      </c>
      <c r="P10" s="14">
        <f t="array" ref="P10">IFERROR(INDEX(income_statement_quarter[#All], SMALL(IF(LOWER(income_statement_quarter[Company Name]) = LOWER(income_statement_quarter_filter!$B$2), ROW(income_statement_quarter[Company Name]) - ROW(INDEX(income_statement_quarter[Company Name], 1, 1)) + 1), ROW(8:8)), COLUMN(O:O)), "")</f>
        <v>0</v>
      </c>
      <c r="Q10" s="14">
        <f t="array" ref="Q10">IFERROR(INDEX(income_statement_quarter[#All], SMALL(IF(LOWER(income_statement_quarter[Company Name]) = LOWER(income_statement_quarter_filter!$B$2), ROW(income_statement_quarter[Company Name]) - ROW(INDEX(income_statement_quarter[Company Name], 1, 1)) + 1), ROW(8:8)), COLUMN(P:P)), "")</f>
        <v>0</v>
      </c>
      <c r="R10" s="14">
        <f t="array" ref="R10">IFERROR(INDEX(income_statement_quarter[#All], SMALL(IF(LOWER(income_statement_quarter[Company Name]) = LOWER(income_statement_quarter_filter!$B$2), ROW(income_statement_quarter[Company Name]) - ROW(INDEX(income_statement_quarter[Company Name], 1, 1)) + 1), ROW(8:8)), COLUMN(Q:Q)), "")</f>
        <v>0</v>
      </c>
      <c r="S10" s="14">
        <f t="array" ref="S10">IFERROR(INDEX(income_statement_quarter[#All], SMALL(IF(LOWER(income_statement_quarter[Company Name]) = LOWER(income_statement_quarter_filter!$B$2), ROW(income_statement_quarter[Company Name]) - ROW(INDEX(income_statement_quarter[Company Name], 1, 1)) + 1), ROW(8:8)), COLUMN(R:R)), "")</f>
        <v>0</v>
      </c>
    </row>
    <row r="11" spans="1:19" x14ac:dyDescent="0.35">
      <c r="C11" t="str">
        <f t="array" ref="C11">IFERROR(INDEX(income_statement_quarter[#All], SMALL(IF(LOWER(income_statement_quarter[Company Name]) = LOWER(income_statement_quarter_filter!$B$2), ROW(income_statement_quarter[Company Name]) - ROW(INDEX(income_statement_quarter[Company Name], 1, 1)) + 1), ROW(9:9)), COLUMN(B:B)), "")</f>
        <v>- Trong đó: Chi phí lãi vay</v>
      </c>
      <c r="D11" s="14">
        <f t="array" ref="D11">IFERROR(INDEX(income_statement_quarter[#All], SMALL(IF(LOWER(income_statement_quarter[Company Name]) = LOWER(income_statement_quarter_filter!$B$2), ROW(income_statement_quarter[Company Name]) - ROW(INDEX(income_statement_quarter[Company Name], 1, 1)) + 1), ROW(9:9)), COLUMN(C:C)), "")</f>
        <v>0</v>
      </c>
      <c r="E11" s="14">
        <f t="array" ref="E11">IFERROR(INDEX(income_statement_quarter[#All], SMALL(IF(LOWER(income_statement_quarter[Company Name]) = LOWER(income_statement_quarter_filter!$B$2), ROW(income_statement_quarter[Company Name]) - ROW(INDEX(income_statement_quarter[Company Name], 1, 1)) + 1), ROW(9:9)), COLUMN(D:D)), "")</f>
        <v>0</v>
      </c>
      <c r="F11" s="14">
        <f t="array" ref="F11">IFERROR(INDEX(income_statement_quarter[#All], SMALL(IF(LOWER(income_statement_quarter[Company Name]) = LOWER(income_statement_quarter_filter!$B$2), ROW(income_statement_quarter[Company Name]) - ROW(INDEX(income_statement_quarter[Company Name], 1, 1)) + 1), ROW(9:9)), COLUMN(E:E)), "")</f>
        <v>0</v>
      </c>
      <c r="G11" s="14">
        <f t="array" ref="G11">IFERROR(INDEX(income_statement_quarter[#All], SMALL(IF(LOWER(income_statement_quarter[Company Name]) = LOWER(income_statement_quarter_filter!$B$2), ROW(income_statement_quarter[Company Name]) - ROW(INDEX(income_statement_quarter[Company Name], 1, 1)) + 1), ROW(9:9)), COLUMN(F:F)), "")</f>
        <v>0</v>
      </c>
      <c r="H11" s="14">
        <f t="array" ref="H11">IFERROR(INDEX(income_statement_quarter[#All], SMALL(IF(LOWER(income_statement_quarter[Company Name]) = LOWER(income_statement_quarter_filter!$B$2), ROW(income_statement_quarter[Company Name]) - ROW(INDEX(income_statement_quarter[Company Name], 1, 1)) + 1), ROW(9:9)), COLUMN(G:G)), "")</f>
        <v>0</v>
      </c>
      <c r="I11" s="14">
        <f t="array" ref="I11">IFERROR(INDEX(income_statement_quarter[#All], SMALL(IF(LOWER(income_statement_quarter[Company Name]) = LOWER(income_statement_quarter_filter!$B$2), ROW(income_statement_quarter[Company Name]) - ROW(INDEX(income_statement_quarter[Company Name], 1, 1)) + 1), ROW(9:9)), COLUMN(H:H)), "")</f>
        <v>0</v>
      </c>
      <c r="J11" s="14">
        <f t="array" ref="J11">IFERROR(INDEX(income_statement_quarter[#All], SMALL(IF(LOWER(income_statement_quarter[Company Name]) = LOWER(income_statement_quarter_filter!$B$2), ROW(income_statement_quarter[Company Name]) - ROW(INDEX(income_statement_quarter[Company Name], 1, 1)) + 1), ROW(9:9)), COLUMN(I:I)), "")</f>
        <v>0</v>
      </c>
      <c r="K11" s="14">
        <f t="array" ref="K11">IFERROR(INDEX(income_statement_quarter[#All], SMALL(IF(LOWER(income_statement_quarter[Company Name]) = LOWER(income_statement_quarter_filter!$B$2), ROW(income_statement_quarter[Company Name]) - ROW(INDEX(income_statement_quarter[Company Name], 1, 1)) + 1), ROW(9:9)), COLUMN(J:J)), "")</f>
        <v>0</v>
      </c>
      <c r="L11" s="14">
        <f t="array" ref="L11">IFERROR(INDEX(income_statement_quarter[#All], SMALL(IF(LOWER(income_statement_quarter[Company Name]) = LOWER(income_statement_quarter_filter!$B$2), ROW(income_statement_quarter[Company Name]) - ROW(INDEX(income_statement_quarter[Company Name], 1, 1)) + 1), ROW(9:9)), COLUMN(K:K)), "")</f>
        <v>0</v>
      </c>
      <c r="M11" s="14">
        <f t="array" ref="M11">IFERROR(INDEX(income_statement_quarter[#All], SMALL(IF(LOWER(income_statement_quarter[Company Name]) = LOWER(income_statement_quarter_filter!$B$2), ROW(income_statement_quarter[Company Name]) - ROW(INDEX(income_statement_quarter[Company Name], 1, 1)) + 1), ROW(9:9)), COLUMN(L:L)), "")</f>
        <v>0</v>
      </c>
      <c r="N11" s="14">
        <f t="array" ref="N11">IFERROR(INDEX(income_statement_quarter[#All], SMALL(IF(LOWER(income_statement_quarter[Company Name]) = LOWER(income_statement_quarter_filter!$B$2), ROW(income_statement_quarter[Company Name]) - ROW(INDEX(income_statement_quarter[Company Name], 1, 1)) + 1), ROW(9:9)), COLUMN(M:M)), "")</f>
        <v>0</v>
      </c>
      <c r="O11" s="14">
        <f t="array" ref="O11">IFERROR(INDEX(income_statement_quarter[#All], SMALL(IF(LOWER(income_statement_quarter[Company Name]) = LOWER(income_statement_quarter_filter!$B$2), ROW(income_statement_quarter[Company Name]) - ROW(INDEX(income_statement_quarter[Company Name], 1, 1)) + 1), ROW(9:9)), COLUMN(N:N)), "")</f>
        <v>0</v>
      </c>
      <c r="P11" s="14">
        <f t="array" ref="P11">IFERROR(INDEX(income_statement_quarter[#All], SMALL(IF(LOWER(income_statement_quarter[Company Name]) = LOWER(income_statement_quarter_filter!$B$2), ROW(income_statement_quarter[Company Name]) - ROW(INDEX(income_statement_quarter[Company Name], 1, 1)) + 1), ROW(9:9)), COLUMN(O:O)), "")</f>
        <v>0</v>
      </c>
      <c r="Q11" s="14">
        <f t="array" ref="Q11">IFERROR(INDEX(income_statement_quarter[#All], SMALL(IF(LOWER(income_statement_quarter[Company Name]) = LOWER(income_statement_quarter_filter!$B$2), ROW(income_statement_quarter[Company Name]) - ROW(INDEX(income_statement_quarter[Company Name], 1, 1)) + 1), ROW(9:9)), COLUMN(P:P)), "")</f>
        <v>0</v>
      </c>
      <c r="R11" s="14">
        <f t="array" ref="R11">IFERROR(INDEX(income_statement_quarter[#All], SMALL(IF(LOWER(income_statement_quarter[Company Name]) = LOWER(income_statement_quarter_filter!$B$2), ROW(income_statement_quarter[Company Name]) - ROW(INDEX(income_statement_quarter[Company Name], 1, 1)) + 1), ROW(9:9)), COLUMN(Q:Q)), "")</f>
        <v>0</v>
      </c>
      <c r="S11" s="14">
        <f t="array" ref="S11">IFERROR(INDEX(income_statement_quarter[#All], SMALL(IF(LOWER(income_statement_quarter[Company Name]) = LOWER(income_statement_quarter_filter!$B$2), ROW(income_statement_quarter[Company Name]) - ROW(INDEX(income_statement_quarter[Company Name], 1, 1)) + 1), ROW(9:9)), COLUMN(R:R)), "")</f>
        <v>0</v>
      </c>
    </row>
    <row r="12" spans="1:19" x14ac:dyDescent="0.35">
      <c r="C12" t="str">
        <f t="array" ref="C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COLUMN(B:B)), "")</f>
        <v>8. Phần lãi lỗ trong công ty liên doanh, liên kết</v>
      </c>
      <c r="D12" s="14">
        <f t="array" ref="D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COLUMN(C:C)), "")</f>
        <v>0</v>
      </c>
      <c r="E12" s="14">
        <f t="array" ref="E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COLUMN(D:D)), "")</f>
        <v>0</v>
      </c>
      <c r="F12" s="14">
        <f t="array" ref="F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COLUMN(E:E)), "")</f>
        <v>0</v>
      </c>
      <c r="G12" s="14">
        <f t="array" ref="G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COLUMN(F:F)), "")</f>
        <v>0</v>
      </c>
      <c r="H12" s="14">
        <f t="array" ref="H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COLUMN(G:G)), "")</f>
        <v>0</v>
      </c>
      <c r="I12" s="14">
        <f t="array" ref="I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COLUMN(H:H)), "")</f>
        <v>0</v>
      </c>
      <c r="J12" s="14">
        <f t="array" ref="J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COLUMN(I:I)), "")</f>
        <v>0</v>
      </c>
      <c r="K12" s="14">
        <f t="array" ref="K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COLUMN(J:J)), "")</f>
        <v>0</v>
      </c>
      <c r="L12" s="14">
        <f t="array" ref="L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COLUMN(K:K)), "")</f>
        <v>0</v>
      </c>
      <c r="M12" s="14">
        <f t="array" ref="M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COLUMN(L:L)), "")</f>
        <v>0</v>
      </c>
      <c r="N12" s="14">
        <f t="array" ref="N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COLUMN(M:M)), "")</f>
        <v>0</v>
      </c>
      <c r="O12" s="14">
        <f t="array" ref="O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COLUMN(N:N)), "")</f>
        <v>0</v>
      </c>
      <c r="P12" s="14">
        <f t="array" ref="P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COLUMN(O:O)), "")</f>
        <v>0</v>
      </c>
      <c r="Q12" s="14">
        <f t="array" ref="Q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COLUMN(P:P)), "")</f>
        <v>0</v>
      </c>
      <c r="R12" s="14">
        <f t="array" ref="R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COLUMN(Q:Q)), "")</f>
        <v>6874794000000</v>
      </c>
      <c r="S12" s="14">
        <f t="array" ref="S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COLUMN(R:R)), "")</f>
        <v>0</v>
      </c>
    </row>
    <row r="13" spans="1:19" x14ac:dyDescent="0.35">
      <c r="C13" t="str">
        <f t="array" ref="C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COLUMN(B:B)), "")</f>
        <v>9. Chi phí bán hàng</v>
      </c>
      <c r="D13" s="14">
        <f t="array" ref="D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COLUMN(C:C)), "")</f>
        <v>0</v>
      </c>
      <c r="E13" s="14">
        <f t="array" ref="E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COLUMN(D:D)), "")</f>
        <v>0</v>
      </c>
      <c r="F13" s="14">
        <f t="array" ref="F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COLUMN(E:E)), "")</f>
        <v>0</v>
      </c>
      <c r="G13" s="14">
        <f t="array" ref="G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COLUMN(F:F)), "")</f>
        <v>0</v>
      </c>
      <c r="H13" s="14">
        <f t="array" ref="H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COLUMN(G:G)), "")</f>
        <v>0</v>
      </c>
      <c r="I13" s="14">
        <f t="array" ref="I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COLUMN(H:H)), "")</f>
        <v>0</v>
      </c>
      <c r="J13" s="14">
        <f t="array" ref="J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COLUMN(I:I)), "")</f>
        <v>0</v>
      </c>
      <c r="K13" s="14">
        <f t="array" ref="K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COLUMN(J:J)), "")</f>
        <v>0</v>
      </c>
      <c r="L13" s="14">
        <f t="array" ref="L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COLUMN(K:K)), "")</f>
        <v>0</v>
      </c>
      <c r="M13" s="14">
        <f t="array" ref="M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COLUMN(L:L)), "")</f>
        <v>0</v>
      </c>
      <c r="N13" s="14">
        <f t="array" ref="N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COLUMN(M:M)), "")</f>
        <v>0</v>
      </c>
      <c r="O13" s="14">
        <f t="array" ref="O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COLUMN(N:N)), "")</f>
        <v>0</v>
      </c>
      <c r="P13" s="14">
        <f t="array" ref="P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COLUMN(O:O)), "")</f>
        <v>0</v>
      </c>
      <c r="Q13" s="14">
        <f t="array" ref="Q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COLUMN(P:P)), "")</f>
        <v>0</v>
      </c>
      <c r="R13" s="14">
        <f t="array" ref="R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COLUMN(Q:Q)), "")</f>
        <v>0</v>
      </c>
      <c r="S13" s="14">
        <f t="array" ref="S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COLUMN(R:R)), "")</f>
        <v>0</v>
      </c>
    </row>
    <row r="14" spans="1:19" x14ac:dyDescent="0.35">
      <c r="C14" t="str">
        <f t="array" ref="C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COLUMN(B:B)), "")</f>
        <v>10. Chi phí quản lý doanh nghiệp</v>
      </c>
      <c r="D14" s="14">
        <f t="array" ref="D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COLUMN(C:C)), "")</f>
        <v>0</v>
      </c>
      <c r="E14" s="14">
        <f t="array" ref="E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COLUMN(D:D)), "")</f>
        <v>0</v>
      </c>
      <c r="F14" s="14">
        <f t="array" ref="F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COLUMN(E:E)), "")</f>
        <v>0</v>
      </c>
      <c r="G14" s="14">
        <f t="array" ref="G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COLUMN(F:F)), "")</f>
        <v>0</v>
      </c>
      <c r="H14" s="14">
        <f t="array" ref="H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COLUMN(G:G)), "")</f>
        <v>0</v>
      </c>
      <c r="I14" s="14">
        <f t="array" ref="I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COLUMN(H:H)), "")</f>
        <v>0</v>
      </c>
      <c r="J14" s="14">
        <f t="array" ref="J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COLUMN(I:I)), "")</f>
        <v>0</v>
      </c>
      <c r="K14" s="14">
        <f t="array" ref="K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COLUMN(J:J)), "")</f>
        <v>0</v>
      </c>
      <c r="L14" s="14">
        <f t="array" ref="L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COLUMN(K:K)), "")</f>
        <v>0</v>
      </c>
      <c r="M14" s="14">
        <f t="array" ref="M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COLUMN(L:L)), "")</f>
        <v>0</v>
      </c>
      <c r="N14" s="14">
        <f t="array" ref="N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COLUMN(M:M)), "")</f>
        <v>0</v>
      </c>
      <c r="O14" s="14">
        <f t="array" ref="O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COLUMN(N:N)), "")</f>
        <v>0</v>
      </c>
      <c r="P14" s="14">
        <f t="array" ref="P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COLUMN(O:O)), "")</f>
        <v>0</v>
      </c>
      <c r="Q14" s="14">
        <f t="array" ref="Q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COLUMN(P:P)), "")</f>
        <v>0</v>
      </c>
      <c r="R14" s="14">
        <f t="array" ref="R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COLUMN(Q:Q)), "")</f>
        <v>2111405000000</v>
      </c>
      <c r="S14" s="14">
        <f t="array" ref="S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COLUMN(R:R)), "")</f>
        <v>0</v>
      </c>
    </row>
    <row r="15" spans="1:19" x14ac:dyDescent="0.35">
      <c r="C15" t="str">
        <f t="array" ref="C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COLUMN(B:B)), "")</f>
        <v>11. Lợi nhuận thuần từ hoạt động kinh doanh{30=20+(21-22) + 24 - (25+26)}</v>
      </c>
      <c r="D15" s="14">
        <f t="array" ref="D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COLUMN(C:C)), "")</f>
        <v>0</v>
      </c>
      <c r="E15" s="14">
        <f t="array" ref="E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COLUMN(D:D)), "")</f>
        <v>0</v>
      </c>
      <c r="F15" s="14">
        <f t="array" ref="F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COLUMN(E:E)), "")</f>
        <v>0</v>
      </c>
      <c r="G15" s="14">
        <f t="array" ref="G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COLUMN(F:F)), "")</f>
        <v>0</v>
      </c>
      <c r="H15" s="14">
        <f t="array" ref="H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COLUMN(G:G)), "")</f>
        <v>0</v>
      </c>
      <c r="I15" s="14">
        <f t="array" ref="I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COLUMN(H:H)), "")</f>
        <v>0</v>
      </c>
      <c r="J15" s="14">
        <f t="array" ref="J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COLUMN(I:I)), "")</f>
        <v>0</v>
      </c>
      <c r="K15" s="14">
        <f t="array" ref="K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COLUMN(J:J)), "")</f>
        <v>0</v>
      </c>
      <c r="L15" s="14">
        <f t="array" ref="L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COLUMN(K:K)), "")</f>
        <v>0</v>
      </c>
      <c r="M15" s="14">
        <f t="array" ref="M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COLUMN(L:L)), "")</f>
        <v>0</v>
      </c>
      <c r="N15" s="14">
        <f t="array" ref="N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COLUMN(M:M)), "")</f>
        <v>0</v>
      </c>
      <c r="O15" s="14">
        <f t="array" ref="O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COLUMN(N:N)), "")</f>
        <v>0</v>
      </c>
      <c r="P15" s="14">
        <f t="array" ref="P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COLUMN(O:O)), "")</f>
        <v>0</v>
      </c>
      <c r="Q15" s="14">
        <f t="array" ref="Q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COLUMN(P:P)), "")</f>
        <v>0</v>
      </c>
      <c r="R15" s="14">
        <f t="array" ref="R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COLUMN(Q:Q)), "")</f>
        <v>0</v>
      </c>
      <c r="S15" s="14">
        <f t="array" ref="S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COLUMN(R:R)), "")</f>
        <v>0</v>
      </c>
    </row>
    <row r="16" spans="1:19" x14ac:dyDescent="0.35">
      <c r="C16" t="str">
        <f t="array" ref="C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COLUMN(B:B)), "")</f>
        <v>12. Thu nhập khác</v>
      </c>
      <c r="D16" s="14">
        <f t="array" ref="D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COLUMN(C:C)), "")</f>
        <v>0</v>
      </c>
      <c r="E16" s="14">
        <f t="array" ref="E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COLUMN(D:D)), "")</f>
        <v>0</v>
      </c>
      <c r="F16" s="14">
        <f t="array" ref="F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COLUMN(E:E)), "")</f>
        <v>0</v>
      </c>
      <c r="G16" s="14">
        <f t="array" ref="G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COLUMN(F:F)), "")</f>
        <v>0</v>
      </c>
      <c r="H16" s="14">
        <f t="array" ref="H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COLUMN(G:G)), "")</f>
        <v>0</v>
      </c>
      <c r="I16" s="14">
        <f t="array" ref="I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COLUMN(H:H)), "")</f>
        <v>0</v>
      </c>
      <c r="J16" s="14">
        <f t="array" ref="J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COLUMN(I:I)), "")</f>
        <v>0</v>
      </c>
      <c r="K16" s="14">
        <f t="array" ref="K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COLUMN(J:J)), "")</f>
        <v>0</v>
      </c>
      <c r="L16" s="14">
        <f t="array" ref="L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COLUMN(K:K)), "")</f>
        <v>0</v>
      </c>
      <c r="M16" s="14">
        <f t="array" ref="M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COLUMN(L:L)), "")</f>
        <v>0</v>
      </c>
      <c r="N16" s="14">
        <f t="array" ref="N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COLUMN(M:M)), "")</f>
        <v>0</v>
      </c>
      <c r="O16" s="14">
        <f t="array" ref="O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COLUMN(N:N)), "")</f>
        <v>0</v>
      </c>
      <c r="P16" s="14">
        <f t="array" ref="P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COLUMN(O:O)), "")</f>
        <v>0</v>
      </c>
      <c r="Q16" s="14">
        <f t="array" ref="Q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COLUMN(P:P)), "")</f>
        <v>0</v>
      </c>
      <c r="R16" s="14">
        <f t="array" ref="R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COLUMN(Q:Q)), "")</f>
        <v>0</v>
      </c>
      <c r="S16" s="14">
        <f t="array" ref="S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COLUMN(R:R)), "")</f>
        <v>0</v>
      </c>
    </row>
    <row r="17" spans="3:19" x14ac:dyDescent="0.35">
      <c r="C17" t="str">
        <f t="array" ref="C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COLUMN(B:B)), "")</f>
        <v>13. Chi phí khác</v>
      </c>
      <c r="D17" s="14">
        <f t="array" ref="D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COLUMN(C:C)), "")</f>
        <v>0</v>
      </c>
      <c r="E17" s="14">
        <f t="array" ref="E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COLUMN(D:D)), "")</f>
        <v>0</v>
      </c>
      <c r="F17" s="14">
        <f t="array" ref="F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COLUMN(E:E)), "")</f>
        <v>0</v>
      </c>
      <c r="G17" s="14">
        <f t="array" ref="G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COLUMN(F:F)), "")</f>
        <v>0</v>
      </c>
      <c r="H17" s="14">
        <f t="array" ref="H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COLUMN(G:G)), "")</f>
        <v>0</v>
      </c>
      <c r="I17" s="14">
        <f t="array" ref="I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COLUMN(H:H)), "")</f>
        <v>0</v>
      </c>
      <c r="J17" s="14">
        <f t="array" ref="J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COLUMN(I:I)), "")</f>
        <v>0</v>
      </c>
      <c r="K17" s="14">
        <f t="array" ref="K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COLUMN(J:J)), "")</f>
        <v>0</v>
      </c>
      <c r="L17" s="14">
        <f t="array" ref="L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COLUMN(K:K)), "")</f>
        <v>0</v>
      </c>
      <c r="M17" s="14">
        <f t="array" ref="M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COLUMN(L:L)), "")</f>
        <v>0</v>
      </c>
      <c r="N17" s="14">
        <f t="array" ref="N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COLUMN(M:M)), "")</f>
        <v>0</v>
      </c>
      <c r="O17" s="14">
        <f t="array" ref="O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COLUMN(N:N)), "")</f>
        <v>0</v>
      </c>
      <c r="P17" s="14">
        <f t="array" ref="P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COLUMN(O:O)), "")</f>
        <v>0</v>
      </c>
      <c r="Q17" s="14">
        <f t="array" ref="Q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COLUMN(P:P)), "")</f>
        <v>0</v>
      </c>
      <c r="R17" s="14">
        <f t="array" ref="R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COLUMN(Q:Q)), "")</f>
        <v>0</v>
      </c>
      <c r="S17" s="14">
        <f t="array" ref="S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COLUMN(R:R)), "")</f>
        <v>0</v>
      </c>
    </row>
    <row r="18" spans="3:19" x14ac:dyDescent="0.35">
      <c r="C18" t="str">
        <f t="array" ref="C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COLUMN(B:B)), "")</f>
        <v>14. Lợi nhuận khác(40=31-32)</v>
      </c>
      <c r="D18" s="14">
        <f t="array" ref="D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COLUMN(C:C)), "")</f>
        <v>0</v>
      </c>
      <c r="E18" s="14">
        <f t="array" ref="E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COLUMN(D:D)), "")</f>
        <v>0</v>
      </c>
      <c r="F18" s="14">
        <f t="array" ref="F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COLUMN(E:E)), "")</f>
        <v>0</v>
      </c>
      <c r="G18" s="14">
        <f t="array" ref="G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COLUMN(F:F)), "")</f>
        <v>0</v>
      </c>
      <c r="H18" s="14">
        <f t="array" ref="H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COLUMN(G:G)), "")</f>
        <v>0</v>
      </c>
      <c r="I18" s="14">
        <f t="array" ref="I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COLUMN(H:H)), "")</f>
        <v>0</v>
      </c>
      <c r="J18" s="14">
        <f t="array" ref="J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COLUMN(I:I)), "")</f>
        <v>0</v>
      </c>
      <c r="K18" s="14">
        <f t="array" ref="K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COLUMN(J:J)), "")</f>
        <v>0</v>
      </c>
      <c r="L18" s="14">
        <f t="array" ref="L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COLUMN(K:K)), "")</f>
        <v>0</v>
      </c>
      <c r="M18" s="14">
        <f t="array" ref="M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COLUMN(L:L)), "")</f>
        <v>0</v>
      </c>
      <c r="N18" s="14">
        <f t="array" ref="N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COLUMN(M:M)), "")</f>
        <v>0</v>
      </c>
      <c r="O18" s="14">
        <f t="array" ref="O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COLUMN(N:N)), "")</f>
        <v>0</v>
      </c>
      <c r="P18" s="14">
        <f t="array" ref="P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COLUMN(O:O)), "")</f>
        <v>0</v>
      </c>
      <c r="Q18" s="14">
        <f t="array" ref="Q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COLUMN(P:P)), "")</f>
        <v>0</v>
      </c>
      <c r="R18" s="14">
        <f t="array" ref="R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COLUMN(Q:Q)), "")</f>
        <v>0</v>
      </c>
      <c r="S18" s="14">
        <f t="array" ref="S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COLUMN(R:R)), "")</f>
        <v>0</v>
      </c>
    </row>
    <row r="19" spans="3:19" x14ac:dyDescent="0.35">
      <c r="C19" t="str">
        <f t="array" ref="C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COLUMN(B:B)), "")</f>
        <v>15. Tổng lợi nhuận kế toán trước thuế(50=30+40)</v>
      </c>
      <c r="D19" s="14">
        <f t="array" ref="D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COLUMN(C:C)), "")</f>
        <v>0</v>
      </c>
      <c r="E19" s="14">
        <f t="array" ref="E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COLUMN(D:D)), "")</f>
        <v>0</v>
      </c>
      <c r="F19" s="14">
        <f t="array" ref="F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COLUMN(E:E)), "")</f>
        <v>0</v>
      </c>
      <c r="G19" s="14">
        <f t="array" ref="G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COLUMN(F:F)), "")</f>
        <v>0</v>
      </c>
      <c r="H19" s="14">
        <f t="array" ref="H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COLUMN(G:G)), "")</f>
        <v>0</v>
      </c>
      <c r="I19" s="14">
        <f t="array" ref="I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COLUMN(H:H)), "")</f>
        <v>0</v>
      </c>
      <c r="J19" s="14">
        <f t="array" ref="J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COLUMN(I:I)), "")</f>
        <v>0</v>
      </c>
      <c r="K19" s="14">
        <f t="array" ref="K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COLUMN(J:J)), "")</f>
        <v>0</v>
      </c>
      <c r="L19" s="14">
        <f t="array" ref="L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COLUMN(K:K)), "")</f>
        <v>0</v>
      </c>
      <c r="M19" s="14">
        <f t="array" ref="M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COLUMN(L:L)), "")</f>
        <v>0</v>
      </c>
      <c r="N19" s="14">
        <f t="array" ref="N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COLUMN(M:M)), "")</f>
        <v>0</v>
      </c>
      <c r="O19" s="14">
        <f t="array" ref="O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COLUMN(N:N)), "")</f>
        <v>0</v>
      </c>
      <c r="P19" s="14">
        <f t="array" ref="P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COLUMN(O:O)), "")</f>
        <v>0</v>
      </c>
      <c r="Q19" s="14">
        <f t="array" ref="Q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COLUMN(P:P)), "")</f>
        <v>0</v>
      </c>
      <c r="R19" s="14">
        <f t="array" ref="R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COLUMN(Q:Q)), "")</f>
        <v>0</v>
      </c>
      <c r="S19" s="14">
        <f t="array" ref="S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COLUMN(R:R)), "")</f>
        <v>0</v>
      </c>
    </row>
    <row r="20" spans="3:19" x14ac:dyDescent="0.35">
      <c r="C20" t="str">
        <f t="array" ref="C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COLUMN(B:B)), "")</f>
        <v>16. Chi phí thuế TNDN hiện hành</v>
      </c>
      <c r="D20" s="14">
        <f t="array" ref="D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COLUMN(C:C)), "")</f>
        <v>0</v>
      </c>
      <c r="E20" s="14">
        <f t="array" ref="E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COLUMN(D:D)), "")</f>
        <v>0</v>
      </c>
      <c r="F20" s="14">
        <f t="array" ref="F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COLUMN(E:E)), "")</f>
        <v>0</v>
      </c>
      <c r="G20" s="14">
        <f t="array" ref="G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COLUMN(F:F)), "")</f>
        <v>0</v>
      </c>
      <c r="H20" s="14">
        <f t="array" ref="H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COLUMN(G:G)), "")</f>
        <v>0</v>
      </c>
      <c r="I20" s="14">
        <f t="array" ref="I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COLUMN(H:H)), "")</f>
        <v>0</v>
      </c>
      <c r="J20" s="14">
        <f t="array" ref="J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COLUMN(I:I)), "")</f>
        <v>0</v>
      </c>
      <c r="K20" s="14">
        <f t="array" ref="K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COLUMN(J:J)), "")</f>
        <v>0</v>
      </c>
      <c r="L20" s="14">
        <f t="array" ref="L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COLUMN(K:K)), "")</f>
        <v>0</v>
      </c>
      <c r="M20" s="14">
        <f t="array" ref="M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COLUMN(L:L)), "")</f>
        <v>0</v>
      </c>
      <c r="N20" s="14">
        <f t="array" ref="N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COLUMN(M:M)), "")</f>
        <v>0</v>
      </c>
      <c r="O20" s="14">
        <f t="array" ref="O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COLUMN(N:N)), "")</f>
        <v>0</v>
      </c>
      <c r="P20" s="14">
        <f t="array" ref="P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COLUMN(O:O)), "")</f>
        <v>0</v>
      </c>
      <c r="Q20" s="14">
        <f t="array" ref="Q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COLUMN(P:P)), "")</f>
        <v>0</v>
      </c>
      <c r="R20" s="14">
        <f t="array" ref="R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COLUMN(Q:Q)), "")</f>
        <v>0</v>
      </c>
      <c r="S20" s="14">
        <f t="array" ref="S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COLUMN(R:R)), "")</f>
        <v>0</v>
      </c>
    </row>
    <row r="21" spans="3:19" x14ac:dyDescent="0.35">
      <c r="C21" t="str">
        <f t="array" ref="C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COLUMN(B:B)), "")</f>
        <v>17. Chi phí thuế TNDN hoãn lại</v>
      </c>
      <c r="D21" s="14">
        <f t="array" ref="D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COLUMN(C:C)), "")</f>
        <v>0</v>
      </c>
      <c r="E21" s="14">
        <f t="array" ref="E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COLUMN(D:D)), "")</f>
        <v>0</v>
      </c>
      <c r="F21" s="14">
        <f t="array" ref="F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COLUMN(E:E)), "")</f>
        <v>0</v>
      </c>
      <c r="G21" s="14">
        <f t="array" ref="G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COLUMN(F:F)), "")</f>
        <v>0</v>
      </c>
      <c r="H21" s="14">
        <f t="array" ref="H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COLUMN(G:G)), "")</f>
        <v>0</v>
      </c>
      <c r="I21" s="14">
        <f t="array" ref="I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COLUMN(H:H)), "")</f>
        <v>0</v>
      </c>
      <c r="J21" s="14">
        <f t="array" ref="J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COLUMN(I:I)), "")</f>
        <v>0</v>
      </c>
      <c r="K21" s="14">
        <f t="array" ref="K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COLUMN(J:J)), "")</f>
        <v>0</v>
      </c>
      <c r="L21" s="14">
        <f t="array" ref="L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COLUMN(K:K)), "")</f>
        <v>0</v>
      </c>
      <c r="M21" s="14">
        <f t="array" ref="M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COLUMN(L:L)), "")</f>
        <v>0</v>
      </c>
      <c r="N21" s="14">
        <f t="array" ref="N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COLUMN(M:M)), "")</f>
        <v>0</v>
      </c>
      <c r="O21" s="14">
        <f t="array" ref="O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COLUMN(N:N)), "")</f>
        <v>0</v>
      </c>
      <c r="P21" s="14">
        <f t="array" ref="P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COLUMN(O:O)), "")</f>
        <v>0</v>
      </c>
      <c r="Q21" s="14">
        <f t="array" ref="Q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COLUMN(P:P)), "")</f>
        <v>0</v>
      </c>
      <c r="R21" s="14">
        <f t="array" ref="R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COLUMN(Q:Q)), "")</f>
        <v>0</v>
      </c>
      <c r="S21" s="14">
        <f t="array" ref="S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COLUMN(R:R)), "")</f>
        <v>0</v>
      </c>
    </row>
    <row r="22" spans="3:19" x14ac:dyDescent="0.35">
      <c r="C22" t="str">
        <f t="array" ref="C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COLUMN(B:B)), "")</f>
        <v>18. Lợi nhuận sau thuế thu nhập doanh nghiệp(60=50-51-52)</v>
      </c>
      <c r="D22" s="14">
        <f t="array" ref="D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COLUMN(C:C)), "")</f>
        <v>0</v>
      </c>
      <c r="E22" s="14">
        <f t="array" ref="E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COLUMN(D:D)), "")</f>
        <v>0</v>
      </c>
      <c r="F22" s="14">
        <f t="array" ref="F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COLUMN(E:E)), "")</f>
        <v>0</v>
      </c>
      <c r="G22" s="14">
        <f t="array" ref="G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COLUMN(F:F)), "")</f>
        <v>0</v>
      </c>
      <c r="H22" s="14">
        <f t="array" ref="H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COLUMN(G:G)), "")</f>
        <v>0</v>
      </c>
      <c r="I22" s="14">
        <f t="array" ref="I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COLUMN(H:H)), "")</f>
        <v>0</v>
      </c>
      <c r="J22" s="14">
        <f t="array" ref="J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COLUMN(I:I)), "")</f>
        <v>0</v>
      </c>
      <c r="K22" s="14">
        <f t="array" ref="K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COLUMN(J:J)), "")</f>
        <v>0</v>
      </c>
      <c r="L22" s="14">
        <f t="array" ref="L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COLUMN(K:K)), "")</f>
        <v>0</v>
      </c>
      <c r="M22" s="14">
        <f t="array" ref="M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COLUMN(L:L)), "")</f>
        <v>0</v>
      </c>
      <c r="N22" s="14">
        <f t="array" ref="N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COLUMN(M:M)), "")</f>
        <v>0</v>
      </c>
      <c r="O22" s="14">
        <f t="array" ref="O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COLUMN(N:N)), "")</f>
        <v>0</v>
      </c>
      <c r="P22" s="14">
        <f t="array" ref="P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COLUMN(O:O)), "")</f>
        <v>0</v>
      </c>
      <c r="Q22" s="14">
        <f t="array" ref="Q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COLUMN(P:P)), "")</f>
        <v>0</v>
      </c>
      <c r="R22" s="14">
        <f t="array" ref="R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COLUMN(Q:Q)), "")</f>
        <v>0</v>
      </c>
      <c r="S22" s="14">
        <f t="array" ref="S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COLUMN(R:R)), "")</f>
        <v>0</v>
      </c>
    </row>
    <row r="23" spans="3:19" x14ac:dyDescent="0.35">
      <c r="C23" t="str">
        <f t="array" ref="C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COLUMN(B:B)), "")</f>
        <v>19. Lợi nhuận sau thuế công ty mẹ</v>
      </c>
      <c r="D23" s="14">
        <f t="array" ref="D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COLUMN(C:C)), "")</f>
        <v>0</v>
      </c>
      <c r="E23" s="14">
        <f t="array" ref="E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COLUMN(D:D)), "")</f>
        <v>0</v>
      </c>
      <c r="F23" s="14">
        <f t="array" ref="F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COLUMN(E:E)), "")</f>
        <v>0</v>
      </c>
      <c r="G23" s="14">
        <f t="array" ref="G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COLUMN(F:F)), "")</f>
        <v>0</v>
      </c>
      <c r="H23" s="14">
        <f t="array" ref="H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COLUMN(G:G)), "")</f>
        <v>0</v>
      </c>
      <c r="I23" s="14">
        <f t="array" ref="I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COLUMN(H:H)), "")</f>
        <v>0</v>
      </c>
      <c r="J23" s="14">
        <f t="array" ref="J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COLUMN(I:I)), "")</f>
        <v>0</v>
      </c>
      <c r="K23" s="14">
        <f t="array" ref="K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COLUMN(J:J)), "")</f>
        <v>0</v>
      </c>
      <c r="L23" s="14">
        <f t="array" ref="L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COLUMN(K:K)), "")</f>
        <v>0</v>
      </c>
      <c r="M23" s="14">
        <f t="array" ref="M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COLUMN(L:L)), "")</f>
        <v>0</v>
      </c>
      <c r="N23" s="14">
        <f t="array" ref="N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COLUMN(M:M)), "")</f>
        <v>0</v>
      </c>
      <c r="O23" s="14">
        <f t="array" ref="O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COLUMN(N:N)), "")</f>
        <v>0</v>
      </c>
      <c r="P23" s="14">
        <f t="array" ref="P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COLUMN(O:O)), "")</f>
        <v>0</v>
      </c>
      <c r="Q23" s="14">
        <f t="array" ref="Q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COLUMN(P:P)), "")</f>
        <v>0</v>
      </c>
      <c r="R23" s="14">
        <f t="array" ref="R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COLUMN(Q:Q)), "")</f>
        <v>0</v>
      </c>
      <c r="S23" s="14">
        <f t="array" ref="S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COLUMN(R:R)), "")</f>
        <v>0</v>
      </c>
    </row>
    <row r="24" spans="3:19" x14ac:dyDescent="0.35">
      <c r="C24" t="str">
        <f t="array" ref="C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COLUMN(B:B)), "")</f>
        <v>20. Lợi nhuận sau thuế công ty mẹ không kiểm soát</v>
      </c>
      <c r="D24" s="14">
        <f t="array" ref="D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COLUMN(C:C)), "")</f>
        <v>0</v>
      </c>
      <c r="E24" s="14">
        <f t="array" ref="E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COLUMN(D:D)), "")</f>
        <v>0</v>
      </c>
      <c r="F24" s="14">
        <f t="array" ref="F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COLUMN(E:E)), "")</f>
        <v>0</v>
      </c>
      <c r="G24" s="14">
        <f t="array" ref="G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COLUMN(F:F)), "")</f>
        <v>0</v>
      </c>
      <c r="H24" s="14">
        <f t="array" ref="H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COLUMN(G:G)), "")</f>
        <v>0</v>
      </c>
      <c r="I24" s="14">
        <f t="array" ref="I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COLUMN(H:H)), "")</f>
        <v>0</v>
      </c>
      <c r="J24" s="14">
        <f t="array" ref="J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COLUMN(I:I)), "")</f>
        <v>0</v>
      </c>
      <c r="K24" s="14">
        <f t="array" ref="K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COLUMN(J:J)), "")</f>
        <v>0</v>
      </c>
      <c r="L24" s="14">
        <f t="array" ref="L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COLUMN(K:K)), "")</f>
        <v>0</v>
      </c>
      <c r="M24" s="14">
        <f t="array" ref="M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COLUMN(L:L)), "")</f>
        <v>0</v>
      </c>
      <c r="N24" s="14">
        <f t="array" ref="N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COLUMN(M:M)), "")</f>
        <v>0</v>
      </c>
      <c r="O24" s="14">
        <f t="array" ref="O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COLUMN(N:N)), "")</f>
        <v>0</v>
      </c>
      <c r="P24" s="14">
        <f t="array" ref="P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COLUMN(O:O)), "")</f>
        <v>0</v>
      </c>
      <c r="Q24" s="14">
        <f t="array" ref="Q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COLUMN(P:P)), "")</f>
        <v>0</v>
      </c>
      <c r="R24" s="14">
        <f t="array" ref="R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COLUMN(Q:Q)), "")</f>
        <v>0</v>
      </c>
      <c r="S24" s="14">
        <f t="array" ref="S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COLUMN(R:R)), "")</f>
        <v>0</v>
      </c>
    </row>
    <row r="25" spans="3:19" x14ac:dyDescent="0.35">
      <c r="C25" t="str">
        <f t="array" ref="C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COLUMN(B:B)), "")</f>
        <v>21. Lãi cơ bản trên cổ phiếu(*)</v>
      </c>
      <c r="D25" s="14">
        <f t="array" ref="D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COLUMN(C:C)), "")</f>
        <v>0</v>
      </c>
      <c r="E25" s="14">
        <f t="array" ref="E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COLUMN(D:D)), "")</f>
        <v>0</v>
      </c>
      <c r="F25" s="14">
        <f t="array" ref="F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COLUMN(E:E)), "")</f>
        <v>0</v>
      </c>
      <c r="G25" s="14">
        <f t="array" ref="G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COLUMN(F:F)), "")</f>
        <v>0</v>
      </c>
      <c r="H25" s="14">
        <f t="array" ref="H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COLUMN(G:G)), "")</f>
        <v>0</v>
      </c>
      <c r="I25" s="14">
        <f t="array" ref="I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COLUMN(H:H)), "")</f>
        <v>0</v>
      </c>
      <c r="J25" s="14">
        <f t="array" ref="J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COLUMN(I:I)), "")</f>
        <v>0</v>
      </c>
      <c r="K25" s="14">
        <f t="array" ref="K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COLUMN(J:J)), "")</f>
        <v>0</v>
      </c>
      <c r="L25" s="14">
        <f t="array" ref="L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COLUMN(K:K)), "")</f>
        <v>0</v>
      </c>
      <c r="M25" s="14">
        <f t="array" ref="M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COLUMN(L:L)), "")</f>
        <v>0</v>
      </c>
      <c r="N25" s="14">
        <f t="array" ref="N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COLUMN(M:M)), "")</f>
        <v>0</v>
      </c>
      <c r="O25" s="14">
        <f t="array" ref="O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COLUMN(N:N)), "")</f>
        <v>0</v>
      </c>
      <c r="P25" s="14">
        <f t="array" ref="P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COLUMN(O:O)), "")</f>
        <v>0</v>
      </c>
      <c r="Q25" s="14">
        <f t="array" ref="Q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COLUMN(P:P)), "")</f>
        <v>0</v>
      </c>
      <c r="R25" s="14">
        <f t="array" ref="R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COLUMN(Q:Q)), "")</f>
        <v>0</v>
      </c>
      <c r="S25" s="14">
        <f t="array" ref="S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DBA9D9-6B8D-4041-884E-B96ABF749BB5}">
          <x14:formula1>
            <xm:f>'Data Validattion'!$B$2:$B$20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0A2-40BB-471F-8F9F-9E58E5B3F192}">
  <dimension ref="A2:G33"/>
  <sheetViews>
    <sheetView topLeftCell="A20" workbookViewId="0">
      <selection activeCell="D33" sqref="D33"/>
    </sheetView>
  </sheetViews>
  <sheetFormatPr defaultRowHeight="14.5" x14ac:dyDescent="0.35"/>
  <cols>
    <col min="1" max="1" width="18.26953125" customWidth="1"/>
    <col min="3" max="3" width="77.7265625" bestFit="1" customWidth="1"/>
    <col min="4" max="7" width="17.54296875" customWidth="1"/>
  </cols>
  <sheetData>
    <row r="2" spans="1:7" ht="15.5" x14ac:dyDescent="0.35">
      <c r="A2" s="13" t="s">
        <v>155</v>
      </c>
      <c r="B2" s="13" t="s">
        <v>152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7" x14ac:dyDescent="0.35">
      <c r="C4" t="str">
        <f t="array" ref="C4">IFERROR(INDEX(cash_flow_annual[#All], SMALL(IF(LOWER(cash_flow_annual[Company Name]) = LOWER(cash_flow_annual_filter!$B$2), ROW(cash_flow_annual[Company Name]) - ROW(INDEX(cash_flow_annual[Company Name], 1, 1)) + 1), ROW(2:2)), COLUMN(B:B)), "")</f>
        <v>I. Lưu chuyển tiền từ hoạt động kinh doanh</v>
      </c>
      <c r="D4" s="19">
        <f t="array" ref="D4">IFERROR(INDEX(cash_flow_annual[#All], SMALL(IF(LOWER(cash_flow_annual[Company Name]) = LOWER(cash_flow_annual_filter!$B$2), ROW(cash_flow_annual[Company Name]) - ROW(INDEX(cash_flow_annual[Company Name], 1, 1)) + 1), ROW(2:2)), COLUMN(C:C)), "")</f>
        <v>0</v>
      </c>
      <c r="E4" s="19">
        <f t="array" ref="E4">IFERROR(INDEX(cash_flow_annual[#All], SMALL(IF(LOWER(cash_flow_annual[Company Name]) = LOWER(cash_flow_annual_filter!$B$2), ROW(cash_flow_annual[Company Name]) - ROW(INDEX(cash_flow_annual[Company Name], 1, 1)) + 1), ROW(2:2)), COLUMN(D:D)), "")</f>
        <v>0</v>
      </c>
      <c r="F4" s="19">
        <f t="array" ref="F4">IFERROR(INDEX(cash_flow_annual[#All], SMALL(IF(LOWER(cash_flow_annual[Company Name]) = LOWER(cash_flow_annual_filter!$B$2), ROW(cash_flow_annual[Company Name]) - ROW(INDEX(cash_flow_annual[Company Name], 1, 1)) + 1), ROW(2:2)), COLUMN(E:E)), "")</f>
        <v>0</v>
      </c>
      <c r="G4" s="19">
        <f t="array" ref="G4">IFERROR(INDEX(cash_flow_annual[#All], SMALL(IF(LOWER(cash_flow_annual[Company Name]) = LOWER(cash_flow_annual_filter!$B$2), ROW(cash_flow_annual[Company Name]) - ROW(INDEX(cash_flow_annual[Company Name], 1, 1)) + 1), ROW(2:2)), COLUMN(F:F)), "")</f>
        <v>0</v>
      </c>
    </row>
    <row r="5" spans="1:7" x14ac:dyDescent="0.35">
      <c r="C5" t="str">
        <f t="array" ref="C5">IFERROR(INDEX(cash_flow_annual[#All], SMALL(IF(LOWER(cash_flow_annual[Company Name]) = LOWER(cash_flow_annual_filter!$B$2), ROW(cash_flow_annual[Company Name]) - ROW(INDEX(cash_flow_annual[Company Name], 1, 1)) + 1), ROW(3:3)), COLUMN(B:B)), "")</f>
        <v>1. Tiền thu từ bán hàng, cung cấp dịch vụ và doanh thu khác</v>
      </c>
      <c r="D5" s="19">
        <f t="array" ref="D5">IFERROR(INDEX(cash_flow_annual[#All], SMALL(IF(LOWER(cash_flow_annual[Company Name]) = LOWER(cash_flow_annual_filter!$B$2), ROW(cash_flow_annual[Company Name]) - ROW(INDEX(cash_flow_annual[Company Name], 1, 1)) + 1), ROW(3:3)), COLUMN(C:C)), "")</f>
        <v>0</v>
      </c>
      <c r="E5" s="19">
        <f t="array" ref="E5">IFERROR(INDEX(cash_flow_annual[#All], SMALL(IF(LOWER(cash_flow_annual[Company Name]) = LOWER(cash_flow_annual_filter!$B$2), ROW(cash_flow_annual[Company Name]) - ROW(INDEX(cash_flow_annual[Company Name], 1, 1)) + 1), ROW(3:3)), COLUMN(D:D)), "")</f>
        <v>0</v>
      </c>
      <c r="F5" s="19">
        <f t="array" ref="F5">IFERROR(INDEX(cash_flow_annual[#All], SMALL(IF(LOWER(cash_flow_annual[Company Name]) = LOWER(cash_flow_annual_filter!$B$2), ROW(cash_flow_annual[Company Name]) - ROW(INDEX(cash_flow_annual[Company Name], 1, 1)) + 1), ROW(3:3)), COLUMN(E:E)), "")</f>
        <v>0</v>
      </c>
      <c r="G5" s="19">
        <f t="array" ref="G5">IFERROR(INDEX(cash_flow_annual[#All], SMALL(IF(LOWER(cash_flow_annual[Company Name]) = LOWER(cash_flow_annual_filter!$B$2), ROW(cash_flow_annual[Company Name]) - ROW(INDEX(cash_flow_annual[Company Name], 1, 1)) + 1), ROW(3:3)), COLUMN(F:F)), "")</f>
        <v>0</v>
      </c>
    </row>
    <row r="6" spans="1:7" x14ac:dyDescent="0.35">
      <c r="C6" t="str">
        <f t="array" ref="C6">IFERROR(INDEX(cash_flow_annual[#All], SMALL(IF(LOWER(cash_flow_annual[Company Name]) = LOWER(cash_flow_annual_filter!$B$2), ROW(cash_flow_annual[Company Name]) - ROW(INDEX(cash_flow_annual[Company Name], 1, 1)) + 1), ROW(4:4)), COLUMN(B:B)), "")</f>
        <v>2. Tiền chi trả cho người cung cấp hàng hóa và dịch vụ</v>
      </c>
      <c r="D6" s="19">
        <f t="array" ref="D6">IFERROR(INDEX(cash_flow_annual[#All], SMALL(IF(LOWER(cash_flow_annual[Company Name]) = LOWER(cash_flow_annual_filter!$B$2), ROW(cash_flow_annual[Company Name]) - ROW(INDEX(cash_flow_annual[Company Name], 1, 1)) + 1), ROW(4:4)), COLUMN(C:C)), "")</f>
        <v>0</v>
      </c>
      <c r="E6" s="19">
        <f t="array" ref="E6">IFERROR(INDEX(cash_flow_annual[#All], SMALL(IF(LOWER(cash_flow_annual[Company Name]) = LOWER(cash_flow_annual_filter!$B$2), ROW(cash_flow_annual[Company Name]) - ROW(INDEX(cash_flow_annual[Company Name], 1, 1)) + 1), ROW(4:4)), COLUMN(D:D)), "")</f>
        <v>0</v>
      </c>
      <c r="F6" s="19">
        <f t="array" ref="F6">IFERROR(INDEX(cash_flow_annual[#All], SMALL(IF(LOWER(cash_flow_annual[Company Name]) = LOWER(cash_flow_annual_filter!$B$2), ROW(cash_flow_annual[Company Name]) - ROW(INDEX(cash_flow_annual[Company Name], 1, 1)) + 1), ROW(4:4)), COLUMN(E:E)), "")</f>
        <v>0</v>
      </c>
      <c r="G6" s="19">
        <f t="array" ref="G6">IFERROR(INDEX(cash_flow_annual[#All], SMALL(IF(LOWER(cash_flow_annual[Company Name]) = LOWER(cash_flow_annual_filter!$B$2), ROW(cash_flow_annual[Company Name]) - ROW(INDEX(cash_flow_annual[Company Name], 1, 1)) + 1), ROW(4:4)), COLUMN(F:F)), "")</f>
        <v>0</v>
      </c>
    </row>
    <row r="7" spans="1:7" x14ac:dyDescent="0.35">
      <c r="C7" t="str">
        <f t="array" ref="C7">IFERROR(INDEX(cash_flow_annual[#All], SMALL(IF(LOWER(cash_flow_annual[Company Name]) = LOWER(cash_flow_annual_filter!$B$2), ROW(cash_flow_annual[Company Name]) - ROW(INDEX(cash_flow_annual[Company Name], 1, 1)) + 1), ROW(5:5)), COLUMN(B:B)), "")</f>
        <v>3. Tiền chi trả cho người lao động</v>
      </c>
      <c r="D7" s="19">
        <f t="array" ref="D7">IFERROR(INDEX(cash_flow_annual[#All], SMALL(IF(LOWER(cash_flow_annual[Company Name]) = LOWER(cash_flow_annual_filter!$B$2), ROW(cash_flow_annual[Company Name]) - ROW(INDEX(cash_flow_annual[Company Name], 1, 1)) + 1), ROW(5:5)), COLUMN(C:C)), "")</f>
        <v>0</v>
      </c>
      <c r="E7" s="19">
        <f t="array" ref="E7">IFERROR(INDEX(cash_flow_annual[#All], SMALL(IF(LOWER(cash_flow_annual[Company Name]) = LOWER(cash_flow_annual_filter!$B$2), ROW(cash_flow_annual[Company Name]) - ROW(INDEX(cash_flow_annual[Company Name], 1, 1)) + 1), ROW(5:5)), COLUMN(D:D)), "")</f>
        <v>0</v>
      </c>
      <c r="F7" s="19">
        <f t="array" ref="F7">IFERROR(INDEX(cash_flow_annual[#All], SMALL(IF(LOWER(cash_flow_annual[Company Name]) = LOWER(cash_flow_annual_filter!$B$2), ROW(cash_flow_annual[Company Name]) - ROW(INDEX(cash_flow_annual[Company Name], 1, 1)) + 1), ROW(5:5)), COLUMN(E:E)), "")</f>
        <v>0</v>
      </c>
      <c r="G7" s="19">
        <f t="array" ref="G7">IFERROR(INDEX(cash_flow_annual[#All], SMALL(IF(LOWER(cash_flow_annual[Company Name]) = LOWER(cash_flow_annual_filter!$B$2), ROW(cash_flow_annual[Company Name]) - ROW(INDEX(cash_flow_annual[Company Name], 1, 1)) + 1), ROW(5:5)), COLUMN(F:F)), "")</f>
        <v>0</v>
      </c>
    </row>
    <row r="8" spans="1:7" x14ac:dyDescent="0.35">
      <c r="C8" t="str">
        <f t="array" ref="C8">IFERROR(INDEX(cash_flow_annual[#All], SMALL(IF(LOWER(cash_flow_annual[Company Name]) = LOWER(cash_flow_annual_filter!$B$2), ROW(cash_flow_annual[Company Name]) - ROW(INDEX(cash_flow_annual[Company Name], 1, 1)) + 1), ROW(6:6)), COLUMN(B:B)), "")</f>
        <v>4. Tiền lãi vay đã trả</v>
      </c>
      <c r="D8" s="19">
        <f t="array" ref="D8">IFERROR(INDEX(cash_flow_annual[#All], SMALL(IF(LOWER(cash_flow_annual[Company Name]) = LOWER(cash_flow_annual_filter!$B$2), ROW(cash_flow_annual[Company Name]) - ROW(INDEX(cash_flow_annual[Company Name], 1, 1)) + 1), ROW(6:6)), COLUMN(C:C)), "")</f>
        <v>0</v>
      </c>
      <c r="E8" s="19">
        <f t="array" ref="E8">IFERROR(INDEX(cash_flow_annual[#All], SMALL(IF(LOWER(cash_flow_annual[Company Name]) = LOWER(cash_flow_annual_filter!$B$2), ROW(cash_flow_annual[Company Name]) - ROW(INDEX(cash_flow_annual[Company Name], 1, 1)) + 1), ROW(6:6)), COLUMN(D:D)), "")</f>
        <v>0</v>
      </c>
      <c r="F8" s="19">
        <f t="array" ref="F8">IFERROR(INDEX(cash_flow_annual[#All], SMALL(IF(LOWER(cash_flow_annual[Company Name]) = LOWER(cash_flow_annual_filter!$B$2), ROW(cash_flow_annual[Company Name]) - ROW(INDEX(cash_flow_annual[Company Name], 1, 1)) + 1), ROW(6:6)), COLUMN(E:E)), "")</f>
        <v>0</v>
      </c>
      <c r="G8" s="19">
        <f t="array" ref="G8">IFERROR(INDEX(cash_flow_annual[#All], SMALL(IF(LOWER(cash_flow_annual[Company Name]) = LOWER(cash_flow_annual_filter!$B$2), ROW(cash_flow_annual[Company Name]) - ROW(INDEX(cash_flow_annual[Company Name], 1, 1)) + 1), ROW(6:6)), COLUMN(F:F)), "")</f>
        <v>0</v>
      </c>
    </row>
    <row r="9" spans="1:7" x14ac:dyDescent="0.35">
      <c r="C9" t="str">
        <f t="array" ref="C9">IFERROR(INDEX(cash_flow_annual[#All], SMALL(IF(LOWER(cash_flow_annual[Company Name]) = LOWER(cash_flow_annual_filter!$B$2), ROW(cash_flow_annual[Company Name]) - ROW(INDEX(cash_flow_annual[Company Name], 1, 1)) + 1), ROW(7:7)), COLUMN(B:B)), "")</f>
        <v>5. Thuế thu nhập doanh nghiệp đã nộp</v>
      </c>
      <c r="D9" s="19">
        <f t="array" ref="D9">IFERROR(INDEX(cash_flow_annual[#All], SMALL(IF(LOWER(cash_flow_annual[Company Name]) = LOWER(cash_flow_annual_filter!$B$2), ROW(cash_flow_annual[Company Name]) - ROW(INDEX(cash_flow_annual[Company Name], 1, 1)) + 1), ROW(7:7)), COLUMN(C:C)), "")</f>
        <v>0</v>
      </c>
      <c r="E9" s="19">
        <f t="array" ref="E9">IFERROR(INDEX(cash_flow_annual[#All], SMALL(IF(LOWER(cash_flow_annual[Company Name]) = LOWER(cash_flow_annual_filter!$B$2), ROW(cash_flow_annual[Company Name]) - ROW(INDEX(cash_flow_annual[Company Name], 1, 1)) + 1), ROW(7:7)), COLUMN(D:D)), "")</f>
        <v>0</v>
      </c>
      <c r="F9" s="19">
        <f t="array" ref="F9">IFERROR(INDEX(cash_flow_annual[#All], SMALL(IF(LOWER(cash_flow_annual[Company Name]) = LOWER(cash_flow_annual_filter!$B$2), ROW(cash_flow_annual[Company Name]) - ROW(INDEX(cash_flow_annual[Company Name], 1, 1)) + 1), ROW(7:7)), COLUMN(E:E)), "")</f>
        <v>0</v>
      </c>
      <c r="G9" s="19">
        <f t="array" ref="G9">IFERROR(INDEX(cash_flow_annual[#All], SMALL(IF(LOWER(cash_flow_annual[Company Name]) = LOWER(cash_flow_annual_filter!$B$2), ROW(cash_flow_annual[Company Name]) - ROW(INDEX(cash_flow_annual[Company Name], 1, 1)) + 1), ROW(7:7)), COLUMN(F:F)), "")</f>
        <v>0</v>
      </c>
    </row>
    <row r="10" spans="1:7" x14ac:dyDescent="0.35">
      <c r="C10" t="str">
        <f t="array" ref="C10">IFERROR(INDEX(cash_flow_annual[#All], SMALL(IF(LOWER(cash_flow_annual[Company Name]) = LOWER(cash_flow_annual_filter!$B$2), ROW(cash_flow_annual[Company Name]) - ROW(INDEX(cash_flow_annual[Company Name], 1, 1)) + 1), ROW(8:8)), COLUMN(B:B)), "")</f>
        <v>6. Tiền thu khác từ hoạt động kinh doanh</v>
      </c>
      <c r="D10" s="19">
        <f t="array" ref="D10">IFERROR(INDEX(cash_flow_annual[#All], SMALL(IF(LOWER(cash_flow_annual[Company Name]) = LOWER(cash_flow_annual_filter!$B$2), ROW(cash_flow_annual[Company Name]) - ROW(INDEX(cash_flow_annual[Company Name], 1, 1)) + 1), ROW(8:8)), COLUMN(C:C)), "")</f>
        <v>0</v>
      </c>
      <c r="E10" s="19">
        <f t="array" ref="E10">IFERROR(INDEX(cash_flow_annual[#All], SMALL(IF(LOWER(cash_flow_annual[Company Name]) = LOWER(cash_flow_annual_filter!$B$2), ROW(cash_flow_annual[Company Name]) - ROW(INDEX(cash_flow_annual[Company Name], 1, 1)) + 1), ROW(8:8)), COLUMN(D:D)), "")</f>
        <v>0</v>
      </c>
      <c r="F10" s="19">
        <f t="array" ref="F10">IFERROR(INDEX(cash_flow_annual[#All], SMALL(IF(LOWER(cash_flow_annual[Company Name]) = LOWER(cash_flow_annual_filter!$B$2), ROW(cash_flow_annual[Company Name]) - ROW(INDEX(cash_flow_annual[Company Name], 1, 1)) + 1), ROW(8:8)), COLUMN(E:E)), "")</f>
        <v>0</v>
      </c>
      <c r="G10" s="19">
        <f t="array" ref="G10">IFERROR(INDEX(cash_flow_annual[#All], SMALL(IF(LOWER(cash_flow_annual[Company Name]) = LOWER(cash_flow_annual_filter!$B$2), ROW(cash_flow_annual[Company Name]) - ROW(INDEX(cash_flow_annual[Company Name], 1, 1)) + 1), ROW(8:8)), COLUMN(F:F)), "")</f>
        <v>0</v>
      </c>
    </row>
    <row r="11" spans="1:7" x14ac:dyDescent="0.35">
      <c r="C11" t="str">
        <f t="array" ref="C11">IFERROR(INDEX(cash_flow_annual[#All], SMALL(IF(LOWER(cash_flow_annual[Company Name]) = LOWER(cash_flow_annual_filter!$B$2), ROW(cash_flow_annual[Company Name]) - ROW(INDEX(cash_flow_annual[Company Name], 1, 1)) + 1), ROW(9:9)), COLUMN(B:B)), "")</f>
        <v>7. Tiền chi khác cho hoạt động kinh doanh</v>
      </c>
      <c r="D11" s="19">
        <f t="array" ref="D11">IFERROR(INDEX(cash_flow_annual[#All], SMALL(IF(LOWER(cash_flow_annual[Company Name]) = LOWER(cash_flow_annual_filter!$B$2), ROW(cash_flow_annual[Company Name]) - ROW(INDEX(cash_flow_annual[Company Name], 1, 1)) + 1), ROW(9:9)), COLUMN(C:C)), "")</f>
        <v>0</v>
      </c>
      <c r="E11" s="19">
        <f t="array" ref="E11">IFERROR(INDEX(cash_flow_annual[#All], SMALL(IF(LOWER(cash_flow_annual[Company Name]) = LOWER(cash_flow_annual_filter!$B$2), ROW(cash_flow_annual[Company Name]) - ROW(INDEX(cash_flow_annual[Company Name], 1, 1)) + 1), ROW(9:9)), COLUMN(D:D)), "")</f>
        <v>0</v>
      </c>
      <c r="F11" s="19">
        <f t="array" ref="F11">IFERROR(INDEX(cash_flow_annual[#All], SMALL(IF(LOWER(cash_flow_annual[Company Name]) = LOWER(cash_flow_annual_filter!$B$2), ROW(cash_flow_annual[Company Name]) - ROW(INDEX(cash_flow_annual[Company Name], 1, 1)) + 1), ROW(9:9)), COLUMN(E:E)), "")</f>
        <v>0</v>
      </c>
      <c r="G11" s="19">
        <f t="array" ref="G11">IFERROR(INDEX(cash_flow_annual[#All], SMALL(IF(LOWER(cash_flow_annual[Company Name]) = LOWER(cash_flow_annual_filter!$B$2), ROW(cash_flow_annual[Company Name]) - ROW(INDEX(cash_flow_annual[Company Name], 1, 1)) + 1), ROW(9:9)), COLUMN(F:F)), "")</f>
        <v>0</v>
      </c>
    </row>
    <row r="12" spans="1:7" x14ac:dyDescent="0.35">
      <c r="C12" t="str">
        <f t="array" ref="C12">IFERROR(INDEX(cash_flow_annual[#All], SMALL(IF(LOWER(cash_flow_annual[Company Name]) = LOWER(cash_flow_annual_filter!$B$2), ROW(cash_flow_annual[Company Name]) - ROW(INDEX(cash_flow_annual[Company Name], 1, 1)) + 1), ROW(10:10)), COLUMN(B:B)), "")</f>
        <v>Lưu chuyển tiền thuần từ hoạt động kinh doanh</v>
      </c>
      <c r="D12" s="19">
        <f t="array" ref="D12">IFERROR(INDEX(cash_flow_annual[#All], SMALL(IF(LOWER(cash_flow_annual[Company Name]) = LOWER(cash_flow_annual_filter!$B$2), ROW(cash_flow_annual[Company Name]) - ROW(INDEX(cash_flow_annual[Company Name], 1, 1)) + 1), ROW(10:10)), COLUMN(C:C)), "")</f>
        <v>-144015000000</v>
      </c>
      <c r="E12" s="19">
        <f t="array" ref="E12">IFERROR(INDEX(cash_flow_annual[#All], SMALL(IF(LOWER(cash_flow_annual[Company Name]) = LOWER(cash_flow_annual_filter!$B$2), ROW(cash_flow_annual[Company Name]) - ROW(INDEX(cash_flow_annual[Company Name], 1, 1)) + 1), ROW(10:10)), COLUMN(D:D)), "")</f>
        <v>-6972000000</v>
      </c>
      <c r="F12" s="19">
        <f t="array" ref="F12">IFERROR(INDEX(cash_flow_annual[#All], SMALL(IF(LOWER(cash_flow_annual[Company Name]) = LOWER(cash_flow_annual_filter!$B$2), ROW(cash_flow_annual[Company Name]) - ROW(INDEX(cash_flow_annual[Company Name], 1, 1)) + 1), ROW(10:10)), COLUMN(E:E)), "")</f>
        <v>-4409000000</v>
      </c>
      <c r="G12" s="19">
        <f t="array" ref="G12">IFERROR(INDEX(cash_flow_annual[#All], SMALL(IF(LOWER(cash_flow_annual[Company Name]) = LOWER(cash_flow_annual_filter!$B$2), ROW(cash_flow_annual[Company Name]) - ROW(INDEX(cash_flow_annual[Company Name], 1, 1)) + 1), ROW(10:10)), COLUMN(F:F)), "")</f>
        <v>0</v>
      </c>
    </row>
    <row r="13" spans="1:7" x14ac:dyDescent="0.35">
      <c r="C13" t="str">
        <f t="array" ref="C13">IFERROR(INDEX(cash_flow_annual[#All], SMALL(IF(LOWER(cash_flow_annual[Company Name]) = LOWER(cash_flow_annual_filter!$B$2), ROW(cash_flow_annual[Company Name]) - ROW(INDEX(cash_flow_annual[Company Name], 1, 1)) + 1), ROW(11:11)), COLUMN(B:B)), "")</f>
        <v>II. Lưu chuyển tiền từ hoạt động đầu tư</v>
      </c>
      <c r="D13" s="19">
        <f t="array" ref="D13">IFERROR(INDEX(cash_flow_annual[#All], SMALL(IF(LOWER(cash_flow_annual[Company Name]) = LOWER(cash_flow_annual_filter!$B$2), ROW(cash_flow_annual[Company Name]) - ROW(INDEX(cash_flow_annual[Company Name], 1, 1)) + 1), ROW(11:11)), COLUMN(C:C)), "")</f>
        <v>0</v>
      </c>
      <c r="E13" s="19">
        <f t="array" ref="E13">IFERROR(INDEX(cash_flow_annual[#All], SMALL(IF(LOWER(cash_flow_annual[Company Name]) = LOWER(cash_flow_annual_filter!$B$2), ROW(cash_flow_annual[Company Name]) - ROW(INDEX(cash_flow_annual[Company Name], 1, 1)) + 1), ROW(11:11)), COLUMN(D:D)), "")</f>
        <v>0</v>
      </c>
      <c r="F13" s="19">
        <f t="array" ref="F13">IFERROR(INDEX(cash_flow_annual[#All], SMALL(IF(LOWER(cash_flow_annual[Company Name]) = LOWER(cash_flow_annual_filter!$B$2), ROW(cash_flow_annual[Company Name]) - ROW(INDEX(cash_flow_annual[Company Name], 1, 1)) + 1), ROW(11:11)), COLUMN(E:E)), "")</f>
        <v>0</v>
      </c>
      <c r="G13" s="19">
        <f t="array" ref="G13">IFERROR(INDEX(cash_flow_annual[#All], SMALL(IF(LOWER(cash_flow_annual[Company Name]) = LOWER(cash_flow_annual_filter!$B$2), ROW(cash_flow_annual[Company Name]) - ROW(INDEX(cash_flow_annual[Company Name], 1, 1)) + 1), ROW(11:11)), COLUMN(F:F)), "")</f>
        <v>0</v>
      </c>
    </row>
    <row r="14" spans="1:7" x14ac:dyDescent="0.35">
      <c r="C14" t="str">
        <f t="array" ref="C14">IFERROR(INDEX(cash_flow_annual[#All], SMALL(IF(LOWER(cash_flow_annual[Company Name]) = LOWER(cash_flow_annual_filter!$B$2), ROW(cash_flow_annual[Company Name]) - ROW(INDEX(cash_flow_annual[Company Name], 1, 1)) + 1), ROW(12:12)), COLUMN(B:B)), "")</f>
        <v>1.Tiền chi để mua sắm, xây dựng TSCĐ và các tài sản dài hạn khác</v>
      </c>
      <c r="D14" s="19">
        <f t="array" ref="D14">IFERROR(INDEX(cash_flow_annual[#All], SMALL(IF(LOWER(cash_flow_annual[Company Name]) = LOWER(cash_flow_annual_filter!$B$2), ROW(cash_flow_annual[Company Name]) - ROW(INDEX(cash_flow_annual[Company Name], 1, 1)) + 1), ROW(12:12)), COLUMN(C:C)), "")</f>
        <v>52031000000</v>
      </c>
      <c r="E14" s="19">
        <f t="array" ref="E14">IFERROR(INDEX(cash_flow_annual[#All], SMALL(IF(LOWER(cash_flow_annual[Company Name]) = LOWER(cash_flow_annual_filter!$B$2), ROW(cash_flow_annual[Company Name]) - ROW(INDEX(cash_flow_annual[Company Name], 1, 1)) + 1), ROW(12:12)), COLUMN(D:D)), "")</f>
        <v>-52031000000</v>
      </c>
      <c r="F14" s="19">
        <f t="array" ref="F14">IFERROR(INDEX(cash_flow_annual[#All], SMALL(IF(LOWER(cash_flow_annual[Company Name]) = LOWER(cash_flow_annual_filter!$B$2), ROW(cash_flow_annual[Company Name]) - ROW(INDEX(cash_flow_annual[Company Name], 1, 1)) + 1), ROW(12:12)), COLUMN(E:E)), "")</f>
        <v>0</v>
      </c>
      <c r="G14" s="19">
        <f t="array" ref="G14">IFERROR(INDEX(cash_flow_annual[#All], SMALL(IF(LOWER(cash_flow_annual[Company Name]) = LOWER(cash_flow_annual_filter!$B$2), ROW(cash_flow_annual[Company Name]) - ROW(INDEX(cash_flow_annual[Company Name], 1, 1)) + 1), ROW(12:12)), COLUMN(F:F)), "")</f>
        <v>0</v>
      </c>
    </row>
    <row r="15" spans="1:7" x14ac:dyDescent="0.35">
      <c r="C15" t="str">
        <f t="array" ref="C15">IFERROR(INDEX(cash_flow_annual[#All], SMALL(IF(LOWER(cash_flow_annual[Company Name]) = LOWER(cash_flow_annual_filter!$B$2), ROW(cash_flow_annual[Company Name]) - ROW(INDEX(cash_flow_annual[Company Name], 1, 1)) + 1), ROW(13:13)), COLUMN(B:B)), "")</f>
        <v>2.Tiền thu từ thanh lý, nhượng bán TSCĐ và các tài sản dài hạn khác</v>
      </c>
      <c r="D15" s="19">
        <f t="array" ref="D15">IFERROR(INDEX(cash_flow_annual[#All], SMALL(IF(LOWER(cash_flow_annual[Company Name]) = LOWER(cash_flow_annual_filter!$B$2), ROW(cash_flow_annual[Company Name]) - ROW(INDEX(cash_flow_annual[Company Name], 1, 1)) + 1), ROW(13:13)), COLUMN(C:C)), "")</f>
        <v>7396305000000</v>
      </c>
      <c r="E15" s="19">
        <f t="array" ref="E15">IFERROR(INDEX(cash_flow_annual[#All], SMALL(IF(LOWER(cash_flow_annual[Company Name]) = LOWER(cash_flow_annual_filter!$B$2), ROW(cash_flow_annual[Company Name]) - ROW(INDEX(cash_flow_annual[Company Name], 1, 1)) + 1), ROW(13:13)), COLUMN(D:D)), "")</f>
        <v>950748000000</v>
      </c>
      <c r="F15" s="19">
        <f t="array" ref="F15">IFERROR(INDEX(cash_flow_annual[#All], SMALL(IF(LOWER(cash_flow_annual[Company Name]) = LOWER(cash_flow_annual_filter!$B$2), ROW(cash_flow_annual[Company Name]) - ROW(INDEX(cash_flow_annual[Company Name], 1, 1)) + 1), ROW(13:13)), COLUMN(E:E)), "")</f>
        <v>71713235000000</v>
      </c>
      <c r="G15" s="19">
        <f t="array" ref="G15">IFERROR(INDEX(cash_flow_annual[#All], SMALL(IF(LOWER(cash_flow_annual[Company Name]) = LOWER(cash_flow_annual_filter!$B$2), ROW(cash_flow_annual[Company Name]) - ROW(INDEX(cash_flow_annual[Company Name], 1, 1)) + 1), ROW(13:13)), COLUMN(F:F)), "")</f>
        <v>0</v>
      </c>
    </row>
    <row r="16" spans="1:7" x14ac:dyDescent="0.35">
      <c r="C16" t="str">
        <f t="array" ref="C16">IFERROR(INDEX(cash_flow_annual[#All], SMALL(IF(LOWER(cash_flow_annual[Company Name]) = LOWER(cash_flow_annual_filter!$B$2), ROW(cash_flow_annual[Company Name]) - ROW(INDEX(cash_flow_annual[Company Name], 1, 1)) + 1), ROW(14:14)), COLUMN(B:B)), "")</f>
        <v>3.Tiền chi cho vay, mua các công cụ nợ của đơn vị khác</v>
      </c>
      <c r="D16" s="19">
        <f t="array" ref="D16">IFERROR(INDEX(cash_flow_annual[#All], SMALL(IF(LOWER(cash_flow_annual[Company Name]) = LOWER(cash_flow_annual_filter!$B$2), ROW(cash_flow_annual[Company Name]) - ROW(INDEX(cash_flow_annual[Company Name], 1, 1)) + 1), ROW(14:14)), COLUMN(C:C)), "")</f>
        <v>-1866142000000</v>
      </c>
      <c r="E16" s="19">
        <f t="array" ref="E16">IFERROR(INDEX(cash_flow_annual[#All], SMALL(IF(LOWER(cash_flow_annual[Company Name]) = LOWER(cash_flow_annual_filter!$B$2), ROW(cash_flow_annual[Company Name]) - ROW(INDEX(cash_flow_annual[Company Name], 1, 1)) + 1), ROW(14:14)), COLUMN(D:D)), "")</f>
        <v>-2786463000000</v>
      </c>
      <c r="F16" s="19">
        <f t="array" ref="F16">IFERROR(INDEX(cash_flow_annual[#All], SMALL(IF(LOWER(cash_flow_annual[Company Name]) = LOWER(cash_flow_annual_filter!$B$2), ROW(cash_flow_annual[Company Name]) - ROW(INDEX(cash_flow_annual[Company Name], 1, 1)) + 1), ROW(14:14)), COLUMN(E:E)), "")</f>
        <v>-2538654000000</v>
      </c>
      <c r="G16" s="19">
        <f t="array" ref="G16">IFERROR(INDEX(cash_flow_annual[#All], SMALL(IF(LOWER(cash_flow_annual[Company Name]) = LOWER(cash_flow_annual_filter!$B$2), ROW(cash_flow_annual[Company Name]) - ROW(INDEX(cash_flow_annual[Company Name], 1, 1)) + 1), ROW(14:14)), COLUMN(F:F)), "")</f>
        <v>0</v>
      </c>
    </row>
    <row r="17" spans="3:7" x14ac:dyDescent="0.35">
      <c r="C17" t="str">
        <f t="array" ref="C17">IFERROR(INDEX(cash_flow_annual[#All], SMALL(IF(LOWER(cash_flow_annual[Company Name]) = LOWER(cash_flow_annual_filter!$B$2), ROW(cash_flow_annual[Company Name]) - ROW(INDEX(cash_flow_annual[Company Name], 1, 1)) + 1), ROW(15:15)), COLUMN(B:B)), "")</f>
        <v>4.Tiền thu hồi cho vay, bán lại các công cụ nợ của đơn vị khác</v>
      </c>
      <c r="D17" s="19">
        <f t="array" ref="D17">IFERROR(INDEX(cash_flow_annual[#All], SMALL(IF(LOWER(cash_flow_annual[Company Name]) = LOWER(cash_flow_annual_filter!$B$2), ROW(cash_flow_annual[Company Name]) - ROW(INDEX(cash_flow_annual[Company Name], 1, 1)) + 1), ROW(15:15)), COLUMN(C:C)), "")</f>
        <v>25603435000000</v>
      </c>
      <c r="E17" s="19">
        <f t="array" ref="E17">IFERROR(INDEX(cash_flow_annual[#All], SMALL(IF(LOWER(cash_flow_annual[Company Name]) = LOWER(cash_flow_annual_filter!$B$2), ROW(cash_flow_annual[Company Name]) - ROW(INDEX(cash_flow_annual[Company Name], 1, 1)) + 1), ROW(15:15)), COLUMN(D:D)), "")</f>
        <v>-56552473000000</v>
      </c>
      <c r="F17" s="19">
        <f t="array" ref="F17">IFERROR(INDEX(cash_flow_annual[#All], SMALL(IF(LOWER(cash_flow_annual[Company Name]) = LOWER(cash_flow_annual_filter!$B$2), ROW(cash_flow_annual[Company Name]) - ROW(INDEX(cash_flow_annual[Company Name], 1, 1)) + 1), ROW(15:15)), COLUMN(E:E)), "")</f>
        <v>183421489000000</v>
      </c>
      <c r="G17" s="19">
        <f t="array" ref="G17">IFERROR(INDEX(cash_flow_annual[#All], SMALL(IF(LOWER(cash_flow_annual[Company Name]) = LOWER(cash_flow_annual_filter!$B$2), ROW(cash_flow_annual[Company Name]) - ROW(INDEX(cash_flow_annual[Company Name], 1, 1)) + 1), ROW(15:15)), COLUMN(F:F)), "")</f>
        <v>0</v>
      </c>
    </row>
    <row r="18" spans="3:7" x14ac:dyDescent="0.35">
      <c r="C18" t="str">
        <f t="array" ref="C18">IFERROR(INDEX(cash_flow_annual[#All], SMALL(IF(LOWER(cash_flow_annual[Company Name]) = LOWER(cash_flow_annual_filter!$B$2), ROW(cash_flow_annual[Company Name]) - ROW(INDEX(cash_flow_annual[Company Name], 1, 1)) + 1), ROW(16:16)), COLUMN(B:B)), "")</f>
        <v>5.Tiền chi đầu tư góp vốn vào đơn vị khác</v>
      </c>
      <c r="D18" s="19">
        <f t="array" ref="D18">IFERROR(INDEX(cash_flow_annual[#All], SMALL(IF(LOWER(cash_flow_annual[Company Name]) = LOWER(cash_flow_annual_filter!$B$2), ROW(cash_flow_annual[Company Name]) - ROW(INDEX(cash_flow_annual[Company Name], 1, 1)) + 1), ROW(16:16)), COLUMN(C:C)), "")</f>
        <v>-3001902000000</v>
      </c>
      <c r="E18" s="19">
        <f t="array" ref="E18">IFERROR(INDEX(cash_flow_annual[#All], SMALL(IF(LOWER(cash_flow_annual[Company Name]) = LOWER(cash_flow_annual_filter!$B$2), ROW(cash_flow_annual[Company Name]) - ROW(INDEX(cash_flow_annual[Company Name], 1, 1)) + 1), ROW(16:16)), COLUMN(D:D)), "")</f>
        <v>-1621433000000</v>
      </c>
      <c r="F18" s="19">
        <f t="array" ref="F18">IFERROR(INDEX(cash_flow_annual[#All], SMALL(IF(LOWER(cash_flow_annual[Company Name]) = LOWER(cash_flow_annual_filter!$B$2), ROW(cash_flow_annual[Company Name]) - ROW(INDEX(cash_flow_annual[Company Name], 1, 1)) + 1), ROW(16:16)), COLUMN(E:E)), "")</f>
        <v>-711567000000</v>
      </c>
      <c r="G18" s="19">
        <f t="array" ref="G18">IFERROR(INDEX(cash_flow_annual[#All], SMALL(IF(LOWER(cash_flow_annual[Company Name]) = LOWER(cash_flow_annual_filter!$B$2), ROW(cash_flow_annual[Company Name]) - ROW(INDEX(cash_flow_annual[Company Name], 1, 1)) + 1), ROW(16:16)), COLUMN(F:F)), "")</f>
        <v>0</v>
      </c>
    </row>
    <row r="19" spans="3:7" x14ac:dyDescent="0.35">
      <c r="C19" t="str">
        <f t="array" ref="C19">IFERROR(INDEX(cash_flow_annual[#All], SMALL(IF(LOWER(cash_flow_annual[Company Name]) = LOWER(cash_flow_annual_filter!$B$2), ROW(cash_flow_annual[Company Name]) - ROW(INDEX(cash_flow_annual[Company Name], 1, 1)) + 1), ROW(17:17)), COLUMN(B:B)), "")</f>
        <v>6.Tiền thu hồi đầu tư góp vốn vào đơn vị khác</v>
      </c>
      <c r="D19" s="19">
        <f t="array" ref="D19">IFERROR(INDEX(cash_flow_annual[#All], SMALL(IF(LOWER(cash_flow_annual[Company Name]) = LOWER(cash_flow_annual_filter!$B$2), ROW(cash_flow_annual[Company Name]) - ROW(INDEX(cash_flow_annual[Company Name], 1, 1)) + 1), ROW(17:17)), COLUMN(C:C)), "")</f>
        <v>10569000000</v>
      </c>
      <c r="E19" s="19">
        <f t="array" ref="E19">IFERROR(INDEX(cash_flow_annual[#All], SMALL(IF(LOWER(cash_flow_annual[Company Name]) = LOWER(cash_flow_annual_filter!$B$2), ROW(cash_flow_annual[Company Name]) - ROW(INDEX(cash_flow_annual[Company Name], 1, 1)) + 1), ROW(17:17)), COLUMN(D:D)), "")</f>
        <v>8456000000</v>
      </c>
      <c r="F19" s="19">
        <f t="array" ref="F19">IFERROR(INDEX(cash_flow_annual[#All], SMALL(IF(LOWER(cash_flow_annual[Company Name]) = LOWER(cash_flow_annual_filter!$B$2), ROW(cash_flow_annual[Company Name]) - ROW(INDEX(cash_flow_annual[Company Name], 1, 1)) + 1), ROW(17:17)), COLUMN(E:E)), "")</f>
        <v>15753000000</v>
      </c>
      <c r="G19" s="19">
        <f t="array" ref="G19">IFERROR(INDEX(cash_flow_annual[#All], SMALL(IF(LOWER(cash_flow_annual[Company Name]) = LOWER(cash_flow_annual_filter!$B$2), ROW(cash_flow_annual[Company Name]) - ROW(INDEX(cash_flow_annual[Company Name], 1, 1)) + 1), ROW(17:17)), COLUMN(F:F)), "")</f>
        <v>0</v>
      </c>
    </row>
    <row r="20" spans="3:7" x14ac:dyDescent="0.35">
      <c r="C20" t="str">
        <f t="array" ref="C20">IFERROR(INDEX(cash_flow_annual[#All], SMALL(IF(LOWER(cash_flow_annual[Company Name]) = LOWER(cash_flow_annual_filter!$B$2), ROW(cash_flow_annual[Company Name]) - ROW(INDEX(cash_flow_annual[Company Name], 1, 1)) + 1), ROW(18:18)), COLUMN(B:B)), "")</f>
        <v>7.Tiền thu lãi cho vay, cổ tức và lợi nhuận được chia</v>
      </c>
      <c r="D20" s="19">
        <f t="array" ref="D20">IFERROR(INDEX(cash_flow_annual[#All], SMALL(IF(LOWER(cash_flow_annual[Company Name]) = LOWER(cash_flow_annual_filter!$B$2), ROW(cash_flow_annual[Company Name]) - ROW(INDEX(cash_flow_annual[Company Name], 1, 1)) + 1), ROW(18:18)), COLUMN(C:C)), "")</f>
        <v>-3053000000</v>
      </c>
      <c r="E20" s="19">
        <f t="array" ref="E20">IFERROR(INDEX(cash_flow_annual[#All], SMALL(IF(LOWER(cash_flow_annual[Company Name]) = LOWER(cash_flow_annual_filter!$B$2), ROW(cash_flow_annual[Company Name]) - ROW(INDEX(cash_flow_annual[Company Name], 1, 1)) + 1), ROW(18:18)), COLUMN(D:D)), "")</f>
        <v>-1201000000</v>
      </c>
      <c r="F20" s="19">
        <f t="array" ref="F20">IFERROR(INDEX(cash_flow_annual[#All], SMALL(IF(LOWER(cash_flow_annual[Company Name]) = LOWER(cash_flow_annual_filter!$B$2), ROW(cash_flow_annual[Company Name]) - ROW(INDEX(cash_flow_annual[Company Name], 1, 1)) + 1), ROW(18:18)), COLUMN(E:E)), "")</f>
        <v>-4808000000</v>
      </c>
      <c r="G20" s="19">
        <f t="array" ref="G20">IFERROR(INDEX(cash_flow_annual[#All], SMALL(IF(LOWER(cash_flow_annual[Company Name]) = LOWER(cash_flow_annual_filter!$B$2), ROW(cash_flow_annual[Company Name]) - ROW(INDEX(cash_flow_annual[Company Name], 1, 1)) + 1), ROW(18:18)), COLUMN(F:F)), "")</f>
        <v>0</v>
      </c>
    </row>
    <row r="21" spans="3:7" x14ac:dyDescent="0.35">
      <c r="C21" t="str">
        <f t="array" ref="C21">IFERROR(INDEX(cash_flow_annual[#All], SMALL(IF(LOWER(cash_flow_annual[Company Name]) = LOWER(cash_flow_annual_filter!$B$2), ROW(cash_flow_annual[Company Name]) - ROW(INDEX(cash_flow_annual[Company Name], 1, 1)) + 1), ROW(19:19)), COLUMN(B:B)), "")</f>
        <v>Lưu chuyển tiền thuần từ hoạt động đầu tư</v>
      </c>
      <c r="D21" s="19">
        <f t="array" ref="D21">IFERROR(INDEX(cash_flow_annual[#All], SMALL(IF(LOWER(cash_flow_annual[Company Name]) = LOWER(cash_flow_annual_filter!$B$2), ROW(cash_flow_annual[Company Name]) - ROW(INDEX(cash_flow_annual[Company Name], 1, 1)) + 1), ROW(19:19)), COLUMN(C:C)), "")</f>
        <v>0</v>
      </c>
      <c r="E21" s="19">
        <f t="array" ref="E21">IFERROR(INDEX(cash_flow_annual[#All], SMALL(IF(LOWER(cash_flow_annual[Company Name]) = LOWER(cash_flow_annual_filter!$B$2), ROW(cash_flow_annual[Company Name]) - ROW(INDEX(cash_flow_annual[Company Name], 1, 1)) + 1), ROW(19:19)), COLUMN(D:D)), "")</f>
        <v>0</v>
      </c>
      <c r="F21" s="19">
        <f t="array" ref="F21">IFERROR(INDEX(cash_flow_annual[#All], SMALL(IF(LOWER(cash_flow_annual[Company Name]) = LOWER(cash_flow_annual_filter!$B$2), ROW(cash_flow_annual[Company Name]) - ROW(INDEX(cash_flow_annual[Company Name], 1, 1)) + 1), ROW(19:19)), COLUMN(E:E)), "")</f>
        <v>0</v>
      </c>
      <c r="G21" s="19">
        <f t="array" ref="G21">IFERROR(INDEX(cash_flow_annual[#All], SMALL(IF(LOWER(cash_flow_annual[Company Name]) = LOWER(cash_flow_annual_filter!$B$2), ROW(cash_flow_annual[Company Name]) - ROW(INDEX(cash_flow_annual[Company Name], 1, 1)) + 1), ROW(19:19)), COLUMN(F:F)), "")</f>
        <v>0</v>
      </c>
    </row>
    <row r="22" spans="3:7" x14ac:dyDescent="0.35">
      <c r="C22" t="str">
        <f t="array" ref="C22">IFERROR(INDEX(cash_flow_annual[#All], SMALL(IF(LOWER(cash_flow_annual[Company Name]) = LOWER(cash_flow_annual_filter!$B$2), ROW(cash_flow_annual[Company Name]) - ROW(INDEX(cash_flow_annual[Company Name], 1, 1)) + 1), ROW(20:20)), COLUMN(B:B)), "")</f>
        <v>III. Lưu chuyển tiền từ hoạt động tài chính</v>
      </c>
      <c r="D22" s="19">
        <f t="array" ref="D22">IFERROR(INDEX(cash_flow_annual[#All], SMALL(IF(LOWER(cash_flow_annual[Company Name]) = LOWER(cash_flow_annual_filter!$B$2), ROW(cash_flow_annual[Company Name]) - ROW(INDEX(cash_flow_annual[Company Name], 1, 1)) + 1), ROW(20:20)), COLUMN(C:C)), "")</f>
        <v>0</v>
      </c>
      <c r="E22" s="19">
        <f t="array" ref="E22">IFERROR(INDEX(cash_flow_annual[#All], SMALL(IF(LOWER(cash_flow_annual[Company Name]) = LOWER(cash_flow_annual_filter!$B$2), ROW(cash_flow_annual[Company Name]) - ROW(INDEX(cash_flow_annual[Company Name], 1, 1)) + 1), ROW(20:20)), COLUMN(D:D)), "")</f>
        <v>0</v>
      </c>
      <c r="F22" s="19">
        <f t="array" ref="F22">IFERROR(INDEX(cash_flow_annual[#All], SMALL(IF(LOWER(cash_flow_annual[Company Name]) = LOWER(cash_flow_annual_filter!$B$2), ROW(cash_flow_annual[Company Name]) - ROW(INDEX(cash_flow_annual[Company Name], 1, 1)) + 1), ROW(20:20)), COLUMN(E:E)), "")</f>
        <v>0</v>
      </c>
      <c r="G22" s="19">
        <f t="array" ref="G22">IFERROR(INDEX(cash_flow_annual[#All], SMALL(IF(LOWER(cash_flow_annual[Company Name]) = LOWER(cash_flow_annual_filter!$B$2), ROW(cash_flow_annual[Company Name]) - ROW(INDEX(cash_flow_annual[Company Name], 1, 1)) + 1), ROW(20:20)), COLUMN(F:F)), "")</f>
        <v>0</v>
      </c>
    </row>
    <row r="23" spans="3:7" x14ac:dyDescent="0.35">
      <c r="C23" t="str">
        <f t="array" ref="C23">IFERROR(INDEX(cash_flow_annual[#All], SMALL(IF(LOWER(cash_flow_annual[Company Name]) = LOWER(cash_flow_annual_filter!$B$2), ROW(cash_flow_annual[Company Name]) - ROW(INDEX(cash_flow_annual[Company Name], 1, 1)) + 1), ROW(21:21)), COLUMN(B:B)), "")</f>
        <v>1.Tiền thu từ phát hành cổ phiếu, nhận vốn góp của chủ sở hữu</v>
      </c>
      <c r="D23" s="19">
        <f t="array" ref="D23">IFERROR(INDEX(cash_flow_annual[#All], SMALL(IF(LOWER(cash_flow_annual[Company Name]) = LOWER(cash_flow_annual_filter!$B$2), ROW(cash_flow_annual[Company Name]) - ROW(INDEX(cash_flow_annual[Company Name], 1, 1)) + 1), ROW(21:21)), COLUMN(C:C)), "")</f>
        <v>0</v>
      </c>
      <c r="E23" s="19">
        <f t="array" ref="E23">IFERROR(INDEX(cash_flow_annual[#All], SMALL(IF(LOWER(cash_flow_annual[Company Name]) = LOWER(cash_flow_annual_filter!$B$2), ROW(cash_flow_annual[Company Name]) - ROW(INDEX(cash_flow_annual[Company Name], 1, 1)) + 1), ROW(21:21)), COLUMN(D:D)), "")</f>
        <v>-83502000000</v>
      </c>
      <c r="F23" s="19">
        <f t="array" ref="F23">IFERROR(INDEX(cash_flow_annual[#All], SMALL(IF(LOWER(cash_flow_annual[Company Name]) = LOWER(cash_flow_annual_filter!$B$2), ROW(cash_flow_annual[Company Name]) - ROW(INDEX(cash_flow_annual[Company Name], 1, 1)) + 1), ROW(21:21)), COLUMN(E:E)), "")</f>
        <v>0</v>
      </c>
      <c r="G23" s="19">
        <f t="array" ref="G23">IFERROR(INDEX(cash_flow_annual[#All], SMALL(IF(LOWER(cash_flow_annual[Company Name]) = LOWER(cash_flow_annual_filter!$B$2), ROW(cash_flow_annual[Company Name]) - ROW(INDEX(cash_flow_annual[Company Name], 1, 1)) + 1), ROW(21:21)), COLUMN(F:F)), "")</f>
        <v>0</v>
      </c>
    </row>
    <row r="24" spans="3:7" x14ac:dyDescent="0.35">
      <c r="C24" t="str">
        <f t="array" ref="C24">IFERROR(INDEX(cash_flow_annual[#All], SMALL(IF(LOWER(cash_flow_annual[Company Name]) = LOWER(cash_flow_annual_filter!$B$2), ROW(cash_flow_annual[Company Name]) - ROW(INDEX(cash_flow_annual[Company Name], 1, 1)) + 1), ROW(22:22)), COLUMN(B:B)), "")</f>
        <v>2. Tiền trả lại vốn góp cho các chủ sở hữu, mua lại cổ phiếu của doanh nghiệp đã phát hành</v>
      </c>
      <c r="D24" s="19">
        <f t="array" ref="D24">IFERROR(INDEX(cash_flow_annual[#All], SMALL(IF(LOWER(cash_flow_annual[Company Name]) = LOWER(cash_flow_annual_filter!$B$2), ROW(cash_flow_annual[Company Name]) - ROW(INDEX(cash_flow_annual[Company Name], 1, 1)) + 1), ROW(22:22)), COLUMN(C:C)), "")</f>
        <v>605274000000</v>
      </c>
      <c r="E24" s="19">
        <f t="array" ref="E24">IFERROR(INDEX(cash_flow_annual[#All], SMALL(IF(LOWER(cash_flow_annual[Company Name]) = LOWER(cash_flow_annual_filter!$B$2), ROW(cash_flow_annual[Company Name]) - ROW(INDEX(cash_flow_annual[Company Name], 1, 1)) + 1), ROW(22:22)), COLUMN(D:D)), "")</f>
        <v>13791000000</v>
      </c>
      <c r="F24" s="19">
        <f t="array" ref="F24">IFERROR(INDEX(cash_flow_annual[#All], SMALL(IF(LOWER(cash_flow_annual[Company Name]) = LOWER(cash_flow_annual_filter!$B$2), ROW(cash_flow_annual[Company Name]) - ROW(INDEX(cash_flow_annual[Company Name], 1, 1)) + 1), ROW(22:22)), COLUMN(E:E)), "")</f>
        <v>201899000000</v>
      </c>
      <c r="G24" s="19">
        <f t="array" ref="G24">IFERROR(INDEX(cash_flow_annual[#All], SMALL(IF(LOWER(cash_flow_annual[Company Name]) = LOWER(cash_flow_annual_filter!$B$2), ROW(cash_flow_annual[Company Name]) - ROW(INDEX(cash_flow_annual[Company Name], 1, 1)) + 1), ROW(22:22)), COLUMN(F:F)), "")</f>
        <v>0</v>
      </c>
    </row>
    <row r="25" spans="3:7" x14ac:dyDescent="0.35">
      <c r="C25" t="str">
        <f t="array" ref="C25">IFERROR(INDEX(cash_flow_annual[#All], SMALL(IF(LOWER(cash_flow_annual[Company Name]) = LOWER(cash_flow_annual_filter!$B$2), ROW(cash_flow_annual[Company Name]) - ROW(INDEX(cash_flow_annual[Company Name], 1, 1)) + 1), ROW(23:23)), COLUMN(B:B)), "")</f>
        <v>3.Tiền thu từ đi vay</v>
      </c>
      <c r="D25" s="19">
        <f t="array" ref="D25">IFERROR(INDEX(cash_flow_annual[#All], SMALL(IF(LOWER(cash_flow_annual[Company Name]) = LOWER(cash_flow_annual_filter!$B$2), ROW(cash_flow_annual[Company Name]) - ROW(INDEX(cash_flow_annual[Company Name], 1, 1)) + 1), ROW(23:23)), COLUMN(C:C)), "")</f>
        <v>83959000000</v>
      </c>
      <c r="E25" s="19">
        <f t="array" ref="E25">IFERROR(INDEX(cash_flow_annual[#All], SMALL(IF(LOWER(cash_flow_annual[Company Name]) = LOWER(cash_flow_annual_filter!$B$2), ROW(cash_flow_annual[Company Name]) - ROW(INDEX(cash_flow_annual[Company Name], 1, 1)) + 1), ROW(23:23)), COLUMN(D:D)), "")</f>
        <v>93953000000</v>
      </c>
      <c r="F25" s="19">
        <f t="array" ref="F25">IFERROR(INDEX(cash_flow_annual[#All], SMALL(IF(LOWER(cash_flow_annual[Company Name]) = LOWER(cash_flow_annual_filter!$B$2), ROW(cash_flow_annual[Company Name]) - ROW(INDEX(cash_flow_annual[Company Name], 1, 1)) + 1), ROW(23:23)), COLUMN(E:E)), "")</f>
        <v>106555000000</v>
      </c>
      <c r="G25" s="19">
        <f t="array" ref="G25">IFERROR(INDEX(cash_flow_annual[#All], SMALL(IF(LOWER(cash_flow_annual[Company Name]) = LOWER(cash_flow_annual_filter!$B$2), ROW(cash_flow_annual[Company Name]) - ROW(INDEX(cash_flow_annual[Company Name], 1, 1)) + 1), ROW(23:23)), COLUMN(F:F)), "")</f>
        <v>0</v>
      </c>
    </row>
    <row r="26" spans="3:7" x14ac:dyDescent="0.35">
      <c r="C26" t="str">
        <f t="array" ref="C26">IFERROR(INDEX(cash_flow_annual[#All], SMALL(IF(LOWER(cash_flow_annual[Company Name]) = LOWER(cash_flow_annual_filter!$B$2), ROW(cash_flow_annual[Company Name]) - ROW(INDEX(cash_flow_annual[Company Name], 1, 1)) + 1), ROW(24:24)), COLUMN(B:B)), "")</f>
        <v>4.Tiền chi trả nợ gốc vay</v>
      </c>
      <c r="D26" s="19">
        <f t="array" ref="D26">IFERROR(INDEX(cash_flow_annual[#All], SMALL(IF(LOWER(cash_flow_annual[Company Name]) = LOWER(cash_flow_annual_filter!$B$2), ROW(cash_flow_annual[Company Name]) - ROW(INDEX(cash_flow_annual[Company Name], 1, 1)) + 1), ROW(24:24)), COLUMN(C:C)), "")</f>
        <v>-2305153000000</v>
      </c>
      <c r="E26" s="19">
        <f t="array" ref="E26">IFERROR(INDEX(cash_flow_annual[#All], SMALL(IF(LOWER(cash_flow_annual[Company Name]) = LOWER(cash_flow_annual_filter!$B$2), ROW(cash_flow_annual[Company Name]) - ROW(INDEX(cash_flow_annual[Company Name], 1, 1)) + 1), ROW(24:24)), COLUMN(D:D)), "")</f>
        <v>-1589936000000</v>
      </c>
      <c r="F26" s="19">
        <f t="array" ref="F26">IFERROR(INDEX(cash_flow_annual[#All], SMALL(IF(LOWER(cash_flow_annual[Company Name]) = LOWER(cash_flow_annual_filter!$B$2), ROW(cash_flow_annual[Company Name]) - ROW(INDEX(cash_flow_annual[Company Name], 1, 1)) + 1), ROW(24:24)), COLUMN(E:E)), "")</f>
        <v>-392168000000</v>
      </c>
      <c r="G26" s="19">
        <f t="array" ref="G26">IFERROR(INDEX(cash_flow_annual[#All], SMALL(IF(LOWER(cash_flow_annual[Company Name]) = LOWER(cash_flow_annual_filter!$B$2), ROW(cash_flow_annual[Company Name]) - ROW(INDEX(cash_flow_annual[Company Name], 1, 1)) + 1), ROW(24:24)), COLUMN(F:F)), "")</f>
        <v>0</v>
      </c>
    </row>
    <row r="27" spans="3:7" x14ac:dyDescent="0.35">
      <c r="C27" t="str">
        <f t="array" ref="C27">IFERROR(INDEX(cash_flow_annual[#All], SMALL(IF(LOWER(cash_flow_annual[Company Name]) = LOWER(cash_flow_annual_filter!$B$2), ROW(cash_flow_annual[Company Name]) - ROW(INDEX(cash_flow_annual[Company Name], 1, 1)) + 1), ROW(25:25)), COLUMN(B:B)), "")</f>
        <v>5.Tiền chi trả nợ thuê tài chính</v>
      </c>
      <c r="D27" s="19">
        <f t="array" ref="D27">IFERROR(INDEX(cash_flow_annual[#All], SMALL(IF(LOWER(cash_flow_annual[Company Name]) = LOWER(cash_flow_annual_filter!$B$2), ROW(cash_flow_annual[Company Name]) - ROW(INDEX(cash_flow_annual[Company Name], 1, 1)) + 1), ROW(25:25)), COLUMN(C:C)), "")</f>
        <v>0</v>
      </c>
      <c r="E27" s="19">
        <f t="array" ref="E27">IFERROR(INDEX(cash_flow_annual[#All], SMALL(IF(LOWER(cash_flow_annual[Company Name]) = LOWER(cash_flow_annual_filter!$B$2), ROW(cash_flow_annual[Company Name]) - ROW(INDEX(cash_flow_annual[Company Name], 1, 1)) + 1), ROW(25:25)), COLUMN(D:D)), "")</f>
        <v>0</v>
      </c>
      <c r="F27" s="19">
        <f t="array" ref="F27">IFERROR(INDEX(cash_flow_annual[#All], SMALL(IF(LOWER(cash_flow_annual[Company Name]) = LOWER(cash_flow_annual_filter!$B$2), ROW(cash_flow_annual[Company Name]) - ROW(INDEX(cash_flow_annual[Company Name], 1, 1)) + 1), ROW(25:25)), COLUMN(E:E)), "")</f>
        <v>0</v>
      </c>
      <c r="G27" s="19">
        <f t="array" ref="G27">IFERROR(INDEX(cash_flow_annual[#All], SMALL(IF(LOWER(cash_flow_annual[Company Name]) = LOWER(cash_flow_annual_filter!$B$2), ROW(cash_flow_annual[Company Name]) - ROW(INDEX(cash_flow_annual[Company Name], 1, 1)) + 1), ROW(25:25)), COLUMN(F:F)), "")</f>
        <v>0</v>
      </c>
    </row>
    <row r="28" spans="3:7" x14ac:dyDescent="0.35">
      <c r="C28" t="str">
        <f t="array" ref="C28">IFERROR(INDEX(cash_flow_annual[#All], SMALL(IF(LOWER(cash_flow_annual[Company Name]) = LOWER(cash_flow_annual_filter!$B$2), ROW(cash_flow_annual[Company Name]) - ROW(INDEX(cash_flow_annual[Company Name], 1, 1)) + 1), ROW(26:26)), COLUMN(B:B)), "")</f>
        <v>6. Cổ tức, lợi nhuận đã trả cho chủ sở hữu</v>
      </c>
      <c r="D28" s="19">
        <f t="array" ref="D28">IFERROR(INDEX(cash_flow_annual[#All], SMALL(IF(LOWER(cash_flow_annual[Company Name]) = LOWER(cash_flow_annual_filter!$B$2), ROW(cash_flow_annual[Company Name]) - ROW(INDEX(cash_flow_annual[Company Name], 1, 1)) + 1), ROW(26:26)), COLUMN(C:C)), "")</f>
        <v>0</v>
      </c>
      <c r="E28" s="19">
        <f t="array" ref="E28">IFERROR(INDEX(cash_flow_annual[#All], SMALL(IF(LOWER(cash_flow_annual[Company Name]) = LOWER(cash_flow_annual_filter!$B$2), ROW(cash_flow_annual[Company Name]) - ROW(INDEX(cash_flow_annual[Company Name], 1, 1)) + 1), ROW(26:26)), COLUMN(D:D)), "")</f>
        <v>0</v>
      </c>
      <c r="F28" s="19">
        <f t="array" ref="F28">IFERROR(INDEX(cash_flow_annual[#All], SMALL(IF(LOWER(cash_flow_annual[Company Name]) = LOWER(cash_flow_annual_filter!$B$2), ROW(cash_flow_annual[Company Name]) - ROW(INDEX(cash_flow_annual[Company Name], 1, 1)) + 1), ROW(26:26)), COLUMN(E:E)), "")</f>
        <v>0</v>
      </c>
      <c r="G28" s="19">
        <f t="array" ref="G28">IFERROR(INDEX(cash_flow_annual[#All], SMALL(IF(LOWER(cash_flow_annual[Company Name]) = LOWER(cash_flow_annual_filter!$B$2), ROW(cash_flow_annual[Company Name]) - ROW(INDEX(cash_flow_annual[Company Name], 1, 1)) + 1), ROW(26:26)), COLUMN(F:F)), "")</f>
        <v>0</v>
      </c>
    </row>
    <row r="29" spans="3:7" x14ac:dyDescent="0.35">
      <c r="C29" t="str">
        <f t="array" ref="C29">IFERROR(INDEX(cash_flow_annual[#All], SMALL(IF(LOWER(cash_flow_annual[Company Name]) = LOWER(cash_flow_annual_filter!$B$2), ROW(cash_flow_annual[Company Name]) - ROW(INDEX(cash_flow_annual[Company Name], 1, 1)) + 1), ROW(27:27)), COLUMN(B:B)), "")</f>
        <v>7. Tiền thu từ vốn góp của cổ đông không kiểm soát</v>
      </c>
      <c r="D29" s="19">
        <f t="array" ref="D29">IFERROR(INDEX(cash_flow_annual[#All], SMALL(IF(LOWER(cash_flow_annual[Company Name]) = LOWER(cash_flow_annual_filter!$B$2), ROW(cash_flow_annual[Company Name]) - ROW(INDEX(cash_flow_annual[Company Name], 1, 1)) + 1), ROW(27:27)), COLUMN(C:C)), "")</f>
        <v>0</v>
      </c>
      <c r="E29" s="19">
        <f t="array" ref="E29">IFERROR(INDEX(cash_flow_annual[#All], SMALL(IF(LOWER(cash_flow_annual[Company Name]) = LOWER(cash_flow_annual_filter!$B$2), ROW(cash_flow_annual[Company Name]) - ROW(INDEX(cash_flow_annual[Company Name], 1, 1)) + 1), ROW(27:27)), COLUMN(D:D)), "")</f>
        <v>0</v>
      </c>
      <c r="F29" s="19">
        <f t="array" ref="F29">IFERROR(INDEX(cash_flow_annual[#All], SMALL(IF(LOWER(cash_flow_annual[Company Name]) = LOWER(cash_flow_annual_filter!$B$2), ROW(cash_flow_annual[Company Name]) - ROW(INDEX(cash_flow_annual[Company Name], 1, 1)) + 1), ROW(27:27)), COLUMN(E:E)), "")</f>
        <v>0</v>
      </c>
      <c r="G29" s="19">
        <f t="array" ref="G29">IFERROR(INDEX(cash_flow_annual[#All], SMALL(IF(LOWER(cash_flow_annual[Company Name]) = LOWER(cash_flow_annual_filter!$B$2), ROW(cash_flow_annual[Company Name]) - ROW(INDEX(cash_flow_annual[Company Name], 1, 1)) + 1), ROW(27:27)), COLUMN(F:F)), "")</f>
        <v>0</v>
      </c>
    </row>
    <row r="30" spans="3:7" x14ac:dyDescent="0.35">
      <c r="C30" t="str">
        <f t="array" ref="C30">IFERROR(INDEX(cash_flow_annual[#All], SMALL(IF(LOWER(cash_flow_annual[Company Name]) = LOWER(cash_flow_annual_filter!$B$2), ROW(cash_flow_annual[Company Name]) - ROW(INDEX(cash_flow_annual[Company Name], 1, 1)) + 1), ROW(28:28)), COLUMN(B:B)), "")</f>
        <v>Lưu chuyển tiền thuần từ hoạt động tài chính</v>
      </c>
      <c r="D30" s="19">
        <f t="array" ref="D30">IFERROR(INDEX(cash_flow_annual[#All], SMALL(IF(LOWER(cash_flow_annual[Company Name]) = LOWER(cash_flow_annual_filter!$B$2), ROW(cash_flow_annual[Company Name]) - ROW(INDEX(cash_flow_annual[Company Name], 1, 1)) + 1), ROW(28:28)), COLUMN(C:C)), "")</f>
        <v>0</v>
      </c>
      <c r="E30" s="19">
        <f t="array" ref="E30">IFERROR(INDEX(cash_flow_annual[#All], SMALL(IF(LOWER(cash_flow_annual[Company Name]) = LOWER(cash_flow_annual_filter!$B$2), ROW(cash_flow_annual[Company Name]) - ROW(INDEX(cash_flow_annual[Company Name], 1, 1)) + 1), ROW(28:28)), COLUMN(D:D)), "")</f>
        <v>0</v>
      </c>
      <c r="F30" s="19">
        <f t="array" ref="F30">IFERROR(INDEX(cash_flow_annual[#All], SMALL(IF(LOWER(cash_flow_annual[Company Name]) = LOWER(cash_flow_annual_filter!$B$2), ROW(cash_flow_annual[Company Name]) - ROW(INDEX(cash_flow_annual[Company Name], 1, 1)) + 1), ROW(28:28)), COLUMN(E:E)), "")</f>
        <v>0</v>
      </c>
      <c r="G30" s="19">
        <f t="array" ref="G30">IFERROR(INDEX(cash_flow_annual[#All], SMALL(IF(LOWER(cash_flow_annual[Company Name]) = LOWER(cash_flow_annual_filter!$B$2), ROW(cash_flow_annual[Company Name]) - ROW(INDEX(cash_flow_annual[Company Name], 1, 1)) + 1), ROW(28:28)), COLUMN(F:F)), "")</f>
        <v>0</v>
      </c>
    </row>
    <row r="31" spans="3:7" x14ac:dyDescent="0.35">
      <c r="C31" t="str">
        <f t="array" ref="C31">IFERROR(INDEX(cash_flow_annual[#All], SMALL(IF(LOWER(cash_flow_annual[Company Name]) = LOWER(cash_flow_annual_filter!$B$2), ROW(cash_flow_annual[Company Name]) - ROW(INDEX(cash_flow_annual[Company Name], 1, 1)) + 1), ROW(29:29)), COLUMN(B:B)), "")</f>
        <v>Lưu chuyển tiền thuần trong kỳ (50 = 20+30+40)</v>
      </c>
      <c r="D31" s="19">
        <f t="array" ref="D31">IFERROR(INDEX(cash_flow_annual[#All], SMALL(IF(LOWER(cash_flow_annual[Company Name]) = LOWER(cash_flow_annual_filter!$B$2), ROW(cash_flow_annual[Company Name]) - ROW(INDEX(cash_flow_annual[Company Name], 1, 1)) + 1), ROW(29:29)), COLUMN(C:C)), "")</f>
        <v>0</v>
      </c>
      <c r="E31" s="19">
        <f t="array" ref="E31">IFERROR(INDEX(cash_flow_annual[#All], SMALL(IF(LOWER(cash_flow_annual[Company Name]) = LOWER(cash_flow_annual_filter!$B$2), ROW(cash_flow_annual[Company Name]) - ROW(INDEX(cash_flow_annual[Company Name], 1, 1)) + 1), ROW(29:29)), COLUMN(D:D)), "")</f>
        <v>0</v>
      </c>
      <c r="F31" s="19">
        <f t="array" ref="F31">IFERROR(INDEX(cash_flow_annual[#All], SMALL(IF(LOWER(cash_flow_annual[Company Name]) = LOWER(cash_flow_annual_filter!$B$2), ROW(cash_flow_annual[Company Name]) - ROW(INDEX(cash_flow_annual[Company Name], 1, 1)) + 1), ROW(29:29)), COLUMN(E:E)), "")</f>
        <v>0</v>
      </c>
      <c r="G31" s="19">
        <f t="array" ref="G31">IFERROR(INDEX(cash_flow_annual[#All], SMALL(IF(LOWER(cash_flow_annual[Company Name]) = LOWER(cash_flow_annual_filter!$B$2), ROW(cash_flow_annual[Company Name]) - ROW(INDEX(cash_flow_annual[Company Name], 1, 1)) + 1), ROW(29:29)), COLUMN(F:F)), "")</f>
        <v>0</v>
      </c>
    </row>
    <row r="32" spans="3:7" x14ac:dyDescent="0.35">
      <c r="C32" t="str">
        <f t="array" ref="C32">IFERROR(INDEX(cash_flow_annual[#All], SMALL(IF(LOWER(cash_flow_annual[Company Name]) = LOWER(cash_flow_annual_filter!$B$2), ROW(cash_flow_annual[Company Name]) - ROW(INDEX(cash_flow_annual[Company Name], 1, 1)) + 1), ROW(30:30)), COLUMN(B:B)), "")</f>
        <v>Tiền và tương đương tiền đầu kỳ</v>
      </c>
      <c r="D32" s="19">
        <f t="array" ref="D32">IFERROR(INDEX(cash_flow_annual[#All], SMALL(IF(LOWER(cash_flow_annual[Company Name]) = LOWER(cash_flow_annual_filter!$B$2), ROW(cash_flow_annual[Company Name]) - ROW(INDEX(cash_flow_annual[Company Name], 1, 1)) + 1), ROW(30:30)), COLUMN(C:C)), "")</f>
        <v>0</v>
      </c>
      <c r="E32" s="19">
        <f t="array" ref="E32">IFERROR(INDEX(cash_flow_annual[#All], SMALL(IF(LOWER(cash_flow_annual[Company Name]) = LOWER(cash_flow_annual_filter!$B$2), ROW(cash_flow_annual[Company Name]) - ROW(INDEX(cash_flow_annual[Company Name], 1, 1)) + 1), ROW(30:30)), COLUMN(D:D)), "")</f>
        <v>0</v>
      </c>
      <c r="F32" s="19">
        <f t="array" ref="F32">IFERROR(INDEX(cash_flow_annual[#All], SMALL(IF(LOWER(cash_flow_annual[Company Name]) = LOWER(cash_flow_annual_filter!$B$2), ROW(cash_flow_annual[Company Name]) - ROW(INDEX(cash_flow_annual[Company Name], 1, 1)) + 1), ROW(30:30)), COLUMN(E:E)), "")</f>
        <v>0</v>
      </c>
      <c r="G32" s="19">
        <f t="array" ref="G32">IFERROR(INDEX(cash_flow_annual[#All], SMALL(IF(LOWER(cash_flow_annual[Company Name]) = LOWER(cash_flow_annual_filter!$B$2), ROW(cash_flow_annual[Company Name]) - ROW(INDEX(cash_flow_annual[Company Name], 1, 1)) + 1), ROW(30:30)), COLUMN(F:F)), "")</f>
        <v>0</v>
      </c>
    </row>
    <row r="33" spans="3:7" x14ac:dyDescent="0.35">
      <c r="C33" t="str">
        <f t="array" ref="C33">IFERROR(INDEX(cash_flow_annual[#All], SMALL(IF(LOWER(cash_flow_annual[Company Name]) = LOWER(cash_flow_annual_filter!$B$2), ROW(cash_flow_annual[Company Name]) - ROW(INDEX(cash_flow_annual[Company Name], 1, 1)) + 1), ROW(31:31)), COLUMN(B:B)), "")</f>
        <v>Ảnh hưởng của thay đổi tỷ giá hối đoái quy đổi ngoại tệ</v>
      </c>
      <c r="D33" s="19">
        <f t="array" ref="D33">IFERROR(INDEX(cash_flow_annual[#All], SMALL(IF(LOWER(cash_flow_annual[Company Name]) = LOWER(cash_flow_annual_filter!$B$2), ROW(cash_flow_annual[Company Name]) - ROW(INDEX(cash_flow_annual[Company Name], 1, 1)) + 1), ROW(31:31)), COLUMN(C:C)), "")</f>
        <v>0</v>
      </c>
      <c r="E33" s="19">
        <f t="array" ref="E33">IFERROR(INDEX(cash_flow_annual[#All], SMALL(IF(LOWER(cash_flow_annual[Company Name]) = LOWER(cash_flow_annual_filter!$B$2), ROW(cash_flow_annual[Company Name]) - ROW(INDEX(cash_flow_annual[Company Name], 1, 1)) + 1), ROW(31:31)), COLUMN(D:D)), "")</f>
        <v>0</v>
      </c>
      <c r="F33" s="19">
        <f t="array" ref="F33">IFERROR(INDEX(cash_flow_annual[#All], SMALL(IF(LOWER(cash_flow_annual[Company Name]) = LOWER(cash_flow_annual_filter!$B$2), ROW(cash_flow_annual[Company Name]) - ROW(INDEX(cash_flow_annual[Company Name], 1, 1)) + 1), ROW(31:31)), COLUMN(E:E)), "")</f>
        <v>0</v>
      </c>
      <c r="G33" s="19">
        <f t="array" ref="G33">IFERROR(INDEX(cash_flow_annual[#All], SMALL(IF(LOWER(cash_flow_annual[Company Name]) = LOWER(cash_flow_annual_filter!$B$2), ROW(cash_flow_annual[Company Name]) - ROW(INDEX(cash_flow_annual[Company Name], 1, 1)) + 1), ROW(31:31)), COLUMN(F:F)),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B5CEE1-521F-472D-8302-D519C4FD32F8}">
          <x14:formula1>
            <xm:f>'Data Validattion'!$B$2:$B$20</xm:f>
          </x14:formula1>
          <xm:sqref>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CFD-5DED-4936-97CD-FC373D5D71AA}">
  <dimension ref="A2:S33"/>
  <sheetViews>
    <sheetView topLeftCell="I1" workbookViewId="0">
      <selection activeCell="D3" sqref="D3:S3"/>
    </sheetView>
  </sheetViews>
  <sheetFormatPr defaultRowHeight="14.5" x14ac:dyDescent="0.35"/>
  <cols>
    <col min="1" max="1" width="18.1796875" customWidth="1"/>
    <col min="3" max="3" width="77.7265625" bestFit="1" customWidth="1"/>
    <col min="4" max="10" width="15.453125" bestFit="1" customWidth="1"/>
    <col min="11" max="13" width="16.453125" bestFit="1" customWidth="1"/>
    <col min="14" max="14" width="15.453125" bestFit="1" customWidth="1"/>
    <col min="15" max="16" width="16.453125" bestFit="1" customWidth="1"/>
    <col min="17" max="17" width="8" bestFit="1" customWidth="1"/>
    <col min="18" max="18" width="16.453125" bestFit="1" customWidth="1"/>
    <col min="19" max="19" width="8" bestFit="1" customWidth="1"/>
  </cols>
  <sheetData>
    <row r="2" spans="1:19" ht="15.5" x14ac:dyDescent="0.35">
      <c r="A2" s="13" t="s">
        <v>155</v>
      </c>
      <c r="B2" s="13" t="s">
        <v>147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20" t="s">
        <v>158</v>
      </c>
      <c r="E3" s="20" t="s">
        <v>159</v>
      </c>
      <c r="F3" s="20" t="s">
        <v>160</v>
      </c>
      <c r="G3" s="20" t="s">
        <v>161</v>
      </c>
      <c r="H3" s="20" t="s">
        <v>162</v>
      </c>
      <c r="I3" s="20" t="s">
        <v>163</v>
      </c>
      <c r="J3" s="20" t="s">
        <v>164</v>
      </c>
      <c r="K3" s="20" t="s">
        <v>165</v>
      </c>
      <c r="L3" s="20" t="s">
        <v>166</v>
      </c>
      <c r="M3" s="20" t="s">
        <v>167</v>
      </c>
      <c r="N3" s="20" t="s">
        <v>168</v>
      </c>
      <c r="O3" s="20" t="s">
        <v>169</v>
      </c>
      <c r="P3" s="20" t="s">
        <v>226</v>
      </c>
      <c r="Q3" s="20" t="s">
        <v>227</v>
      </c>
      <c r="R3" s="20" t="s">
        <v>228</v>
      </c>
      <c r="S3" s="20" t="s">
        <v>229</v>
      </c>
    </row>
    <row r="4" spans="1:19" x14ac:dyDescent="0.35">
      <c r="C4" t="str">
        <f t="array" ref="C4">IFERROR(INDEX(cash_flow_quarter[#All], SMALL(IF(LOWER(cash_flow_quarter[Company Name]) = LOWER(cash_flow_quarter_filter!$B$2), ROW(cash_flow_quarter[Company Name]) - ROW(INDEX(cash_flow_quarter[Company Name], 1, 1)) + 1), ROW(2:2)), COLUMN(B:B)), "")</f>
        <v>I. Lưu chuyển tiền từ hoạt động kinh doanh</v>
      </c>
      <c r="D4" s="19">
        <f t="array" ref="D4">IFERROR(INDEX(cash_flow_quarter[#All], SMALL(IF(LOWER(cash_flow_quarter[Company Name]) = LOWER(cash_flow_quarter_filter!$B$2), ROW(cash_flow_quarter[Company Name]) - ROW(INDEX(cash_flow_quarter[Company Name], 1, 1)) + 1), ROW(2:2)), COLUMN(C:C)), "")</f>
        <v>0</v>
      </c>
      <c r="E4" s="19">
        <f t="array" ref="E4">IFERROR(INDEX(cash_flow_quarter[#All], SMALL(IF(LOWER(cash_flow_quarter[Company Name]) = LOWER(cash_flow_quarter_filter!$B$2), ROW(cash_flow_quarter[Company Name]) - ROW(INDEX(cash_flow_quarter[Company Name], 1, 1)) + 1), ROW(2:2)), COLUMN(D:D)), "")</f>
        <v>0</v>
      </c>
      <c r="F4" s="19">
        <f t="array" ref="F4">IFERROR(INDEX(cash_flow_quarter[#All], SMALL(IF(LOWER(cash_flow_quarter[Company Name]) = LOWER(cash_flow_quarter_filter!$B$2), ROW(cash_flow_quarter[Company Name]) - ROW(INDEX(cash_flow_quarter[Company Name], 1, 1)) + 1), ROW(2:2)), COLUMN(E:E)), "")</f>
        <v>0</v>
      </c>
      <c r="G4" s="19">
        <f t="array" ref="G4">IFERROR(INDEX(cash_flow_quarter[#All], SMALL(IF(LOWER(cash_flow_quarter[Company Name]) = LOWER(cash_flow_quarter_filter!$B$2), ROW(cash_flow_quarter[Company Name]) - ROW(INDEX(cash_flow_quarter[Company Name], 1, 1)) + 1), ROW(2:2)), COLUMN(F:F)), "")</f>
        <v>0</v>
      </c>
      <c r="H4" s="19">
        <f t="array" ref="H4">IFERROR(INDEX(cash_flow_quarter[#All], SMALL(IF(LOWER(cash_flow_quarter[Company Name]) = LOWER(cash_flow_quarter_filter!$B$2), ROW(cash_flow_quarter[Company Name]) - ROW(INDEX(cash_flow_quarter[Company Name], 1, 1)) + 1), ROW(2:2)), COLUMN(G:G)), "")</f>
        <v>0</v>
      </c>
      <c r="I4" s="19">
        <f t="array" ref="I4">IFERROR(INDEX(cash_flow_quarter[#All], SMALL(IF(LOWER(cash_flow_quarter[Company Name]) = LOWER(cash_flow_quarter_filter!$B$2), ROW(cash_flow_quarter[Company Name]) - ROW(INDEX(cash_flow_quarter[Company Name], 1, 1)) + 1), ROW(2:2)), COLUMN(H:H)), "")</f>
        <v>0</v>
      </c>
      <c r="J4" s="19">
        <f t="array" ref="J4">IFERROR(INDEX(cash_flow_quarter[#All], SMALL(IF(LOWER(cash_flow_quarter[Company Name]) = LOWER(cash_flow_quarter_filter!$B$2), ROW(cash_flow_quarter[Company Name]) - ROW(INDEX(cash_flow_quarter[Company Name], 1, 1)) + 1), ROW(2:2)), COLUMN(I:I)), "")</f>
        <v>0</v>
      </c>
      <c r="K4" s="19">
        <f t="array" ref="K4">IFERROR(INDEX(cash_flow_quarter[#All], SMALL(IF(LOWER(cash_flow_quarter[Company Name]) = LOWER(cash_flow_quarter_filter!$B$2), ROW(cash_flow_quarter[Company Name]) - ROW(INDEX(cash_flow_quarter[Company Name], 1, 1)) + 1), ROW(2:2)), COLUMN(J:J)), "")</f>
        <v>0</v>
      </c>
      <c r="L4" s="19">
        <f t="array" ref="L4">IFERROR(INDEX(cash_flow_quarter[#All], SMALL(IF(LOWER(cash_flow_quarter[Company Name]) = LOWER(cash_flow_quarter_filter!$B$2), ROW(cash_flow_quarter[Company Name]) - ROW(INDEX(cash_flow_quarter[Company Name], 1, 1)) + 1), ROW(2:2)), COLUMN(K:K)), "")</f>
        <v>0</v>
      </c>
      <c r="M4" s="19">
        <f t="array" ref="M4">IFERROR(INDEX(cash_flow_quarter[#All], SMALL(IF(LOWER(cash_flow_quarter[Company Name]) = LOWER(cash_flow_quarter_filter!$B$2), ROW(cash_flow_quarter[Company Name]) - ROW(INDEX(cash_flow_quarter[Company Name], 1, 1)) + 1), ROW(2:2)), COLUMN(L:L)), "")</f>
        <v>0</v>
      </c>
      <c r="N4" s="19">
        <f t="array" ref="N4">IFERROR(INDEX(cash_flow_quarter[#All], SMALL(IF(LOWER(cash_flow_quarter[Company Name]) = LOWER(cash_flow_quarter_filter!$B$2), ROW(cash_flow_quarter[Company Name]) - ROW(INDEX(cash_flow_quarter[Company Name], 1, 1)) + 1), ROW(2:2)), COLUMN(M:M)), "")</f>
        <v>0</v>
      </c>
      <c r="O4" s="19">
        <f t="array" ref="O4">IFERROR(INDEX(cash_flow_quarter[#All], SMALL(IF(LOWER(cash_flow_quarter[Company Name]) = LOWER(cash_flow_quarter_filter!$B$2), ROW(cash_flow_quarter[Company Name]) - ROW(INDEX(cash_flow_quarter[Company Name], 1, 1)) + 1), ROW(2:2)), COLUMN(N:N)), "")</f>
        <v>0</v>
      </c>
      <c r="P4" s="19">
        <f t="array" ref="P4">IFERROR(INDEX(cash_flow_quarter[#All], SMALL(IF(LOWER(cash_flow_quarter[Company Name]) = LOWER(cash_flow_quarter_filter!$B$2), ROW(cash_flow_quarter[Company Name]) - ROW(INDEX(cash_flow_quarter[Company Name], 1, 1)) + 1), ROW(2:2)), COLUMN(O:O)), "")</f>
        <v>0</v>
      </c>
      <c r="Q4" s="19">
        <f t="array" ref="Q4">IFERROR(INDEX(cash_flow_quarter[#All], SMALL(IF(LOWER(cash_flow_quarter[Company Name]) = LOWER(cash_flow_quarter_filter!$B$2), ROW(cash_flow_quarter[Company Name]) - ROW(INDEX(cash_flow_quarter[Company Name], 1, 1)) + 1), ROW(2:2)), COLUMN(P:P)), "")</f>
        <v>0</v>
      </c>
      <c r="R4" s="19">
        <f t="array" ref="R4">IFERROR(INDEX(cash_flow_quarter[#All], SMALL(IF(LOWER(cash_flow_quarter[Company Name]) = LOWER(cash_flow_quarter_filter!$B$2), ROW(cash_flow_quarter[Company Name]) - ROW(INDEX(cash_flow_quarter[Company Name], 1, 1)) + 1), ROW(2:2)), COLUMN(Q:Q)), "")</f>
        <v>0</v>
      </c>
      <c r="S4" s="19">
        <f t="array" ref="S4">IFERROR(INDEX(cash_flow_quarter[#All], SMALL(IF(LOWER(cash_flow_quarter[Company Name]) = LOWER(cash_flow_quarter_filter!$B$2), ROW(cash_flow_quarter[Company Name]) - ROW(INDEX(cash_flow_quarter[Company Name], 1, 1)) + 1), ROW(2:2)), COLUMN(R:R)), "")</f>
        <v>0</v>
      </c>
    </row>
    <row r="5" spans="1:19" x14ac:dyDescent="0.35">
      <c r="C5" t="str">
        <f t="array" ref="C5">IFERROR(INDEX(cash_flow_quarter[#All], SMALL(IF(LOWER(cash_flow_quarter[Company Name]) = LOWER(cash_flow_quarter_filter!$B$2), ROW(cash_flow_quarter[Company Name]) - ROW(INDEX(cash_flow_quarter[Company Name], 1, 1)) + 1), ROW(3:3)), COLUMN(B:B)), "")</f>
        <v>1. Tiền thu từ bán hàng, cung cấp dịch vụ và doanh thu khác</v>
      </c>
      <c r="D5" s="19">
        <f t="array" ref="D5">IFERROR(INDEX(cash_flow_quarter[#All], SMALL(IF(LOWER(cash_flow_quarter[Company Name]) = LOWER(cash_flow_quarter_filter!$B$2), ROW(cash_flow_quarter[Company Name]) - ROW(INDEX(cash_flow_quarter[Company Name], 1, 1)) + 1), ROW(3:3)), COLUMN(C:C)), "")</f>
        <v>0</v>
      </c>
      <c r="E5" s="19">
        <f t="array" ref="E5">IFERROR(INDEX(cash_flow_quarter[#All], SMALL(IF(LOWER(cash_flow_quarter[Company Name]) = LOWER(cash_flow_quarter_filter!$B$2), ROW(cash_flow_quarter[Company Name]) - ROW(INDEX(cash_flow_quarter[Company Name], 1, 1)) + 1), ROW(3:3)), COLUMN(D:D)), "")</f>
        <v>0</v>
      </c>
      <c r="F5" s="19">
        <f t="array" ref="F5">IFERROR(INDEX(cash_flow_quarter[#All], SMALL(IF(LOWER(cash_flow_quarter[Company Name]) = LOWER(cash_flow_quarter_filter!$B$2), ROW(cash_flow_quarter[Company Name]) - ROW(INDEX(cash_flow_quarter[Company Name], 1, 1)) + 1), ROW(3:3)), COLUMN(E:E)), "")</f>
        <v>0</v>
      </c>
      <c r="G5" s="19">
        <f t="array" ref="G5">IFERROR(INDEX(cash_flow_quarter[#All], SMALL(IF(LOWER(cash_flow_quarter[Company Name]) = LOWER(cash_flow_quarter_filter!$B$2), ROW(cash_flow_quarter[Company Name]) - ROW(INDEX(cash_flow_quarter[Company Name], 1, 1)) + 1), ROW(3:3)), COLUMN(F:F)), "")</f>
        <v>0</v>
      </c>
      <c r="H5" s="19">
        <f t="array" ref="H5">IFERROR(INDEX(cash_flow_quarter[#All], SMALL(IF(LOWER(cash_flow_quarter[Company Name]) = LOWER(cash_flow_quarter_filter!$B$2), ROW(cash_flow_quarter[Company Name]) - ROW(INDEX(cash_flow_quarter[Company Name], 1, 1)) + 1), ROW(3:3)), COLUMN(G:G)), "")</f>
        <v>0</v>
      </c>
      <c r="I5" s="19">
        <f t="array" ref="I5">IFERROR(INDEX(cash_flow_quarter[#All], SMALL(IF(LOWER(cash_flow_quarter[Company Name]) = LOWER(cash_flow_quarter_filter!$B$2), ROW(cash_flow_quarter[Company Name]) - ROW(INDEX(cash_flow_quarter[Company Name], 1, 1)) + 1), ROW(3:3)), COLUMN(H:H)), "")</f>
        <v>0</v>
      </c>
      <c r="J5" s="19">
        <f t="array" ref="J5">IFERROR(INDEX(cash_flow_quarter[#All], SMALL(IF(LOWER(cash_flow_quarter[Company Name]) = LOWER(cash_flow_quarter_filter!$B$2), ROW(cash_flow_quarter[Company Name]) - ROW(INDEX(cash_flow_quarter[Company Name], 1, 1)) + 1), ROW(3:3)), COLUMN(I:I)), "")</f>
        <v>0</v>
      </c>
      <c r="K5" s="19">
        <f t="array" ref="K5">IFERROR(INDEX(cash_flow_quarter[#All], SMALL(IF(LOWER(cash_flow_quarter[Company Name]) = LOWER(cash_flow_quarter_filter!$B$2), ROW(cash_flow_quarter[Company Name]) - ROW(INDEX(cash_flow_quarter[Company Name], 1, 1)) + 1), ROW(3:3)), COLUMN(J:J)), "")</f>
        <v>0</v>
      </c>
      <c r="L5" s="19">
        <f t="array" ref="L5">IFERROR(INDEX(cash_flow_quarter[#All], SMALL(IF(LOWER(cash_flow_quarter[Company Name]) = LOWER(cash_flow_quarter_filter!$B$2), ROW(cash_flow_quarter[Company Name]) - ROW(INDEX(cash_flow_quarter[Company Name], 1, 1)) + 1), ROW(3:3)), COLUMN(K:K)), "")</f>
        <v>0</v>
      </c>
      <c r="M5" s="19">
        <f t="array" ref="M5">IFERROR(INDEX(cash_flow_quarter[#All], SMALL(IF(LOWER(cash_flow_quarter[Company Name]) = LOWER(cash_flow_quarter_filter!$B$2), ROW(cash_flow_quarter[Company Name]) - ROW(INDEX(cash_flow_quarter[Company Name], 1, 1)) + 1), ROW(3:3)), COLUMN(L:L)), "")</f>
        <v>0</v>
      </c>
      <c r="N5" s="19">
        <f t="array" ref="N5">IFERROR(INDEX(cash_flow_quarter[#All], SMALL(IF(LOWER(cash_flow_quarter[Company Name]) = LOWER(cash_flow_quarter_filter!$B$2), ROW(cash_flow_quarter[Company Name]) - ROW(INDEX(cash_flow_quarter[Company Name], 1, 1)) + 1), ROW(3:3)), COLUMN(M:M)), "")</f>
        <v>0</v>
      </c>
      <c r="O5" s="19">
        <f t="array" ref="O5">IFERROR(INDEX(cash_flow_quarter[#All], SMALL(IF(LOWER(cash_flow_quarter[Company Name]) = LOWER(cash_flow_quarter_filter!$B$2), ROW(cash_flow_quarter[Company Name]) - ROW(INDEX(cash_flow_quarter[Company Name], 1, 1)) + 1), ROW(3:3)), COLUMN(N:N)), "")</f>
        <v>0</v>
      </c>
      <c r="P5" s="19">
        <f t="array" ref="P5">IFERROR(INDEX(cash_flow_quarter[#All], SMALL(IF(LOWER(cash_flow_quarter[Company Name]) = LOWER(cash_flow_quarter_filter!$B$2), ROW(cash_flow_quarter[Company Name]) - ROW(INDEX(cash_flow_quarter[Company Name], 1, 1)) + 1), ROW(3:3)), COLUMN(O:O)), "")</f>
        <v>0</v>
      </c>
      <c r="Q5" s="19">
        <f t="array" ref="Q5">IFERROR(INDEX(cash_flow_quarter[#All], SMALL(IF(LOWER(cash_flow_quarter[Company Name]) = LOWER(cash_flow_quarter_filter!$B$2), ROW(cash_flow_quarter[Company Name]) - ROW(INDEX(cash_flow_quarter[Company Name], 1, 1)) + 1), ROW(3:3)), COLUMN(P:P)), "")</f>
        <v>0</v>
      </c>
      <c r="R5" s="19">
        <f t="array" ref="R5">IFERROR(INDEX(cash_flow_quarter[#All], SMALL(IF(LOWER(cash_flow_quarter[Company Name]) = LOWER(cash_flow_quarter_filter!$B$2), ROW(cash_flow_quarter[Company Name]) - ROW(INDEX(cash_flow_quarter[Company Name], 1, 1)) + 1), ROW(3:3)), COLUMN(Q:Q)), "")</f>
        <v>0</v>
      </c>
      <c r="S5" s="19">
        <f t="array" ref="S5">IFERROR(INDEX(cash_flow_quarter[#All], SMALL(IF(LOWER(cash_flow_quarter[Company Name]) = LOWER(cash_flow_quarter_filter!$B$2), ROW(cash_flow_quarter[Company Name]) - ROW(INDEX(cash_flow_quarter[Company Name], 1, 1)) + 1), ROW(3:3)), COLUMN(R:R)), "")</f>
        <v>0</v>
      </c>
    </row>
    <row r="6" spans="1:19" x14ac:dyDescent="0.35">
      <c r="C6" t="str">
        <f t="array" ref="C6">IFERROR(INDEX(cash_flow_quarter[#All], SMALL(IF(LOWER(cash_flow_quarter[Company Name]) = LOWER(cash_flow_quarter_filter!$B$2), ROW(cash_flow_quarter[Company Name]) - ROW(INDEX(cash_flow_quarter[Company Name], 1, 1)) + 1), ROW(4:4)), COLUMN(B:B)), "")</f>
        <v>2. Tiền chi trả cho người cung cấp hàng hóa và dịch vụ</v>
      </c>
      <c r="D6" s="19">
        <f t="array" ref="D6">IFERROR(INDEX(cash_flow_quarter[#All], SMALL(IF(LOWER(cash_flow_quarter[Company Name]) = LOWER(cash_flow_quarter_filter!$B$2), ROW(cash_flow_quarter[Company Name]) - ROW(INDEX(cash_flow_quarter[Company Name], 1, 1)) + 1), ROW(4:4)), COLUMN(C:C)), "")</f>
        <v>0</v>
      </c>
      <c r="E6" s="19">
        <f t="array" ref="E6">IFERROR(INDEX(cash_flow_quarter[#All], SMALL(IF(LOWER(cash_flow_quarter[Company Name]) = LOWER(cash_flow_quarter_filter!$B$2), ROW(cash_flow_quarter[Company Name]) - ROW(INDEX(cash_flow_quarter[Company Name], 1, 1)) + 1), ROW(4:4)), COLUMN(D:D)), "")</f>
        <v>0</v>
      </c>
      <c r="F6" s="19">
        <f t="array" ref="F6">IFERROR(INDEX(cash_flow_quarter[#All], SMALL(IF(LOWER(cash_flow_quarter[Company Name]) = LOWER(cash_flow_quarter_filter!$B$2), ROW(cash_flow_quarter[Company Name]) - ROW(INDEX(cash_flow_quarter[Company Name], 1, 1)) + 1), ROW(4:4)), COLUMN(E:E)), "")</f>
        <v>0</v>
      </c>
      <c r="G6" s="19">
        <f t="array" ref="G6">IFERROR(INDEX(cash_flow_quarter[#All], SMALL(IF(LOWER(cash_flow_quarter[Company Name]) = LOWER(cash_flow_quarter_filter!$B$2), ROW(cash_flow_quarter[Company Name]) - ROW(INDEX(cash_flow_quarter[Company Name], 1, 1)) + 1), ROW(4:4)), COLUMN(F:F)), "")</f>
        <v>0</v>
      </c>
      <c r="H6" s="19">
        <f t="array" ref="H6">IFERROR(INDEX(cash_flow_quarter[#All], SMALL(IF(LOWER(cash_flow_quarter[Company Name]) = LOWER(cash_flow_quarter_filter!$B$2), ROW(cash_flow_quarter[Company Name]) - ROW(INDEX(cash_flow_quarter[Company Name], 1, 1)) + 1), ROW(4:4)), COLUMN(G:G)), "")</f>
        <v>0</v>
      </c>
      <c r="I6" s="19">
        <f t="array" ref="I6">IFERROR(INDEX(cash_flow_quarter[#All], SMALL(IF(LOWER(cash_flow_quarter[Company Name]) = LOWER(cash_flow_quarter_filter!$B$2), ROW(cash_flow_quarter[Company Name]) - ROW(INDEX(cash_flow_quarter[Company Name], 1, 1)) + 1), ROW(4:4)), COLUMN(H:H)), "")</f>
        <v>0</v>
      </c>
      <c r="J6" s="19">
        <f t="array" ref="J6">IFERROR(INDEX(cash_flow_quarter[#All], SMALL(IF(LOWER(cash_flow_quarter[Company Name]) = LOWER(cash_flow_quarter_filter!$B$2), ROW(cash_flow_quarter[Company Name]) - ROW(INDEX(cash_flow_quarter[Company Name], 1, 1)) + 1), ROW(4:4)), COLUMN(I:I)), "")</f>
        <v>0</v>
      </c>
      <c r="K6" s="19">
        <f t="array" ref="K6">IFERROR(INDEX(cash_flow_quarter[#All], SMALL(IF(LOWER(cash_flow_quarter[Company Name]) = LOWER(cash_flow_quarter_filter!$B$2), ROW(cash_flow_quarter[Company Name]) - ROW(INDEX(cash_flow_quarter[Company Name], 1, 1)) + 1), ROW(4:4)), COLUMN(J:J)), "")</f>
        <v>0</v>
      </c>
      <c r="L6" s="19">
        <f t="array" ref="L6">IFERROR(INDEX(cash_flow_quarter[#All], SMALL(IF(LOWER(cash_flow_quarter[Company Name]) = LOWER(cash_flow_quarter_filter!$B$2), ROW(cash_flow_quarter[Company Name]) - ROW(INDEX(cash_flow_quarter[Company Name], 1, 1)) + 1), ROW(4:4)), COLUMN(K:K)), "")</f>
        <v>0</v>
      </c>
      <c r="M6" s="19">
        <f t="array" ref="M6">IFERROR(INDEX(cash_flow_quarter[#All], SMALL(IF(LOWER(cash_flow_quarter[Company Name]) = LOWER(cash_flow_quarter_filter!$B$2), ROW(cash_flow_quarter[Company Name]) - ROW(INDEX(cash_flow_quarter[Company Name], 1, 1)) + 1), ROW(4:4)), COLUMN(L:L)), "")</f>
        <v>0</v>
      </c>
      <c r="N6" s="19">
        <f t="array" ref="N6">IFERROR(INDEX(cash_flow_quarter[#All], SMALL(IF(LOWER(cash_flow_quarter[Company Name]) = LOWER(cash_flow_quarter_filter!$B$2), ROW(cash_flow_quarter[Company Name]) - ROW(INDEX(cash_flow_quarter[Company Name], 1, 1)) + 1), ROW(4:4)), COLUMN(M:M)), "")</f>
        <v>0</v>
      </c>
      <c r="O6" s="19">
        <f t="array" ref="O6">IFERROR(INDEX(cash_flow_quarter[#All], SMALL(IF(LOWER(cash_flow_quarter[Company Name]) = LOWER(cash_flow_quarter_filter!$B$2), ROW(cash_flow_quarter[Company Name]) - ROW(INDEX(cash_flow_quarter[Company Name], 1, 1)) + 1), ROW(4:4)), COLUMN(N:N)), "")</f>
        <v>0</v>
      </c>
      <c r="P6" s="19">
        <f t="array" ref="P6">IFERROR(INDEX(cash_flow_quarter[#All], SMALL(IF(LOWER(cash_flow_quarter[Company Name]) = LOWER(cash_flow_quarter_filter!$B$2), ROW(cash_flow_quarter[Company Name]) - ROW(INDEX(cash_flow_quarter[Company Name], 1, 1)) + 1), ROW(4:4)), COLUMN(O:O)), "")</f>
        <v>0</v>
      </c>
      <c r="Q6" s="19">
        <f t="array" ref="Q6">IFERROR(INDEX(cash_flow_quarter[#All], SMALL(IF(LOWER(cash_flow_quarter[Company Name]) = LOWER(cash_flow_quarter_filter!$B$2), ROW(cash_flow_quarter[Company Name]) - ROW(INDEX(cash_flow_quarter[Company Name], 1, 1)) + 1), ROW(4:4)), COLUMN(P:P)), "")</f>
        <v>0</v>
      </c>
      <c r="R6" s="19">
        <f t="array" ref="R6">IFERROR(INDEX(cash_flow_quarter[#All], SMALL(IF(LOWER(cash_flow_quarter[Company Name]) = LOWER(cash_flow_quarter_filter!$B$2), ROW(cash_flow_quarter[Company Name]) - ROW(INDEX(cash_flow_quarter[Company Name], 1, 1)) + 1), ROW(4:4)), COLUMN(Q:Q)), "")</f>
        <v>0</v>
      </c>
      <c r="S6" s="19">
        <f t="array" ref="S6">IFERROR(INDEX(cash_flow_quarter[#All], SMALL(IF(LOWER(cash_flow_quarter[Company Name]) = LOWER(cash_flow_quarter_filter!$B$2), ROW(cash_flow_quarter[Company Name]) - ROW(INDEX(cash_flow_quarter[Company Name], 1, 1)) + 1), ROW(4:4)), COLUMN(R:R)), "")</f>
        <v>0</v>
      </c>
    </row>
    <row r="7" spans="1:19" x14ac:dyDescent="0.35">
      <c r="C7" t="str">
        <f t="array" ref="C7">IFERROR(INDEX(cash_flow_quarter[#All], SMALL(IF(LOWER(cash_flow_quarter[Company Name]) = LOWER(cash_flow_quarter_filter!$B$2), ROW(cash_flow_quarter[Company Name]) - ROW(INDEX(cash_flow_quarter[Company Name], 1, 1)) + 1), ROW(5:5)), COLUMN(B:B)), "")</f>
        <v>3. Tiền chi trả cho người lao động</v>
      </c>
      <c r="D7" s="19">
        <f t="array" ref="D7">IFERROR(INDEX(cash_flow_quarter[#All], SMALL(IF(LOWER(cash_flow_quarter[Company Name]) = LOWER(cash_flow_quarter_filter!$B$2), ROW(cash_flow_quarter[Company Name]) - ROW(INDEX(cash_flow_quarter[Company Name], 1, 1)) + 1), ROW(5:5)), COLUMN(C:C)), "")</f>
        <v>0</v>
      </c>
      <c r="E7" s="19">
        <f t="array" ref="E7">IFERROR(INDEX(cash_flow_quarter[#All], SMALL(IF(LOWER(cash_flow_quarter[Company Name]) = LOWER(cash_flow_quarter_filter!$B$2), ROW(cash_flow_quarter[Company Name]) - ROW(INDEX(cash_flow_quarter[Company Name], 1, 1)) + 1), ROW(5:5)), COLUMN(D:D)), "")</f>
        <v>0</v>
      </c>
      <c r="F7" s="19">
        <f t="array" ref="F7">IFERROR(INDEX(cash_flow_quarter[#All], SMALL(IF(LOWER(cash_flow_quarter[Company Name]) = LOWER(cash_flow_quarter_filter!$B$2), ROW(cash_flow_quarter[Company Name]) - ROW(INDEX(cash_flow_quarter[Company Name], 1, 1)) + 1), ROW(5:5)), COLUMN(E:E)), "")</f>
        <v>0</v>
      </c>
      <c r="G7" s="19">
        <f t="array" ref="G7">IFERROR(INDEX(cash_flow_quarter[#All], SMALL(IF(LOWER(cash_flow_quarter[Company Name]) = LOWER(cash_flow_quarter_filter!$B$2), ROW(cash_flow_quarter[Company Name]) - ROW(INDEX(cash_flow_quarter[Company Name], 1, 1)) + 1), ROW(5:5)), COLUMN(F:F)), "")</f>
        <v>0</v>
      </c>
      <c r="H7" s="19">
        <f t="array" ref="H7">IFERROR(INDEX(cash_flow_quarter[#All], SMALL(IF(LOWER(cash_flow_quarter[Company Name]) = LOWER(cash_flow_quarter_filter!$B$2), ROW(cash_flow_quarter[Company Name]) - ROW(INDEX(cash_flow_quarter[Company Name], 1, 1)) + 1), ROW(5:5)), COLUMN(G:G)), "")</f>
        <v>0</v>
      </c>
      <c r="I7" s="19">
        <f t="array" ref="I7">IFERROR(INDEX(cash_flow_quarter[#All], SMALL(IF(LOWER(cash_flow_quarter[Company Name]) = LOWER(cash_flow_quarter_filter!$B$2), ROW(cash_flow_quarter[Company Name]) - ROW(INDEX(cash_flow_quarter[Company Name], 1, 1)) + 1), ROW(5:5)), COLUMN(H:H)), "")</f>
        <v>0</v>
      </c>
      <c r="J7" s="19">
        <f t="array" ref="J7">IFERROR(INDEX(cash_flow_quarter[#All], SMALL(IF(LOWER(cash_flow_quarter[Company Name]) = LOWER(cash_flow_quarter_filter!$B$2), ROW(cash_flow_quarter[Company Name]) - ROW(INDEX(cash_flow_quarter[Company Name], 1, 1)) + 1), ROW(5:5)), COLUMN(I:I)), "")</f>
        <v>0</v>
      </c>
      <c r="K7" s="19">
        <f t="array" ref="K7">IFERROR(INDEX(cash_flow_quarter[#All], SMALL(IF(LOWER(cash_flow_quarter[Company Name]) = LOWER(cash_flow_quarter_filter!$B$2), ROW(cash_flow_quarter[Company Name]) - ROW(INDEX(cash_flow_quarter[Company Name], 1, 1)) + 1), ROW(5:5)), COLUMN(J:J)), "")</f>
        <v>0</v>
      </c>
      <c r="L7" s="19">
        <f t="array" ref="L7">IFERROR(INDEX(cash_flow_quarter[#All], SMALL(IF(LOWER(cash_flow_quarter[Company Name]) = LOWER(cash_flow_quarter_filter!$B$2), ROW(cash_flow_quarter[Company Name]) - ROW(INDEX(cash_flow_quarter[Company Name], 1, 1)) + 1), ROW(5:5)), COLUMN(K:K)), "")</f>
        <v>0</v>
      </c>
      <c r="M7" s="19">
        <f t="array" ref="M7">IFERROR(INDEX(cash_flow_quarter[#All], SMALL(IF(LOWER(cash_flow_quarter[Company Name]) = LOWER(cash_flow_quarter_filter!$B$2), ROW(cash_flow_quarter[Company Name]) - ROW(INDEX(cash_flow_quarter[Company Name], 1, 1)) + 1), ROW(5:5)), COLUMN(L:L)), "")</f>
        <v>0</v>
      </c>
      <c r="N7" s="19">
        <f t="array" ref="N7">IFERROR(INDEX(cash_flow_quarter[#All], SMALL(IF(LOWER(cash_flow_quarter[Company Name]) = LOWER(cash_flow_quarter_filter!$B$2), ROW(cash_flow_quarter[Company Name]) - ROW(INDEX(cash_flow_quarter[Company Name], 1, 1)) + 1), ROW(5:5)), COLUMN(M:M)), "")</f>
        <v>0</v>
      </c>
      <c r="O7" s="19">
        <f t="array" ref="O7">IFERROR(INDEX(cash_flow_quarter[#All], SMALL(IF(LOWER(cash_flow_quarter[Company Name]) = LOWER(cash_flow_quarter_filter!$B$2), ROW(cash_flow_quarter[Company Name]) - ROW(INDEX(cash_flow_quarter[Company Name], 1, 1)) + 1), ROW(5:5)), COLUMN(N:N)), "")</f>
        <v>0</v>
      </c>
      <c r="P7" s="19">
        <f t="array" ref="P7">IFERROR(INDEX(cash_flow_quarter[#All], SMALL(IF(LOWER(cash_flow_quarter[Company Name]) = LOWER(cash_flow_quarter_filter!$B$2), ROW(cash_flow_quarter[Company Name]) - ROW(INDEX(cash_flow_quarter[Company Name], 1, 1)) + 1), ROW(5:5)), COLUMN(O:O)), "")</f>
        <v>0</v>
      </c>
      <c r="Q7" s="19">
        <f t="array" ref="Q7">IFERROR(INDEX(cash_flow_quarter[#All], SMALL(IF(LOWER(cash_flow_quarter[Company Name]) = LOWER(cash_flow_quarter_filter!$B$2), ROW(cash_flow_quarter[Company Name]) - ROW(INDEX(cash_flow_quarter[Company Name], 1, 1)) + 1), ROW(5:5)), COLUMN(P:P)), "")</f>
        <v>0</v>
      </c>
      <c r="R7" s="19">
        <f t="array" ref="R7">IFERROR(INDEX(cash_flow_quarter[#All], SMALL(IF(LOWER(cash_flow_quarter[Company Name]) = LOWER(cash_flow_quarter_filter!$B$2), ROW(cash_flow_quarter[Company Name]) - ROW(INDEX(cash_flow_quarter[Company Name], 1, 1)) + 1), ROW(5:5)), COLUMN(Q:Q)), "")</f>
        <v>0</v>
      </c>
      <c r="S7" s="19">
        <f t="array" ref="S7">IFERROR(INDEX(cash_flow_quarter[#All], SMALL(IF(LOWER(cash_flow_quarter[Company Name]) = LOWER(cash_flow_quarter_filter!$B$2), ROW(cash_flow_quarter[Company Name]) - ROW(INDEX(cash_flow_quarter[Company Name], 1, 1)) + 1), ROW(5:5)), COLUMN(R:R)), "")</f>
        <v>0</v>
      </c>
    </row>
    <row r="8" spans="1:19" x14ac:dyDescent="0.35">
      <c r="C8" t="str">
        <f t="array" ref="C8">IFERROR(INDEX(cash_flow_quarter[#All], SMALL(IF(LOWER(cash_flow_quarter[Company Name]) = LOWER(cash_flow_quarter_filter!$B$2), ROW(cash_flow_quarter[Company Name]) - ROW(INDEX(cash_flow_quarter[Company Name], 1, 1)) + 1), ROW(6:6)), COLUMN(B:B)), "")</f>
        <v>4. Tiền lãi vay đã trả</v>
      </c>
      <c r="D8" s="19">
        <f t="array" ref="D8">IFERROR(INDEX(cash_flow_quarter[#All], SMALL(IF(LOWER(cash_flow_quarter[Company Name]) = LOWER(cash_flow_quarter_filter!$B$2), ROW(cash_flow_quarter[Company Name]) - ROW(INDEX(cash_flow_quarter[Company Name], 1, 1)) + 1), ROW(6:6)), COLUMN(C:C)), "")</f>
        <v>0</v>
      </c>
      <c r="E8" s="19">
        <f t="array" ref="E8">IFERROR(INDEX(cash_flow_quarter[#All], SMALL(IF(LOWER(cash_flow_quarter[Company Name]) = LOWER(cash_flow_quarter_filter!$B$2), ROW(cash_flow_quarter[Company Name]) - ROW(INDEX(cash_flow_quarter[Company Name], 1, 1)) + 1), ROW(6:6)), COLUMN(D:D)), "")</f>
        <v>0</v>
      </c>
      <c r="F8" s="19">
        <f t="array" ref="F8">IFERROR(INDEX(cash_flow_quarter[#All], SMALL(IF(LOWER(cash_flow_quarter[Company Name]) = LOWER(cash_flow_quarter_filter!$B$2), ROW(cash_flow_quarter[Company Name]) - ROW(INDEX(cash_flow_quarter[Company Name], 1, 1)) + 1), ROW(6:6)), COLUMN(E:E)), "")</f>
        <v>0</v>
      </c>
      <c r="G8" s="19">
        <f t="array" ref="G8">IFERROR(INDEX(cash_flow_quarter[#All], SMALL(IF(LOWER(cash_flow_quarter[Company Name]) = LOWER(cash_flow_quarter_filter!$B$2), ROW(cash_flow_quarter[Company Name]) - ROW(INDEX(cash_flow_quarter[Company Name], 1, 1)) + 1), ROW(6:6)), COLUMN(F:F)), "")</f>
        <v>0</v>
      </c>
      <c r="H8" s="19">
        <f t="array" ref="H8">IFERROR(INDEX(cash_flow_quarter[#All], SMALL(IF(LOWER(cash_flow_quarter[Company Name]) = LOWER(cash_flow_quarter_filter!$B$2), ROW(cash_flow_quarter[Company Name]) - ROW(INDEX(cash_flow_quarter[Company Name], 1, 1)) + 1), ROW(6:6)), COLUMN(G:G)), "")</f>
        <v>0</v>
      </c>
      <c r="I8" s="19">
        <f t="array" ref="I8">IFERROR(INDEX(cash_flow_quarter[#All], SMALL(IF(LOWER(cash_flow_quarter[Company Name]) = LOWER(cash_flow_quarter_filter!$B$2), ROW(cash_flow_quarter[Company Name]) - ROW(INDEX(cash_flow_quarter[Company Name], 1, 1)) + 1), ROW(6:6)), COLUMN(H:H)), "")</f>
        <v>0</v>
      </c>
      <c r="J8" s="19">
        <f t="array" ref="J8">IFERROR(INDEX(cash_flow_quarter[#All], SMALL(IF(LOWER(cash_flow_quarter[Company Name]) = LOWER(cash_flow_quarter_filter!$B$2), ROW(cash_flow_quarter[Company Name]) - ROW(INDEX(cash_flow_quarter[Company Name], 1, 1)) + 1), ROW(6:6)), COLUMN(I:I)), "")</f>
        <v>0</v>
      </c>
      <c r="K8" s="19">
        <f t="array" ref="K8">IFERROR(INDEX(cash_flow_quarter[#All], SMALL(IF(LOWER(cash_flow_quarter[Company Name]) = LOWER(cash_flow_quarter_filter!$B$2), ROW(cash_flow_quarter[Company Name]) - ROW(INDEX(cash_flow_quarter[Company Name], 1, 1)) + 1), ROW(6:6)), COLUMN(J:J)), "")</f>
        <v>0</v>
      </c>
      <c r="L8" s="19">
        <f t="array" ref="L8">IFERROR(INDEX(cash_flow_quarter[#All], SMALL(IF(LOWER(cash_flow_quarter[Company Name]) = LOWER(cash_flow_quarter_filter!$B$2), ROW(cash_flow_quarter[Company Name]) - ROW(INDEX(cash_flow_quarter[Company Name], 1, 1)) + 1), ROW(6:6)), COLUMN(K:K)), "")</f>
        <v>0</v>
      </c>
      <c r="M8" s="19">
        <f t="array" ref="M8">IFERROR(INDEX(cash_flow_quarter[#All], SMALL(IF(LOWER(cash_flow_quarter[Company Name]) = LOWER(cash_flow_quarter_filter!$B$2), ROW(cash_flow_quarter[Company Name]) - ROW(INDEX(cash_flow_quarter[Company Name], 1, 1)) + 1), ROW(6:6)), COLUMN(L:L)), "")</f>
        <v>0</v>
      </c>
      <c r="N8" s="19">
        <f t="array" ref="N8">IFERROR(INDEX(cash_flow_quarter[#All], SMALL(IF(LOWER(cash_flow_quarter[Company Name]) = LOWER(cash_flow_quarter_filter!$B$2), ROW(cash_flow_quarter[Company Name]) - ROW(INDEX(cash_flow_quarter[Company Name], 1, 1)) + 1), ROW(6:6)), COLUMN(M:M)), "")</f>
        <v>0</v>
      </c>
      <c r="O8" s="19">
        <f t="array" ref="O8">IFERROR(INDEX(cash_flow_quarter[#All], SMALL(IF(LOWER(cash_flow_quarter[Company Name]) = LOWER(cash_flow_quarter_filter!$B$2), ROW(cash_flow_quarter[Company Name]) - ROW(INDEX(cash_flow_quarter[Company Name], 1, 1)) + 1), ROW(6:6)), COLUMN(N:N)), "")</f>
        <v>0</v>
      </c>
      <c r="P8" s="19">
        <f t="array" ref="P8">IFERROR(INDEX(cash_flow_quarter[#All], SMALL(IF(LOWER(cash_flow_quarter[Company Name]) = LOWER(cash_flow_quarter_filter!$B$2), ROW(cash_flow_quarter[Company Name]) - ROW(INDEX(cash_flow_quarter[Company Name], 1, 1)) + 1), ROW(6:6)), COLUMN(O:O)), "")</f>
        <v>0</v>
      </c>
      <c r="Q8" s="19">
        <f t="array" ref="Q8">IFERROR(INDEX(cash_flow_quarter[#All], SMALL(IF(LOWER(cash_flow_quarter[Company Name]) = LOWER(cash_flow_quarter_filter!$B$2), ROW(cash_flow_quarter[Company Name]) - ROW(INDEX(cash_flow_quarter[Company Name], 1, 1)) + 1), ROW(6:6)), COLUMN(P:P)), "")</f>
        <v>0</v>
      </c>
      <c r="R8" s="19">
        <f t="array" ref="R8">IFERROR(INDEX(cash_flow_quarter[#All], SMALL(IF(LOWER(cash_flow_quarter[Company Name]) = LOWER(cash_flow_quarter_filter!$B$2), ROW(cash_flow_quarter[Company Name]) - ROW(INDEX(cash_flow_quarter[Company Name], 1, 1)) + 1), ROW(6:6)), COLUMN(Q:Q)), "")</f>
        <v>0</v>
      </c>
      <c r="S8" s="19">
        <f t="array" ref="S8">IFERROR(INDEX(cash_flow_quarter[#All], SMALL(IF(LOWER(cash_flow_quarter[Company Name]) = LOWER(cash_flow_quarter_filter!$B$2), ROW(cash_flow_quarter[Company Name]) - ROW(INDEX(cash_flow_quarter[Company Name], 1, 1)) + 1), ROW(6:6)), COLUMN(R:R)), "")</f>
        <v>0</v>
      </c>
    </row>
    <row r="9" spans="1:19" x14ac:dyDescent="0.35">
      <c r="C9" t="str">
        <f t="array" ref="C9">IFERROR(INDEX(cash_flow_quarter[#All], SMALL(IF(LOWER(cash_flow_quarter[Company Name]) = LOWER(cash_flow_quarter_filter!$B$2), ROW(cash_flow_quarter[Company Name]) - ROW(INDEX(cash_flow_quarter[Company Name], 1, 1)) + 1), ROW(7:7)), COLUMN(B:B)), "")</f>
        <v>5. Thuế thu nhập doanh nghiệp đã nộp</v>
      </c>
      <c r="D9" s="19">
        <f t="array" ref="D9">IFERROR(INDEX(cash_flow_quarter[#All], SMALL(IF(LOWER(cash_flow_quarter[Company Name]) = LOWER(cash_flow_quarter_filter!$B$2), ROW(cash_flow_quarter[Company Name]) - ROW(INDEX(cash_flow_quarter[Company Name], 1, 1)) + 1), ROW(7:7)), COLUMN(C:C)), "")</f>
        <v>0</v>
      </c>
      <c r="E9" s="19">
        <f t="array" ref="E9">IFERROR(INDEX(cash_flow_quarter[#All], SMALL(IF(LOWER(cash_flow_quarter[Company Name]) = LOWER(cash_flow_quarter_filter!$B$2), ROW(cash_flow_quarter[Company Name]) - ROW(INDEX(cash_flow_quarter[Company Name], 1, 1)) + 1), ROW(7:7)), COLUMN(D:D)), "")</f>
        <v>0</v>
      </c>
      <c r="F9" s="19">
        <f t="array" ref="F9">IFERROR(INDEX(cash_flow_quarter[#All], SMALL(IF(LOWER(cash_flow_quarter[Company Name]) = LOWER(cash_flow_quarter_filter!$B$2), ROW(cash_flow_quarter[Company Name]) - ROW(INDEX(cash_flow_quarter[Company Name], 1, 1)) + 1), ROW(7:7)), COLUMN(E:E)), "")</f>
        <v>0</v>
      </c>
      <c r="G9" s="19">
        <f t="array" ref="G9">IFERROR(INDEX(cash_flow_quarter[#All], SMALL(IF(LOWER(cash_flow_quarter[Company Name]) = LOWER(cash_flow_quarter_filter!$B$2), ROW(cash_flow_quarter[Company Name]) - ROW(INDEX(cash_flow_quarter[Company Name], 1, 1)) + 1), ROW(7:7)), COLUMN(F:F)), "")</f>
        <v>0</v>
      </c>
      <c r="H9" s="19">
        <f t="array" ref="H9">IFERROR(INDEX(cash_flow_quarter[#All], SMALL(IF(LOWER(cash_flow_quarter[Company Name]) = LOWER(cash_flow_quarter_filter!$B$2), ROW(cash_flow_quarter[Company Name]) - ROW(INDEX(cash_flow_quarter[Company Name], 1, 1)) + 1), ROW(7:7)), COLUMN(G:G)), "")</f>
        <v>0</v>
      </c>
      <c r="I9" s="19">
        <f t="array" ref="I9">IFERROR(INDEX(cash_flow_quarter[#All], SMALL(IF(LOWER(cash_flow_quarter[Company Name]) = LOWER(cash_flow_quarter_filter!$B$2), ROW(cash_flow_quarter[Company Name]) - ROW(INDEX(cash_flow_quarter[Company Name], 1, 1)) + 1), ROW(7:7)), COLUMN(H:H)), "")</f>
        <v>0</v>
      </c>
      <c r="J9" s="19">
        <f t="array" ref="J9">IFERROR(INDEX(cash_flow_quarter[#All], SMALL(IF(LOWER(cash_flow_quarter[Company Name]) = LOWER(cash_flow_quarter_filter!$B$2), ROW(cash_flow_quarter[Company Name]) - ROW(INDEX(cash_flow_quarter[Company Name], 1, 1)) + 1), ROW(7:7)), COLUMN(I:I)), "")</f>
        <v>0</v>
      </c>
      <c r="K9" s="19">
        <f t="array" ref="K9">IFERROR(INDEX(cash_flow_quarter[#All], SMALL(IF(LOWER(cash_flow_quarter[Company Name]) = LOWER(cash_flow_quarter_filter!$B$2), ROW(cash_flow_quarter[Company Name]) - ROW(INDEX(cash_flow_quarter[Company Name], 1, 1)) + 1), ROW(7:7)), COLUMN(J:J)), "")</f>
        <v>0</v>
      </c>
      <c r="L9" s="19">
        <f t="array" ref="L9">IFERROR(INDEX(cash_flow_quarter[#All], SMALL(IF(LOWER(cash_flow_quarter[Company Name]) = LOWER(cash_flow_quarter_filter!$B$2), ROW(cash_flow_quarter[Company Name]) - ROW(INDEX(cash_flow_quarter[Company Name], 1, 1)) + 1), ROW(7:7)), COLUMN(K:K)), "")</f>
        <v>0</v>
      </c>
      <c r="M9" s="19">
        <f t="array" ref="M9">IFERROR(INDEX(cash_flow_quarter[#All], SMALL(IF(LOWER(cash_flow_quarter[Company Name]) = LOWER(cash_flow_quarter_filter!$B$2), ROW(cash_flow_quarter[Company Name]) - ROW(INDEX(cash_flow_quarter[Company Name], 1, 1)) + 1), ROW(7:7)), COLUMN(L:L)), "")</f>
        <v>0</v>
      </c>
      <c r="N9" s="19">
        <f t="array" ref="N9">IFERROR(INDEX(cash_flow_quarter[#All], SMALL(IF(LOWER(cash_flow_quarter[Company Name]) = LOWER(cash_flow_quarter_filter!$B$2), ROW(cash_flow_quarter[Company Name]) - ROW(INDEX(cash_flow_quarter[Company Name], 1, 1)) + 1), ROW(7:7)), COLUMN(M:M)), "")</f>
        <v>0</v>
      </c>
      <c r="O9" s="19">
        <f t="array" ref="O9">IFERROR(INDEX(cash_flow_quarter[#All], SMALL(IF(LOWER(cash_flow_quarter[Company Name]) = LOWER(cash_flow_quarter_filter!$B$2), ROW(cash_flow_quarter[Company Name]) - ROW(INDEX(cash_flow_quarter[Company Name], 1, 1)) + 1), ROW(7:7)), COLUMN(N:N)), "")</f>
        <v>0</v>
      </c>
      <c r="P9" s="19">
        <f t="array" ref="P9">IFERROR(INDEX(cash_flow_quarter[#All], SMALL(IF(LOWER(cash_flow_quarter[Company Name]) = LOWER(cash_flow_quarter_filter!$B$2), ROW(cash_flow_quarter[Company Name]) - ROW(INDEX(cash_flow_quarter[Company Name], 1, 1)) + 1), ROW(7:7)), COLUMN(O:O)), "")</f>
        <v>0</v>
      </c>
      <c r="Q9" s="19">
        <f t="array" ref="Q9">IFERROR(INDEX(cash_flow_quarter[#All], SMALL(IF(LOWER(cash_flow_quarter[Company Name]) = LOWER(cash_flow_quarter_filter!$B$2), ROW(cash_flow_quarter[Company Name]) - ROW(INDEX(cash_flow_quarter[Company Name], 1, 1)) + 1), ROW(7:7)), COLUMN(P:P)), "")</f>
        <v>0</v>
      </c>
      <c r="R9" s="19">
        <f t="array" ref="R9">IFERROR(INDEX(cash_flow_quarter[#All], SMALL(IF(LOWER(cash_flow_quarter[Company Name]) = LOWER(cash_flow_quarter_filter!$B$2), ROW(cash_flow_quarter[Company Name]) - ROW(INDEX(cash_flow_quarter[Company Name], 1, 1)) + 1), ROW(7:7)), COLUMN(Q:Q)), "")</f>
        <v>0</v>
      </c>
      <c r="S9" s="19">
        <f t="array" ref="S9">IFERROR(INDEX(cash_flow_quarter[#All], SMALL(IF(LOWER(cash_flow_quarter[Company Name]) = LOWER(cash_flow_quarter_filter!$B$2), ROW(cash_flow_quarter[Company Name]) - ROW(INDEX(cash_flow_quarter[Company Name], 1, 1)) + 1), ROW(7:7)), COLUMN(R:R)), "")</f>
        <v>0</v>
      </c>
    </row>
    <row r="10" spans="1:19" x14ac:dyDescent="0.35">
      <c r="C10" t="str">
        <f t="array" ref="C10">IFERROR(INDEX(cash_flow_quarter[#All], SMALL(IF(LOWER(cash_flow_quarter[Company Name]) = LOWER(cash_flow_quarter_filter!$B$2), ROW(cash_flow_quarter[Company Name]) - ROW(INDEX(cash_flow_quarter[Company Name], 1, 1)) + 1), ROW(8:8)), COLUMN(B:B)), "")</f>
        <v>6. Tiền thu khác từ hoạt động kinh doanh</v>
      </c>
      <c r="D10" s="19">
        <f t="array" ref="D10">IFERROR(INDEX(cash_flow_quarter[#All], SMALL(IF(LOWER(cash_flow_quarter[Company Name]) = LOWER(cash_flow_quarter_filter!$B$2), ROW(cash_flow_quarter[Company Name]) - ROW(INDEX(cash_flow_quarter[Company Name], 1, 1)) + 1), ROW(8:8)), COLUMN(C:C)), "")</f>
        <v>0</v>
      </c>
      <c r="E10" s="19">
        <f t="array" ref="E10">IFERROR(INDEX(cash_flow_quarter[#All], SMALL(IF(LOWER(cash_flow_quarter[Company Name]) = LOWER(cash_flow_quarter_filter!$B$2), ROW(cash_flow_quarter[Company Name]) - ROW(INDEX(cash_flow_quarter[Company Name], 1, 1)) + 1), ROW(8:8)), COLUMN(D:D)), "")</f>
        <v>0</v>
      </c>
      <c r="F10" s="19">
        <f t="array" ref="F10">IFERROR(INDEX(cash_flow_quarter[#All], SMALL(IF(LOWER(cash_flow_quarter[Company Name]) = LOWER(cash_flow_quarter_filter!$B$2), ROW(cash_flow_quarter[Company Name]) - ROW(INDEX(cash_flow_quarter[Company Name], 1, 1)) + 1), ROW(8:8)), COLUMN(E:E)), "")</f>
        <v>0</v>
      </c>
      <c r="G10" s="19">
        <f t="array" ref="G10">IFERROR(INDEX(cash_flow_quarter[#All], SMALL(IF(LOWER(cash_flow_quarter[Company Name]) = LOWER(cash_flow_quarter_filter!$B$2), ROW(cash_flow_quarter[Company Name]) - ROW(INDEX(cash_flow_quarter[Company Name], 1, 1)) + 1), ROW(8:8)), COLUMN(F:F)), "")</f>
        <v>0</v>
      </c>
      <c r="H10" s="19">
        <f t="array" ref="H10">IFERROR(INDEX(cash_flow_quarter[#All], SMALL(IF(LOWER(cash_flow_quarter[Company Name]) = LOWER(cash_flow_quarter_filter!$B$2), ROW(cash_flow_quarter[Company Name]) - ROW(INDEX(cash_flow_quarter[Company Name], 1, 1)) + 1), ROW(8:8)), COLUMN(G:G)), "")</f>
        <v>0</v>
      </c>
      <c r="I10" s="19">
        <f t="array" ref="I10">IFERROR(INDEX(cash_flow_quarter[#All], SMALL(IF(LOWER(cash_flow_quarter[Company Name]) = LOWER(cash_flow_quarter_filter!$B$2), ROW(cash_flow_quarter[Company Name]) - ROW(INDEX(cash_flow_quarter[Company Name], 1, 1)) + 1), ROW(8:8)), COLUMN(H:H)), "")</f>
        <v>0</v>
      </c>
      <c r="J10" s="19">
        <f t="array" ref="J10">IFERROR(INDEX(cash_flow_quarter[#All], SMALL(IF(LOWER(cash_flow_quarter[Company Name]) = LOWER(cash_flow_quarter_filter!$B$2), ROW(cash_flow_quarter[Company Name]) - ROW(INDEX(cash_flow_quarter[Company Name], 1, 1)) + 1), ROW(8:8)), COLUMN(I:I)), "")</f>
        <v>0</v>
      </c>
      <c r="K10" s="19">
        <f t="array" ref="K10">IFERROR(INDEX(cash_flow_quarter[#All], SMALL(IF(LOWER(cash_flow_quarter[Company Name]) = LOWER(cash_flow_quarter_filter!$B$2), ROW(cash_flow_quarter[Company Name]) - ROW(INDEX(cash_flow_quarter[Company Name], 1, 1)) + 1), ROW(8:8)), COLUMN(J:J)), "")</f>
        <v>0</v>
      </c>
      <c r="L10" s="19">
        <f t="array" ref="L10">IFERROR(INDEX(cash_flow_quarter[#All], SMALL(IF(LOWER(cash_flow_quarter[Company Name]) = LOWER(cash_flow_quarter_filter!$B$2), ROW(cash_flow_quarter[Company Name]) - ROW(INDEX(cash_flow_quarter[Company Name], 1, 1)) + 1), ROW(8:8)), COLUMN(K:K)), "")</f>
        <v>0</v>
      </c>
      <c r="M10" s="19">
        <f t="array" ref="M10">IFERROR(INDEX(cash_flow_quarter[#All], SMALL(IF(LOWER(cash_flow_quarter[Company Name]) = LOWER(cash_flow_quarter_filter!$B$2), ROW(cash_flow_quarter[Company Name]) - ROW(INDEX(cash_flow_quarter[Company Name], 1, 1)) + 1), ROW(8:8)), COLUMN(L:L)), "")</f>
        <v>0</v>
      </c>
      <c r="N10" s="19">
        <f t="array" ref="N10">IFERROR(INDEX(cash_flow_quarter[#All], SMALL(IF(LOWER(cash_flow_quarter[Company Name]) = LOWER(cash_flow_quarter_filter!$B$2), ROW(cash_flow_quarter[Company Name]) - ROW(INDEX(cash_flow_quarter[Company Name], 1, 1)) + 1), ROW(8:8)), COLUMN(M:M)), "")</f>
        <v>0</v>
      </c>
      <c r="O10" s="19">
        <f t="array" ref="O10">IFERROR(INDEX(cash_flow_quarter[#All], SMALL(IF(LOWER(cash_flow_quarter[Company Name]) = LOWER(cash_flow_quarter_filter!$B$2), ROW(cash_flow_quarter[Company Name]) - ROW(INDEX(cash_flow_quarter[Company Name], 1, 1)) + 1), ROW(8:8)), COLUMN(N:N)), "")</f>
        <v>0</v>
      </c>
      <c r="P10" s="19">
        <f t="array" ref="P10">IFERROR(INDEX(cash_flow_quarter[#All], SMALL(IF(LOWER(cash_flow_quarter[Company Name]) = LOWER(cash_flow_quarter_filter!$B$2), ROW(cash_flow_quarter[Company Name]) - ROW(INDEX(cash_flow_quarter[Company Name], 1, 1)) + 1), ROW(8:8)), COLUMN(O:O)), "")</f>
        <v>0</v>
      </c>
      <c r="Q10" s="19">
        <f t="array" ref="Q10">IFERROR(INDEX(cash_flow_quarter[#All], SMALL(IF(LOWER(cash_flow_quarter[Company Name]) = LOWER(cash_flow_quarter_filter!$B$2), ROW(cash_flow_quarter[Company Name]) - ROW(INDEX(cash_flow_quarter[Company Name], 1, 1)) + 1), ROW(8:8)), COLUMN(P:P)), "")</f>
        <v>0</v>
      </c>
      <c r="R10" s="19">
        <f t="array" ref="R10">IFERROR(INDEX(cash_flow_quarter[#All], SMALL(IF(LOWER(cash_flow_quarter[Company Name]) = LOWER(cash_flow_quarter_filter!$B$2), ROW(cash_flow_quarter[Company Name]) - ROW(INDEX(cash_flow_quarter[Company Name], 1, 1)) + 1), ROW(8:8)), COLUMN(Q:Q)), "")</f>
        <v>0</v>
      </c>
      <c r="S10" s="19">
        <f t="array" ref="S10">IFERROR(INDEX(cash_flow_quarter[#All], SMALL(IF(LOWER(cash_flow_quarter[Company Name]) = LOWER(cash_flow_quarter_filter!$B$2), ROW(cash_flow_quarter[Company Name]) - ROW(INDEX(cash_flow_quarter[Company Name], 1, 1)) + 1), ROW(8:8)), COLUMN(R:R)), "")</f>
        <v>0</v>
      </c>
    </row>
    <row r="11" spans="1:19" x14ac:dyDescent="0.35">
      <c r="C11" t="str">
        <f t="array" ref="C11">IFERROR(INDEX(cash_flow_quarter[#All], SMALL(IF(LOWER(cash_flow_quarter[Company Name]) = LOWER(cash_flow_quarter_filter!$B$2), ROW(cash_flow_quarter[Company Name]) - ROW(INDEX(cash_flow_quarter[Company Name], 1, 1)) + 1), ROW(9:9)), COLUMN(B:B)), "")</f>
        <v>7. Tiền chi khác cho hoạt động kinh doanh</v>
      </c>
      <c r="D11" s="19">
        <f t="array" ref="D11">IFERROR(INDEX(cash_flow_quarter[#All], SMALL(IF(LOWER(cash_flow_quarter[Company Name]) = LOWER(cash_flow_quarter_filter!$B$2), ROW(cash_flow_quarter[Company Name]) - ROW(INDEX(cash_flow_quarter[Company Name], 1, 1)) + 1), ROW(9:9)), COLUMN(C:C)), "")</f>
        <v>0</v>
      </c>
      <c r="E11" s="19">
        <f t="array" ref="E11">IFERROR(INDEX(cash_flow_quarter[#All], SMALL(IF(LOWER(cash_flow_quarter[Company Name]) = LOWER(cash_flow_quarter_filter!$B$2), ROW(cash_flow_quarter[Company Name]) - ROW(INDEX(cash_flow_quarter[Company Name], 1, 1)) + 1), ROW(9:9)), COLUMN(D:D)), "")</f>
        <v>0</v>
      </c>
      <c r="F11" s="19">
        <f t="array" ref="F11">IFERROR(INDEX(cash_flow_quarter[#All], SMALL(IF(LOWER(cash_flow_quarter[Company Name]) = LOWER(cash_flow_quarter_filter!$B$2), ROW(cash_flow_quarter[Company Name]) - ROW(INDEX(cash_flow_quarter[Company Name], 1, 1)) + 1), ROW(9:9)), COLUMN(E:E)), "")</f>
        <v>0</v>
      </c>
      <c r="G11" s="19">
        <f t="array" ref="G11">IFERROR(INDEX(cash_flow_quarter[#All], SMALL(IF(LOWER(cash_flow_quarter[Company Name]) = LOWER(cash_flow_quarter_filter!$B$2), ROW(cash_flow_quarter[Company Name]) - ROW(INDEX(cash_flow_quarter[Company Name], 1, 1)) + 1), ROW(9:9)), COLUMN(F:F)), "")</f>
        <v>0</v>
      </c>
      <c r="H11" s="19">
        <f t="array" ref="H11">IFERROR(INDEX(cash_flow_quarter[#All], SMALL(IF(LOWER(cash_flow_quarter[Company Name]) = LOWER(cash_flow_quarter_filter!$B$2), ROW(cash_flow_quarter[Company Name]) - ROW(INDEX(cash_flow_quarter[Company Name], 1, 1)) + 1), ROW(9:9)), COLUMN(G:G)), "")</f>
        <v>0</v>
      </c>
      <c r="I11" s="19">
        <f t="array" ref="I11">IFERROR(INDEX(cash_flow_quarter[#All], SMALL(IF(LOWER(cash_flow_quarter[Company Name]) = LOWER(cash_flow_quarter_filter!$B$2), ROW(cash_flow_quarter[Company Name]) - ROW(INDEX(cash_flow_quarter[Company Name], 1, 1)) + 1), ROW(9:9)), COLUMN(H:H)), "")</f>
        <v>0</v>
      </c>
      <c r="J11" s="19">
        <f t="array" ref="J11">IFERROR(INDEX(cash_flow_quarter[#All], SMALL(IF(LOWER(cash_flow_quarter[Company Name]) = LOWER(cash_flow_quarter_filter!$B$2), ROW(cash_flow_quarter[Company Name]) - ROW(INDEX(cash_flow_quarter[Company Name], 1, 1)) + 1), ROW(9:9)), COLUMN(I:I)), "")</f>
        <v>0</v>
      </c>
      <c r="K11" s="19">
        <f t="array" ref="K11">IFERROR(INDEX(cash_flow_quarter[#All], SMALL(IF(LOWER(cash_flow_quarter[Company Name]) = LOWER(cash_flow_quarter_filter!$B$2), ROW(cash_flow_quarter[Company Name]) - ROW(INDEX(cash_flow_quarter[Company Name], 1, 1)) + 1), ROW(9:9)), COLUMN(J:J)), "")</f>
        <v>0</v>
      </c>
      <c r="L11" s="19">
        <f t="array" ref="L11">IFERROR(INDEX(cash_flow_quarter[#All], SMALL(IF(LOWER(cash_flow_quarter[Company Name]) = LOWER(cash_flow_quarter_filter!$B$2), ROW(cash_flow_quarter[Company Name]) - ROW(INDEX(cash_flow_quarter[Company Name], 1, 1)) + 1), ROW(9:9)), COLUMN(K:K)), "")</f>
        <v>0</v>
      </c>
      <c r="M11" s="19">
        <f t="array" ref="M11">IFERROR(INDEX(cash_flow_quarter[#All], SMALL(IF(LOWER(cash_flow_quarter[Company Name]) = LOWER(cash_flow_quarter_filter!$B$2), ROW(cash_flow_quarter[Company Name]) - ROW(INDEX(cash_flow_quarter[Company Name], 1, 1)) + 1), ROW(9:9)), COLUMN(L:L)), "")</f>
        <v>0</v>
      </c>
      <c r="N11" s="19">
        <f t="array" ref="N11">IFERROR(INDEX(cash_flow_quarter[#All], SMALL(IF(LOWER(cash_flow_quarter[Company Name]) = LOWER(cash_flow_quarter_filter!$B$2), ROW(cash_flow_quarter[Company Name]) - ROW(INDEX(cash_flow_quarter[Company Name], 1, 1)) + 1), ROW(9:9)), COLUMN(M:M)), "")</f>
        <v>0</v>
      </c>
      <c r="O11" s="19">
        <f t="array" ref="O11">IFERROR(INDEX(cash_flow_quarter[#All], SMALL(IF(LOWER(cash_flow_quarter[Company Name]) = LOWER(cash_flow_quarter_filter!$B$2), ROW(cash_flow_quarter[Company Name]) - ROW(INDEX(cash_flow_quarter[Company Name], 1, 1)) + 1), ROW(9:9)), COLUMN(N:N)), "")</f>
        <v>0</v>
      </c>
      <c r="P11" s="19">
        <f t="array" ref="P11">IFERROR(INDEX(cash_flow_quarter[#All], SMALL(IF(LOWER(cash_flow_quarter[Company Name]) = LOWER(cash_flow_quarter_filter!$B$2), ROW(cash_flow_quarter[Company Name]) - ROW(INDEX(cash_flow_quarter[Company Name], 1, 1)) + 1), ROW(9:9)), COLUMN(O:O)), "")</f>
        <v>0</v>
      </c>
      <c r="Q11" s="19">
        <f t="array" ref="Q11">IFERROR(INDEX(cash_flow_quarter[#All], SMALL(IF(LOWER(cash_flow_quarter[Company Name]) = LOWER(cash_flow_quarter_filter!$B$2), ROW(cash_flow_quarter[Company Name]) - ROW(INDEX(cash_flow_quarter[Company Name], 1, 1)) + 1), ROW(9:9)), COLUMN(P:P)), "")</f>
        <v>0</v>
      </c>
      <c r="R11" s="19">
        <f t="array" ref="R11">IFERROR(INDEX(cash_flow_quarter[#All], SMALL(IF(LOWER(cash_flow_quarter[Company Name]) = LOWER(cash_flow_quarter_filter!$B$2), ROW(cash_flow_quarter[Company Name]) - ROW(INDEX(cash_flow_quarter[Company Name], 1, 1)) + 1), ROW(9:9)), COLUMN(Q:Q)), "")</f>
        <v>0</v>
      </c>
      <c r="S11" s="19">
        <f t="array" ref="S11">IFERROR(INDEX(cash_flow_quarter[#All], SMALL(IF(LOWER(cash_flow_quarter[Company Name]) = LOWER(cash_flow_quarter_filter!$B$2), ROW(cash_flow_quarter[Company Name]) - ROW(INDEX(cash_flow_quarter[Company Name], 1, 1)) + 1), ROW(9:9)), COLUMN(R:R)), "")</f>
        <v>0</v>
      </c>
    </row>
    <row r="12" spans="1:19" x14ac:dyDescent="0.35">
      <c r="C12" t="str">
        <f t="array" ref="C12">IFERROR(INDEX(cash_flow_quarter[#All], SMALL(IF(LOWER(cash_flow_quarter[Company Name]) = LOWER(cash_flow_quarter_filter!$B$2), ROW(cash_flow_quarter[Company Name]) - ROW(INDEX(cash_flow_quarter[Company Name], 1, 1)) + 1), ROW(10:10)), COLUMN(B:B)), "")</f>
        <v>Lưu chuyển tiền thuần từ hoạt động kinh doanh</v>
      </c>
      <c r="D12" s="19">
        <f t="array" ref="D12">IFERROR(INDEX(cash_flow_quarter[#All], SMALL(IF(LOWER(cash_flow_quarter[Company Name]) = LOWER(cash_flow_quarter_filter!$B$2), ROW(cash_flow_quarter[Company Name]) - ROW(INDEX(cash_flow_quarter[Company Name], 1, 1)) + 1), ROW(10:10)), COLUMN(C:C)), "")</f>
        <v>645272000000</v>
      </c>
      <c r="E12" s="19">
        <f t="array" ref="E12">IFERROR(INDEX(cash_flow_quarter[#All], SMALL(IF(LOWER(cash_flow_quarter[Company Name]) = LOWER(cash_flow_quarter_filter!$B$2), ROW(cash_flow_quarter[Company Name]) - ROW(INDEX(cash_flow_quarter[Company Name], 1, 1)) + 1), ROW(10:10)), COLUMN(D:D)), "")</f>
        <v>1459430000000</v>
      </c>
      <c r="F12" s="19">
        <f t="array" ref="F12">IFERROR(INDEX(cash_flow_quarter[#All], SMALL(IF(LOWER(cash_flow_quarter[Company Name]) = LOWER(cash_flow_quarter_filter!$B$2), ROW(cash_flow_quarter[Company Name]) - ROW(INDEX(cash_flow_quarter[Company Name], 1, 1)) + 1), ROW(10:10)), COLUMN(E:E)), "")</f>
        <v>180494000000</v>
      </c>
      <c r="G12" s="19">
        <f t="array" ref="G12">IFERROR(INDEX(cash_flow_quarter[#All], SMALL(IF(LOWER(cash_flow_quarter[Company Name]) = LOWER(cash_flow_quarter_filter!$B$2), ROW(cash_flow_quarter[Company Name]) - ROW(INDEX(cash_flow_quarter[Company Name], 1, 1)) + 1), ROW(10:10)), COLUMN(F:F)), "")</f>
        <v>577777000000</v>
      </c>
      <c r="H12" s="19">
        <f t="array" ref="H12">IFERROR(INDEX(cash_flow_quarter[#All], SMALL(IF(LOWER(cash_flow_quarter[Company Name]) = LOWER(cash_flow_quarter_filter!$B$2), ROW(cash_flow_quarter[Company Name]) - ROW(INDEX(cash_flow_quarter[Company Name], 1, 1)) + 1), ROW(10:10)), COLUMN(G:G)), "")</f>
        <v>493256000000</v>
      </c>
      <c r="I12" s="19">
        <f t="array" ref="I12">IFERROR(INDEX(cash_flow_quarter[#All], SMALL(IF(LOWER(cash_flow_quarter[Company Name]) = LOWER(cash_flow_quarter_filter!$B$2), ROW(cash_flow_quarter[Company Name]) - ROW(INDEX(cash_flow_quarter[Company Name], 1, 1)) + 1), ROW(10:10)), COLUMN(H:H)), "")</f>
        <v>1439203000000</v>
      </c>
      <c r="J12" s="19">
        <f t="array" ref="J12">IFERROR(INDEX(cash_flow_quarter[#All], SMALL(IF(LOWER(cash_flow_quarter[Company Name]) = LOWER(cash_flow_quarter_filter!$B$2), ROW(cash_flow_quarter[Company Name]) - ROW(INDEX(cash_flow_quarter[Company Name], 1, 1)) + 1), ROW(10:10)), COLUMN(I:I)), "")</f>
        <v>-46394000000</v>
      </c>
      <c r="K12" s="19">
        <f t="array" ref="K12">IFERROR(INDEX(cash_flow_quarter[#All], SMALL(IF(LOWER(cash_flow_quarter[Company Name]) = LOWER(cash_flow_quarter_filter!$B$2), ROW(cash_flow_quarter[Company Name]) - ROW(INDEX(cash_flow_quarter[Company Name], 1, 1)) + 1), ROW(10:10)), COLUMN(J:J)), "")</f>
        <v>-3178785000000</v>
      </c>
      <c r="L12" s="19">
        <f t="array" ref="L12">IFERROR(INDEX(cash_flow_quarter[#All], SMALL(IF(LOWER(cash_flow_quarter[Company Name]) = LOWER(cash_flow_quarter_filter!$B$2), ROW(cash_flow_quarter[Company Name]) - ROW(INDEX(cash_flow_quarter[Company Name], 1, 1)) + 1), ROW(10:10)), COLUMN(K:K)), "")</f>
        <v>-3264943000000</v>
      </c>
      <c r="M12" s="19">
        <f t="array" ref="M12">IFERROR(INDEX(cash_flow_quarter[#All], SMALL(IF(LOWER(cash_flow_quarter[Company Name]) = LOWER(cash_flow_quarter_filter!$B$2), ROW(cash_flow_quarter[Company Name]) - ROW(INDEX(cash_flow_quarter[Company Name], 1, 1)) + 1), ROW(10:10)), COLUMN(L:L)), "")</f>
        <v>-3336564000000</v>
      </c>
      <c r="N12" s="19">
        <f t="array" ref="N12">IFERROR(INDEX(cash_flow_quarter[#All], SMALL(IF(LOWER(cash_flow_quarter[Company Name]) = LOWER(cash_flow_quarter_filter!$B$2), ROW(cash_flow_quarter[Company Name]) - ROW(INDEX(cash_flow_quarter[Company Name], 1, 1)) + 1), ROW(10:10)), COLUMN(M:M)), "")</f>
        <v>-100181000000</v>
      </c>
      <c r="O12" s="19">
        <f t="array" ref="O12">IFERROR(INDEX(cash_flow_quarter[#All], SMALL(IF(LOWER(cash_flow_quarter[Company Name]) = LOWER(cash_flow_quarter_filter!$B$2), ROW(cash_flow_quarter[Company Name]) - ROW(INDEX(cash_flow_quarter[Company Name], 1, 1)) + 1), ROW(10:10)), COLUMN(N:N)), "")</f>
        <v>-163249000000</v>
      </c>
      <c r="P12" s="19">
        <f t="array" ref="P12">IFERROR(INDEX(cash_flow_quarter[#All], SMALL(IF(LOWER(cash_flow_quarter[Company Name]) = LOWER(cash_flow_quarter_filter!$B$2), ROW(cash_flow_quarter[Company Name]) - ROW(INDEX(cash_flow_quarter[Company Name], 1, 1)) + 1), ROW(10:10)), COLUMN(O:O)), "")</f>
        <v>0</v>
      </c>
      <c r="Q12" s="19">
        <f t="array" ref="Q12">IFERROR(INDEX(cash_flow_quarter[#All], SMALL(IF(LOWER(cash_flow_quarter[Company Name]) = LOWER(cash_flow_quarter_filter!$B$2), ROW(cash_flow_quarter[Company Name]) - ROW(INDEX(cash_flow_quarter[Company Name], 1, 1)) + 1), ROW(10:10)), COLUMN(P:P)), "")</f>
        <v>0</v>
      </c>
      <c r="R12" s="19">
        <f t="array" ref="R12">IFERROR(INDEX(cash_flow_quarter[#All], SMALL(IF(LOWER(cash_flow_quarter[Company Name]) = LOWER(cash_flow_quarter_filter!$B$2), ROW(cash_flow_quarter[Company Name]) - ROW(INDEX(cash_flow_quarter[Company Name], 1, 1)) + 1), ROW(10:10)), COLUMN(Q:Q)), "")</f>
        <v>0</v>
      </c>
      <c r="S12" s="19">
        <f t="array" ref="S12">IFERROR(INDEX(cash_flow_quarter[#All], SMALL(IF(LOWER(cash_flow_quarter[Company Name]) = LOWER(cash_flow_quarter_filter!$B$2), ROW(cash_flow_quarter[Company Name]) - ROW(INDEX(cash_flow_quarter[Company Name], 1, 1)) + 1), ROW(10:10)), COLUMN(R:R)), "")</f>
        <v>0</v>
      </c>
    </row>
    <row r="13" spans="1:19" x14ac:dyDescent="0.35">
      <c r="C13" t="str">
        <f t="array" ref="C13">IFERROR(INDEX(cash_flow_quarter[#All], SMALL(IF(LOWER(cash_flow_quarter[Company Name]) = LOWER(cash_flow_quarter_filter!$B$2), ROW(cash_flow_quarter[Company Name]) - ROW(INDEX(cash_flow_quarter[Company Name], 1, 1)) + 1), ROW(11:11)), COLUMN(B:B)), "")</f>
        <v>II. Lưu chuyển tiền từ hoạt động đầu tư</v>
      </c>
      <c r="D13" s="19">
        <f t="array" ref="D13">IFERROR(INDEX(cash_flow_quarter[#All], SMALL(IF(LOWER(cash_flow_quarter[Company Name]) = LOWER(cash_flow_quarter_filter!$B$2), ROW(cash_flow_quarter[Company Name]) - ROW(INDEX(cash_flow_quarter[Company Name], 1, 1)) + 1), ROW(11:11)), COLUMN(C:C)), "")</f>
        <v>0</v>
      </c>
      <c r="E13" s="19">
        <f t="array" ref="E13">IFERROR(INDEX(cash_flow_quarter[#All], SMALL(IF(LOWER(cash_flow_quarter[Company Name]) = LOWER(cash_flow_quarter_filter!$B$2), ROW(cash_flow_quarter[Company Name]) - ROW(INDEX(cash_flow_quarter[Company Name], 1, 1)) + 1), ROW(11:11)), COLUMN(D:D)), "")</f>
        <v>0</v>
      </c>
      <c r="F13" s="19">
        <f t="array" ref="F13">IFERROR(INDEX(cash_flow_quarter[#All], SMALL(IF(LOWER(cash_flow_quarter[Company Name]) = LOWER(cash_flow_quarter_filter!$B$2), ROW(cash_flow_quarter[Company Name]) - ROW(INDEX(cash_flow_quarter[Company Name], 1, 1)) + 1), ROW(11:11)), COLUMN(E:E)), "")</f>
        <v>0</v>
      </c>
      <c r="G13" s="19">
        <f t="array" ref="G13">IFERROR(INDEX(cash_flow_quarter[#All], SMALL(IF(LOWER(cash_flow_quarter[Company Name]) = LOWER(cash_flow_quarter_filter!$B$2), ROW(cash_flow_quarter[Company Name]) - ROW(INDEX(cash_flow_quarter[Company Name], 1, 1)) + 1), ROW(11:11)), COLUMN(F:F)), "")</f>
        <v>0</v>
      </c>
      <c r="H13" s="19">
        <f t="array" ref="H13">IFERROR(INDEX(cash_flow_quarter[#All], SMALL(IF(LOWER(cash_flow_quarter[Company Name]) = LOWER(cash_flow_quarter_filter!$B$2), ROW(cash_flow_quarter[Company Name]) - ROW(INDEX(cash_flow_quarter[Company Name], 1, 1)) + 1), ROW(11:11)), COLUMN(G:G)), "")</f>
        <v>0</v>
      </c>
      <c r="I13" s="19">
        <f t="array" ref="I13">IFERROR(INDEX(cash_flow_quarter[#All], SMALL(IF(LOWER(cash_flow_quarter[Company Name]) = LOWER(cash_flow_quarter_filter!$B$2), ROW(cash_flow_quarter[Company Name]) - ROW(INDEX(cash_flow_quarter[Company Name], 1, 1)) + 1), ROW(11:11)), COLUMN(H:H)), "")</f>
        <v>0</v>
      </c>
      <c r="J13" s="19">
        <f t="array" ref="J13">IFERROR(INDEX(cash_flow_quarter[#All], SMALL(IF(LOWER(cash_flow_quarter[Company Name]) = LOWER(cash_flow_quarter_filter!$B$2), ROW(cash_flow_quarter[Company Name]) - ROW(INDEX(cash_flow_quarter[Company Name], 1, 1)) + 1), ROW(11:11)), COLUMN(I:I)), "")</f>
        <v>0</v>
      </c>
      <c r="K13" s="19">
        <f t="array" ref="K13">IFERROR(INDEX(cash_flow_quarter[#All], SMALL(IF(LOWER(cash_flow_quarter[Company Name]) = LOWER(cash_flow_quarter_filter!$B$2), ROW(cash_flow_quarter[Company Name]) - ROW(INDEX(cash_flow_quarter[Company Name], 1, 1)) + 1), ROW(11:11)), COLUMN(J:J)), "")</f>
        <v>0</v>
      </c>
      <c r="L13" s="19">
        <f t="array" ref="L13">IFERROR(INDEX(cash_flow_quarter[#All], SMALL(IF(LOWER(cash_flow_quarter[Company Name]) = LOWER(cash_flow_quarter_filter!$B$2), ROW(cash_flow_quarter[Company Name]) - ROW(INDEX(cash_flow_quarter[Company Name], 1, 1)) + 1), ROW(11:11)), COLUMN(K:K)), "")</f>
        <v>0</v>
      </c>
      <c r="M13" s="19">
        <f t="array" ref="M13">IFERROR(INDEX(cash_flow_quarter[#All], SMALL(IF(LOWER(cash_flow_quarter[Company Name]) = LOWER(cash_flow_quarter_filter!$B$2), ROW(cash_flow_quarter[Company Name]) - ROW(INDEX(cash_flow_quarter[Company Name], 1, 1)) + 1), ROW(11:11)), COLUMN(L:L)), "")</f>
        <v>0</v>
      </c>
      <c r="N13" s="19">
        <f t="array" ref="N13">IFERROR(INDEX(cash_flow_quarter[#All], SMALL(IF(LOWER(cash_flow_quarter[Company Name]) = LOWER(cash_flow_quarter_filter!$B$2), ROW(cash_flow_quarter[Company Name]) - ROW(INDEX(cash_flow_quarter[Company Name], 1, 1)) + 1), ROW(11:11)), COLUMN(M:M)), "")</f>
        <v>0</v>
      </c>
      <c r="O13" s="19">
        <f t="array" ref="O13">IFERROR(INDEX(cash_flow_quarter[#All], SMALL(IF(LOWER(cash_flow_quarter[Company Name]) = LOWER(cash_flow_quarter_filter!$B$2), ROW(cash_flow_quarter[Company Name]) - ROW(INDEX(cash_flow_quarter[Company Name], 1, 1)) + 1), ROW(11:11)), COLUMN(N:N)), "")</f>
        <v>0</v>
      </c>
      <c r="P13" s="19">
        <f t="array" ref="P13">IFERROR(INDEX(cash_flow_quarter[#All], SMALL(IF(LOWER(cash_flow_quarter[Company Name]) = LOWER(cash_flow_quarter_filter!$B$2), ROW(cash_flow_quarter[Company Name]) - ROW(INDEX(cash_flow_quarter[Company Name], 1, 1)) + 1), ROW(11:11)), COLUMN(O:O)), "")</f>
        <v>0</v>
      </c>
      <c r="Q13" s="19">
        <f t="array" ref="Q13">IFERROR(INDEX(cash_flow_quarter[#All], SMALL(IF(LOWER(cash_flow_quarter[Company Name]) = LOWER(cash_flow_quarter_filter!$B$2), ROW(cash_flow_quarter[Company Name]) - ROW(INDEX(cash_flow_quarter[Company Name], 1, 1)) + 1), ROW(11:11)), COLUMN(P:P)), "")</f>
        <v>0</v>
      </c>
      <c r="R13" s="19">
        <f t="array" ref="R13">IFERROR(INDEX(cash_flow_quarter[#All], SMALL(IF(LOWER(cash_flow_quarter[Company Name]) = LOWER(cash_flow_quarter_filter!$B$2), ROW(cash_flow_quarter[Company Name]) - ROW(INDEX(cash_flow_quarter[Company Name], 1, 1)) + 1), ROW(11:11)), COLUMN(Q:Q)), "")</f>
        <v>0</v>
      </c>
      <c r="S13" s="19">
        <f t="array" ref="S13">IFERROR(INDEX(cash_flow_quarter[#All], SMALL(IF(LOWER(cash_flow_quarter[Company Name]) = LOWER(cash_flow_quarter_filter!$B$2), ROW(cash_flow_quarter[Company Name]) - ROW(INDEX(cash_flow_quarter[Company Name], 1, 1)) + 1), ROW(11:11)), COLUMN(R:R)), "")</f>
        <v>0</v>
      </c>
    </row>
    <row r="14" spans="1:19" x14ac:dyDescent="0.35">
      <c r="C14" t="str">
        <f t="array" ref="C14">IFERROR(INDEX(cash_flow_quarter[#All], SMALL(IF(LOWER(cash_flow_quarter[Company Name]) = LOWER(cash_flow_quarter_filter!$B$2), ROW(cash_flow_quarter[Company Name]) - ROW(INDEX(cash_flow_quarter[Company Name], 1, 1)) + 1), ROW(12:12)), COLUMN(B:B)), "")</f>
        <v>1.Tiền chi để mua sắm, xây dựng TSCĐ và các tài sản dài hạn khác</v>
      </c>
      <c r="D14" s="19">
        <f t="array" ref="D14">IFERROR(INDEX(cash_flow_quarter[#All], SMALL(IF(LOWER(cash_flow_quarter[Company Name]) = LOWER(cash_flow_quarter_filter!$B$2), ROW(cash_flow_quarter[Company Name]) - ROW(INDEX(cash_flow_quarter[Company Name], 1, 1)) + 1), ROW(12:12)), COLUMN(C:C)), "")</f>
        <v>0</v>
      </c>
      <c r="E14" s="19">
        <f t="array" ref="E14">IFERROR(INDEX(cash_flow_quarter[#All], SMALL(IF(LOWER(cash_flow_quarter[Company Name]) = LOWER(cash_flow_quarter_filter!$B$2), ROW(cash_flow_quarter[Company Name]) - ROW(INDEX(cash_flow_quarter[Company Name], 1, 1)) + 1), ROW(12:12)), COLUMN(D:D)), "")</f>
        <v>0</v>
      </c>
      <c r="F14" s="19">
        <f t="array" ref="F14">IFERROR(INDEX(cash_flow_quarter[#All], SMALL(IF(LOWER(cash_flow_quarter[Company Name]) = LOWER(cash_flow_quarter_filter!$B$2), ROW(cash_flow_quarter[Company Name]) - ROW(INDEX(cash_flow_quarter[Company Name], 1, 1)) + 1), ROW(12:12)), COLUMN(E:E)), "")</f>
        <v>0</v>
      </c>
      <c r="G14" s="19">
        <f t="array" ref="G14">IFERROR(INDEX(cash_flow_quarter[#All], SMALL(IF(LOWER(cash_flow_quarter[Company Name]) = LOWER(cash_flow_quarter_filter!$B$2), ROW(cash_flow_quarter[Company Name]) - ROW(INDEX(cash_flow_quarter[Company Name], 1, 1)) + 1), ROW(12:12)), COLUMN(F:F)), "")</f>
        <v>0</v>
      </c>
      <c r="H14" s="19">
        <f t="array" ref="H14">IFERROR(INDEX(cash_flow_quarter[#All], SMALL(IF(LOWER(cash_flow_quarter[Company Name]) = LOWER(cash_flow_quarter_filter!$B$2), ROW(cash_flow_quarter[Company Name]) - ROW(INDEX(cash_flow_quarter[Company Name], 1, 1)) + 1), ROW(12:12)), COLUMN(G:G)), "")</f>
        <v>0</v>
      </c>
      <c r="I14" s="19">
        <f t="array" ref="I14">IFERROR(INDEX(cash_flow_quarter[#All], SMALL(IF(LOWER(cash_flow_quarter[Company Name]) = LOWER(cash_flow_quarter_filter!$B$2), ROW(cash_flow_quarter[Company Name]) - ROW(INDEX(cash_flow_quarter[Company Name], 1, 1)) + 1), ROW(12:12)), COLUMN(H:H)), "")</f>
        <v>0</v>
      </c>
      <c r="J14" s="19">
        <f t="array" ref="J14">IFERROR(INDEX(cash_flow_quarter[#All], SMALL(IF(LOWER(cash_flow_quarter[Company Name]) = LOWER(cash_flow_quarter_filter!$B$2), ROW(cash_flow_quarter[Company Name]) - ROW(INDEX(cash_flow_quarter[Company Name], 1, 1)) + 1), ROW(12:12)), COLUMN(I:I)), "")</f>
        <v>0</v>
      </c>
      <c r="K14" s="19">
        <f t="array" ref="K14">IFERROR(INDEX(cash_flow_quarter[#All], SMALL(IF(LOWER(cash_flow_quarter[Company Name]) = LOWER(cash_flow_quarter_filter!$B$2), ROW(cash_flow_quarter[Company Name]) - ROW(INDEX(cash_flow_quarter[Company Name], 1, 1)) + 1), ROW(12:12)), COLUMN(J:J)), "")</f>
        <v>67288000000</v>
      </c>
      <c r="L14" s="19">
        <f t="array" ref="L14">IFERROR(INDEX(cash_flow_quarter[#All], SMALL(IF(LOWER(cash_flow_quarter[Company Name]) = LOWER(cash_flow_quarter_filter!$B$2), ROW(cash_flow_quarter[Company Name]) - ROW(INDEX(cash_flow_quarter[Company Name], 1, 1)) + 1), ROW(12:12)), COLUMN(K:K)), "")</f>
        <v>248642000000</v>
      </c>
      <c r="M14" s="19">
        <f t="array" ref="M14">IFERROR(INDEX(cash_flow_quarter[#All], SMALL(IF(LOWER(cash_flow_quarter[Company Name]) = LOWER(cash_flow_quarter_filter!$B$2), ROW(cash_flow_quarter[Company Name]) - ROW(INDEX(cash_flow_quarter[Company Name], 1, 1)) + 1), ROW(12:12)), COLUMN(L:L)), "")</f>
        <v>0</v>
      </c>
      <c r="N14" s="19">
        <f t="array" ref="N14">IFERROR(INDEX(cash_flow_quarter[#All], SMALL(IF(LOWER(cash_flow_quarter[Company Name]) = LOWER(cash_flow_quarter_filter!$B$2), ROW(cash_flow_quarter[Company Name]) - ROW(INDEX(cash_flow_quarter[Company Name], 1, 1)) + 1), ROW(12:12)), COLUMN(M:M)), "")</f>
        <v>-1074097000000</v>
      </c>
      <c r="O14" s="19">
        <f t="array" ref="O14">IFERROR(INDEX(cash_flow_quarter[#All], SMALL(IF(LOWER(cash_flow_quarter[Company Name]) = LOWER(cash_flow_quarter_filter!$B$2), ROW(cash_flow_quarter[Company Name]) - ROW(INDEX(cash_flow_quarter[Company Name], 1, 1)) + 1), ROW(12:12)), COLUMN(N:N)), "")</f>
        <v>0</v>
      </c>
      <c r="P14" s="19">
        <f t="array" ref="P14">IFERROR(INDEX(cash_flow_quarter[#All], SMALL(IF(LOWER(cash_flow_quarter[Company Name]) = LOWER(cash_flow_quarter_filter!$B$2), ROW(cash_flow_quarter[Company Name]) - ROW(INDEX(cash_flow_quarter[Company Name], 1, 1)) + 1), ROW(12:12)), COLUMN(O:O)), "")</f>
        <v>0</v>
      </c>
      <c r="Q14" s="19">
        <f t="array" ref="Q14">IFERROR(INDEX(cash_flow_quarter[#All], SMALL(IF(LOWER(cash_flow_quarter[Company Name]) = LOWER(cash_flow_quarter_filter!$B$2), ROW(cash_flow_quarter[Company Name]) - ROW(INDEX(cash_flow_quarter[Company Name], 1, 1)) + 1), ROW(12:12)), COLUMN(P:P)), "")</f>
        <v>0</v>
      </c>
      <c r="R14" s="19">
        <f t="array" ref="R14">IFERROR(INDEX(cash_flow_quarter[#All], SMALL(IF(LOWER(cash_flow_quarter[Company Name]) = LOWER(cash_flow_quarter_filter!$B$2), ROW(cash_flow_quarter[Company Name]) - ROW(INDEX(cash_flow_quarter[Company Name], 1, 1)) + 1), ROW(12:12)), COLUMN(Q:Q)), "")</f>
        <v>0</v>
      </c>
      <c r="S14" s="19">
        <f t="array" ref="S14">IFERROR(INDEX(cash_flow_quarter[#All], SMALL(IF(LOWER(cash_flow_quarter[Company Name]) = LOWER(cash_flow_quarter_filter!$B$2), ROW(cash_flow_quarter[Company Name]) - ROW(INDEX(cash_flow_quarter[Company Name], 1, 1)) + 1), ROW(12:12)), COLUMN(R:R)), "")</f>
        <v>0</v>
      </c>
    </row>
    <row r="15" spans="1:19" x14ac:dyDescent="0.35">
      <c r="C15" t="str">
        <f t="array" ref="C15">IFERROR(INDEX(cash_flow_quarter[#All], SMALL(IF(LOWER(cash_flow_quarter[Company Name]) = LOWER(cash_flow_quarter_filter!$B$2), ROW(cash_flow_quarter[Company Name]) - ROW(INDEX(cash_flow_quarter[Company Name], 1, 1)) + 1), ROW(13:13)), COLUMN(B:B)), "")</f>
        <v>2.Tiền thu từ thanh lý, nhượng bán TSCĐ và các tài sản dài hạn khác</v>
      </c>
      <c r="D15" s="19">
        <f t="array" ref="D15">IFERROR(INDEX(cash_flow_quarter[#All], SMALL(IF(LOWER(cash_flow_quarter[Company Name]) = LOWER(cash_flow_quarter_filter!$B$2), ROW(cash_flow_quarter[Company Name]) - ROW(INDEX(cash_flow_quarter[Company Name], 1, 1)) + 1), ROW(13:13)), COLUMN(C:C)), "")</f>
        <v>488167000000</v>
      </c>
      <c r="E15" s="19">
        <f t="array" ref="E15">IFERROR(INDEX(cash_flow_quarter[#All], SMALL(IF(LOWER(cash_flow_quarter[Company Name]) = LOWER(cash_flow_quarter_filter!$B$2), ROW(cash_flow_quarter[Company Name]) - ROW(INDEX(cash_flow_quarter[Company Name], 1, 1)) + 1), ROW(13:13)), COLUMN(D:D)), "")</f>
        <v>1606046000000</v>
      </c>
      <c r="F15" s="19">
        <f t="array" ref="F15">IFERROR(INDEX(cash_flow_quarter[#All], SMALL(IF(LOWER(cash_flow_quarter[Company Name]) = LOWER(cash_flow_quarter_filter!$B$2), ROW(cash_flow_quarter[Company Name]) - ROW(INDEX(cash_flow_quarter[Company Name], 1, 1)) + 1), ROW(13:13)), COLUMN(E:E)), "")</f>
        <v>-846594000000</v>
      </c>
      <c r="G15" s="19">
        <f t="array" ref="G15">IFERROR(INDEX(cash_flow_quarter[#All], SMALL(IF(LOWER(cash_flow_quarter[Company Name]) = LOWER(cash_flow_quarter_filter!$B$2), ROW(cash_flow_quarter[Company Name]) - ROW(INDEX(cash_flow_quarter[Company Name], 1, 1)) + 1), ROW(13:13)), COLUMN(F:F)), "")</f>
        <v>-661204000000</v>
      </c>
      <c r="H15" s="19">
        <f t="array" ref="H15">IFERROR(INDEX(cash_flow_quarter[#All], SMALL(IF(LOWER(cash_flow_quarter[Company Name]) = LOWER(cash_flow_quarter_filter!$B$2), ROW(cash_flow_quarter[Company Name]) - ROW(INDEX(cash_flow_quarter[Company Name], 1, 1)) + 1), ROW(13:13)), COLUMN(G:G)), "")</f>
        <v>-552622000000</v>
      </c>
      <c r="I15" s="19">
        <f t="array" ref="I15">IFERROR(INDEX(cash_flow_quarter[#All], SMALL(IF(LOWER(cash_flow_quarter[Company Name]) = LOWER(cash_flow_quarter_filter!$B$2), ROW(cash_flow_quarter[Company Name]) - ROW(INDEX(cash_flow_quarter[Company Name], 1, 1)) + 1), ROW(13:13)), COLUMN(H:H)), "")</f>
        <v>2796031000000</v>
      </c>
      <c r="J15" s="19">
        <f t="array" ref="J15">IFERROR(INDEX(cash_flow_quarter[#All], SMALL(IF(LOWER(cash_flow_quarter[Company Name]) = LOWER(cash_flow_quarter_filter!$B$2), ROW(cash_flow_quarter[Company Name]) - ROW(INDEX(cash_flow_quarter[Company Name], 1, 1)) + 1), ROW(13:13)), COLUMN(I:I)), "")</f>
        <v>317340000000</v>
      </c>
      <c r="K15" s="19">
        <f t="array" ref="K15">IFERROR(INDEX(cash_flow_quarter[#All], SMALL(IF(LOWER(cash_flow_quarter[Company Name]) = LOWER(cash_flow_quarter_filter!$B$2), ROW(cash_flow_quarter[Company Name]) - ROW(INDEX(cash_flow_quarter[Company Name], 1, 1)) + 1), ROW(13:13)), COLUMN(J:J)), "")</f>
        <v>1006031000000</v>
      </c>
      <c r="L15" s="19">
        <f t="array" ref="L15">IFERROR(INDEX(cash_flow_quarter[#All], SMALL(IF(LOWER(cash_flow_quarter[Company Name]) = LOWER(cash_flow_quarter_filter!$B$2), ROW(cash_flow_quarter[Company Name]) - ROW(INDEX(cash_flow_quarter[Company Name], 1, 1)) + 1), ROW(13:13)), COLUMN(K:K)), "")</f>
        <v>2941168000000</v>
      </c>
      <c r="M15" s="19">
        <f t="array" ref="M15">IFERROR(INDEX(cash_flow_quarter[#All], SMALL(IF(LOWER(cash_flow_quarter[Company Name]) = LOWER(cash_flow_quarter_filter!$B$2), ROW(cash_flow_quarter[Company Name]) - ROW(INDEX(cash_flow_quarter[Company Name], 1, 1)) + 1), ROW(13:13)), COLUMN(L:L)), "")</f>
        <v>6025313000000</v>
      </c>
      <c r="N15" s="19">
        <f t="array" ref="N15">IFERROR(INDEX(cash_flow_quarter[#All], SMALL(IF(LOWER(cash_flow_quarter[Company Name]) = LOWER(cash_flow_quarter_filter!$B$2), ROW(cash_flow_quarter[Company Name]) - ROW(INDEX(cash_flow_quarter[Company Name], 1, 1)) + 1), ROW(13:13)), COLUMN(M:M)), "")</f>
        <v>0</v>
      </c>
      <c r="O15" s="19">
        <f t="array" ref="O15">IFERROR(INDEX(cash_flow_quarter[#All], SMALL(IF(LOWER(cash_flow_quarter[Company Name]) = LOWER(cash_flow_quarter_filter!$B$2), ROW(cash_flow_quarter[Company Name]) - ROW(INDEX(cash_flow_quarter[Company Name], 1, 1)) + 1), ROW(13:13)), COLUMN(N:N)), "")</f>
        <v>-4190188000000</v>
      </c>
      <c r="P15" s="19">
        <f t="array" ref="P15">IFERROR(INDEX(cash_flow_quarter[#All], SMALL(IF(LOWER(cash_flow_quarter[Company Name]) = LOWER(cash_flow_quarter_filter!$B$2), ROW(cash_flow_quarter[Company Name]) - ROW(INDEX(cash_flow_quarter[Company Name], 1, 1)) + 1), ROW(13:13)), COLUMN(O:O)), "")</f>
        <v>0</v>
      </c>
      <c r="Q15" s="19">
        <f t="array" ref="Q15">IFERROR(INDEX(cash_flow_quarter[#All], SMALL(IF(LOWER(cash_flow_quarter[Company Name]) = LOWER(cash_flow_quarter_filter!$B$2), ROW(cash_flow_quarter[Company Name]) - ROW(INDEX(cash_flow_quarter[Company Name], 1, 1)) + 1), ROW(13:13)), COLUMN(P:P)), "")</f>
        <v>0</v>
      </c>
      <c r="R15" s="19">
        <f t="array" ref="R15">IFERROR(INDEX(cash_flow_quarter[#All], SMALL(IF(LOWER(cash_flow_quarter[Company Name]) = LOWER(cash_flow_quarter_filter!$B$2), ROW(cash_flow_quarter[Company Name]) - ROW(INDEX(cash_flow_quarter[Company Name], 1, 1)) + 1), ROW(13:13)), COLUMN(Q:Q)), "")</f>
        <v>0</v>
      </c>
      <c r="S15" s="19">
        <f t="array" ref="S15">IFERROR(INDEX(cash_flow_quarter[#All], SMALL(IF(LOWER(cash_flow_quarter[Company Name]) = LOWER(cash_flow_quarter_filter!$B$2), ROW(cash_flow_quarter[Company Name]) - ROW(INDEX(cash_flow_quarter[Company Name], 1, 1)) + 1), ROW(13:13)), COLUMN(R:R)), "")</f>
        <v>0</v>
      </c>
    </row>
    <row r="16" spans="1:19" x14ac:dyDescent="0.35">
      <c r="C16" t="str">
        <f t="array" ref="C16">IFERROR(INDEX(cash_flow_quarter[#All], SMALL(IF(LOWER(cash_flow_quarter[Company Name]) = LOWER(cash_flow_quarter_filter!$B$2), ROW(cash_flow_quarter[Company Name]) - ROW(INDEX(cash_flow_quarter[Company Name], 1, 1)) + 1), ROW(14:14)), COLUMN(B:B)), "")</f>
        <v>3.Tiền chi cho vay, mua các công cụ nợ của đơn vị khác</v>
      </c>
      <c r="D16" s="19">
        <f t="array" ref="D16">IFERROR(INDEX(cash_flow_quarter[#All], SMALL(IF(LOWER(cash_flow_quarter[Company Name]) = LOWER(cash_flow_quarter_filter!$B$2), ROW(cash_flow_quarter[Company Name]) - ROW(INDEX(cash_flow_quarter[Company Name], 1, 1)) + 1), ROW(14:14)), COLUMN(C:C)), "")</f>
        <v>0</v>
      </c>
      <c r="E16" s="19">
        <f t="array" ref="E16">IFERROR(INDEX(cash_flow_quarter[#All], SMALL(IF(LOWER(cash_flow_quarter[Company Name]) = LOWER(cash_flow_quarter_filter!$B$2), ROW(cash_flow_quarter[Company Name]) - ROW(INDEX(cash_flow_quarter[Company Name], 1, 1)) + 1), ROW(14:14)), COLUMN(D:D)), "")</f>
        <v>0</v>
      </c>
      <c r="F16" s="19">
        <f t="array" ref="F16">IFERROR(INDEX(cash_flow_quarter[#All], SMALL(IF(LOWER(cash_flow_quarter[Company Name]) = LOWER(cash_flow_quarter_filter!$B$2), ROW(cash_flow_quarter[Company Name]) - ROW(INDEX(cash_flow_quarter[Company Name], 1, 1)) + 1), ROW(14:14)), COLUMN(E:E)), "")</f>
        <v>0</v>
      </c>
      <c r="G16" s="19">
        <f t="array" ref="G16">IFERROR(INDEX(cash_flow_quarter[#All], SMALL(IF(LOWER(cash_flow_quarter[Company Name]) = LOWER(cash_flow_quarter_filter!$B$2), ROW(cash_flow_quarter[Company Name]) - ROW(INDEX(cash_flow_quarter[Company Name], 1, 1)) + 1), ROW(14:14)), COLUMN(F:F)), "")</f>
        <v>0</v>
      </c>
      <c r="H16" s="19">
        <f t="array" ref="H16">IFERROR(INDEX(cash_flow_quarter[#All], SMALL(IF(LOWER(cash_flow_quarter[Company Name]) = LOWER(cash_flow_quarter_filter!$B$2), ROW(cash_flow_quarter[Company Name]) - ROW(INDEX(cash_flow_quarter[Company Name], 1, 1)) + 1), ROW(14:14)), COLUMN(G:G)), "")</f>
        <v>0</v>
      </c>
      <c r="I16" s="19">
        <f t="array" ref="I16">IFERROR(INDEX(cash_flow_quarter[#All], SMALL(IF(LOWER(cash_flow_quarter[Company Name]) = LOWER(cash_flow_quarter_filter!$B$2), ROW(cash_flow_quarter[Company Name]) - ROW(INDEX(cash_flow_quarter[Company Name], 1, 1)) + 1), ROW(14:14)), COLUMN(H:H)), "")</f>
        <v>0</v>
      </c>
      <c r="J16" s="19">
        <f t="array" ref="J16">IFERROR(INDEX(cash_flow_quarter[#All], SMALL(IF(LOWER(cash_flow_quarter[Company Name]) = LOWER(cash_flow_quarter_filter!$B$2), ROW(cash_flow_quarter[Company Name]) - ROW(INDEX(cash_flow_quarter[Company Name], 1, 1)) + 1), ROW(14:14)), COLUMN(I:I)), "")</f>
        <v>0</v>
      </c>
      <c r="K16" s="19">
        <f t="array" ref="K16">IFERROR(INDEX(cash_flow_quarter[#All], SMALL(IF(LOWER(cash_flow_quarter[Company Name]) = LOWER(cash_flow_quarter_filter!$B$2), ROW(cash_flow_quarter[Company Name]) - ROW(INDEX(cash_flow_quarter[Company Name], 1, 1)) + 1), ROW(14:14)), COLUMN(J:J)), "")</f>
        <v>0</v>
      </c>
      <c r="L16" s="19">
        <f t="array" ref="L16">IFERROR(INDEX(cash_flow_quarter[#All], SMALL(IF(LOWER(cash_flow_quarter[Company Name]) = LOWER(cash_flow_quarter_filter!$B$2), ROW(cash_flow_quarter[Company Name]) - ROW(INDEX(cash_flow_quarter[Company Name], 1, 1)) + 1), ROW(14:14)), COLUMN(K:K)), "")</f>
        <v>0</v>
      </c>
      <c r="M16" s="19">
        <f t="array" ref="M16">IFERROR(INDEX(cash_flow_quarter[#All], SMALL(IF(LOWER(cash_flow_quarter[Company Name]) = LOWER(cash_flow_quarter_filter!$B$2), ROW(cash_flow_quarter[Company Name]) - ROW(INDEX(cash_flow_quarter[Company Name], 1, 1)) + 1), ROW(14:14)), COLUMN(L:L)), "")</f>
        <v>0</v>
      </c>
      <c r="N16" s="19">
        <f t="array" ref="N16">IFERROR(INDEX(cash_flow_quarter[#All], SMALL(IF(LOWER(cash_flow_quarter[Company Name]) = LOWER(cash_flow_quarter_filter!$B$2), ROW(cash_flow_quarter[Company Name]) - ROW(INDEX(cash_flow_quarter[Company Name], 1, 1)) + 1), ROW(14:14)), COLUMN(M:M)), "")</f>
        <v>0</v>
      </c>
      <c r="O16" s="19">
        <f t="array" ref="O16">IFERROR(INDEX(cash_flow_quarter[#All], SMALL(IF(LOWER(cash_flow_quarter[Company Name]) = LOWER(cash_flow_quarter_filter!$B$2), ROW(cash_flow_quarter[Company Name]) - ROW(INDEX(cash_flow_quarter[Company Name], 1, 1)) + 1), ROW(14:14)), COLUMN(N:N)), "")</f>
        <v>0</v>
      </c>
      <c r="P16" s="19">
        <f t="array" ref="P16">IFERROR(INDEX(cash_flow_quarter[#All], SMALL(IF(LOWER(cash_flow_quarter[Company Name]) = LOWER(cash_flow_quarter_filter!$B$2), ROW(cash_flow_quarter[Company Name]) - ROW(INDEX(cash_flow_quarter[Company Name], 1, 1)) + 1), ROW(14:14)), COLUMN(O:O)), "")</f>
        <v>0</v>
      </c>
      <c r="Q16" s="19">
        <f t="array" ref="Q16">IFERROR(INDEX(cash_flow_quarter[#All], SMALL(IF(LOWER(cash_flow_quarter[Company Name]) = LOWER(cash_flow_quarter_filter!$B$2), ROW(cash_flow_quarter[Company Name]) - ROW(INDEX(cash_flow_quarter[Company Name], 1, 1)) + 1), ROW(14:14)), COLUMN(P:P)), "")</f>
        <v>0</v>
      </c>
      <c r="R16" s="19">
        <f t="array" ref="R16">IFERROR(INDEX(cash_flow_quarter[#All], SMALL(IF(LOWER(cash_flow_quarter[Company Name]) = LOWER(cash_flow_quarter_filter!$B$2), ROW(cash_flow_quarter[Company Name]) - ROW(INDEX(cash_flow_quarter[Company Name], 1, 1)) + 1), ROW(14:14)), COLUMN(Q:Q)), "")</f>
        <v>0</v>
      </c>
      <c r="S16" s="19">
        <f t="array" ref="S16">IFERROR(INDEX(cash_flow_quarter[#All], SMALL(IF(LOWER(cash_flow_quarter[Company Name]) = LOWER(cash_flow_quarter_filter!$B$2), ROW(cash_flow_quarter[Company Name]) - ROW(INDEX(cash_flow_quarter[Company Name], 1, 1)) + 1), ROW(14:14)), COLUMN(R:R)), "")</f>
        <v>0</v>
      </c>
    </row>
    <row r="17" spans="3:19" x14ac:dyDescent="0.35">
      <c r="C17" t="str">
        <f t="array" ref="C17">IFERROR(INDEX(cash_flow_quarter[#All], SMALL(IF(LOWER(cash_flow_quarter[Company Name]) = LOWER(cash_flow_quarter_filter!$B$2), ROW(cash_flow_quarter[Company Name]) - ROW(INDEX(cash_flow_quarter[Company Name], 1, 1)) + 1), ROW(15:15)), COLUMN(B:B)), "")</f>
        <v>4.Tiền thu hồi cho vay, bán lại các công cụ nợ của đơn vị khác</v>
      </c>
      <c r="D17" s="19">
        <f t="array" ref="D17">IFERROR(INDEX(cash_flow_quarter[#All], SMALL(IF(LOWER(cash_flow_quarter[Company Name]) = LOWER(cash_flow_quarter_filter!$B$2), ROW(cash_flow_quarter[Company Name]) - ROW(INDEX(cash_flow_quarter[Company Name], 1, 1)) + 1), ROW(15:15)), COLUMN(C:C)), "")</f>
        <v>-15452365000000</v>
      </c>
      <c r="E17" s="19">
        <f t="array" ref="E17">IFERROR(INDEX(cash_flow_quarter[#All], SMALL(IF(LOWER(cash_flow_quarter[Company Name]) = LOWER(cash_flow_quarter_filter!$B$2), ROW(cash_flow_quarter[Company Name]) - ROW(INDEX(cash_flow_quarter[Company Name], 1, 1)) + 1), ROW(15:15)), COLUMN(D:D)), "")</f>
        <v>-6040345000000</v>
      </c>
      <c r="F17" s="19">
        <f t="array" ref="F17">IFERROR(INDEX(cash_flow_quarter[#All], SMALL(IF(LOWER(cash_flow_quarter[Company Name]) = LOWER(cash_flow_quarter_filter!$B$2), ROW(cash_flow_quarter[Company Name]) - ROW(INDEX(cash_flow_quarter[Company Name], 1, 1)) + 1), ROW(15:15)), COLUMN(E:E)), "")</f>
        <v>-9700398000000</v>
      </c>
      <c r="G17" s="19">
        <f t="array" ref="G17">IFERROR(INDEX(cash_flow_quarter[#All], SMALL(IF(LOWER(cash_flow_quarter[Company Name]) = LOWER(cash_flow_quarter_filter!$B$2), ROW(cash_flow_quarter[Company Name]) - ROW(INDEX(cash_flow_quarter[Company Name], 1, 1)) + 1), ROW(15:15)), COLUMN(F:F)), "")</f>
        <v>3334376000000</v>
      </c>
      <c r="H17" s="19">
        <f t="array" ref="H17">IFERROR(INDEX(cash_flow_quarter[#All], SMALL(IF(LOWER(cash_flow_quarter[Company Name]) = LOWER(cash_flow_quarter_filter!$B$2), ROW(cash_flow_quarter[Company Name]) - ROW(INDEX(cash_flow_quarter[Company Name], 1, 1)) + 1), ROW(15:15)), COLUMN(G:G)), "")</f>
        <v>9272316000000</v>
      </c>
      <c r="I17" s="19">
        <f t="array" ref="I17">IFERROR(INDEX(cash_flow_quarter[#All], SMALL(IF(LOWER(cash_flow_quarter[Company Name]) = LOWER(cash_flow_quarter_filter!$B$2), ROW(cash_flow_quarter[Company Name]) - ROW(INDEX(cash_flow_quarter[Company Name], 1, 1)) + 1), ROW(15:15)), COLUMN(H:H)), "")</f>
        <v>16005739000000</v>
      </c>
      <c r="J17" s="19">
        <f t="array" ref="J17">IFERROR(INDEX(cash_flow_quarter[#All], SMALL(IF(LOWER(cash_flow_quarter[Company Name]) = LOWER(cash_flow_quarter_filter!$B$2), ROW(cash_flow_quarter[Company Name]) - ROW(INDEX(cash_flow_quarter[Company Name], 1, 1)) + 1), ROW(15:15)), COLUMN(I:I)), "")</f>
        <v>-8114335000000</v>
      </c>
      <c r="K17" s="19">
        <f t="array" ref="K17">IFERROR(INDEX(cash_flow_quarter[#All], SMALL(IF(LOWER(cash_flow_quarter[Company Name]) = LOWER(cash_flow_quarter_filter!$B$2), ROW(cash_flow_quarter[Company Name]) - ROW(INDEX(cash_flow_quarter[Company Name], 1, 1)) + 1), ROW(15:15)), COLUMN(J:J)), "")</f>
        <v>-19236918000000</v>
      </c>
      <c r="L17" s="19">
        <f t="array" ref="L17">IFERROR(INDEX(cash_flow_quarter[#All], SMALL(IF(LOWER(cash_flow_quarter[Company Name]) = LOWER(cash_flow_quarter_filter!$B$2), ROW(cash_flow_quarter[Company Name]) - ROW(INDEX(cash_flow_quarter[Company Name], 1, 1)) + 1), ROW(15:15)), COLUMN(K:K)), "")</f>
        <v>-21785725000000</v>
      </c>
      <c r="M17" s="19">
        <f t="array" ref="M17">IFERROR(INDEX(cash_flow_quarter[#All], SMALL(IF(LOWER(cash_flow_quarter[Company Name]) = LOWER(cash_flow_quarter_filter!$B$2), ROW(cash_flow_quarter[Company Name]) - ROW(INDEX(cash_flow_quarter[Company Name], 1, 1)) + 1), ROW(15:15)), COLUMN(L:L)), "")</f>
        <v>-1693746000000</v>
      </c>
      <c r="N17" s="19">
        <f t="array" ref="N17">IFERROR(INDEX(cash_flow_quarter[#All], SMALL(IF(LOWER(cash_flow_quarter[Company Name]) = LOWER(cash_flow_quarter_filter!$B$2), ROW(cash_flow_quarter[Company Name]) - ROW(INDEX(cash_flow_quarter[Company Name], 1, 1)) + 1), ROW(15:15)), COLUMN(M:M)), "")</f>
        <v>-4338848000000</v>
      </c>
      <c r="O17" s="19">
        <f t="array" ref="O17">IFERROR(INDEX(cash_flow_quarter[#All], SMALL(IF(LOWER(cash_flow_quarter[Company Name]) = LOWER(cash_flow_quarter_filter!$B$2), ROW(cash_flow_quarter[Company Name]) - ROW(INDEX(cash_flow_quarter[Company Name], 1, 1)) + 1), ROW(15:15)), COLUMN(N:N)), "")</f>
        <v>14370462000000</v>
      </c>
      <c r="P17" s="19">
        <f t="array" ref="P17">IFERROR(INDEX(cash_flow_quarter[#All], SMALL(IF(LOWER(cash_flow_quarter[Company Name]) = LOWER(cash_flow_quarter_filter!$B$2), ROW(cash_flow_quarter[Company Name]) - ROW(INDEX(cash_flow_quarter[Company Name], 1, 1)) + 1), ROW(15:15)), COLUMN(O:O)), "")</f>
        <v>0</v>
      </c>
      <c r="Q17" s="19">
        <f t="array" ref="Q17">IFERROR(INDEX(cash_flow_quarter[#All], SMALL(IF(LOWER(cash_flow_quarter[Company Name]) = LOWER(cash_flow_quarter_filter!$B$2), ROW(cash_flow_quarter[Company Name]) - ROW(INDEX(cash_flow_quarter[Company Name], 1, 1)) + 1), ROW(15:15)), COLUMN(P:P)), "")</f>
        <v>0</v>
      </c>
      <c r="R17" s="19">
        <f t="array" ref="R17">IFERROR(INDEX(cash_flow_quarter[#All], SMALL(IF(LOWER(cash_flow_quarter[Company Name]) = LOWER(cash_flow_quarter_filter!$B$2), ROW(cash_flow_quarter[Company Name]) - ROW(INDEX(cash_flow_quarter[Company Name], 1, 1)) + 1), ROW(15:15)), COLUMN(Q:Q)), "")</f>
        <v>0</v>
      </c>
      <c r="S17" s="19">
        <f t="array" ref="S17">IFERROR(INDEX(cash_flow_quarter[#All], SMALL(IF(LOWER(cash_flow_quarter[Company Name]) = LOWER(cash_flow_quarter_filter!$B$2), ROW(cash_flow_quarter[Company Name]) - ROW(INDEX(cash_flow_quarter[Company Name], 1, 1)) + 1), ROW(15:15)), COLUMN(R:R)), "")</f>
        <v>0</v>
      </c>
    </row>
    <row r="18" spans="3:19" x14ac:dyDescent="0.35">
      <c r="C18" t="str">
        <f t="array" ref="C18">IFERROR(INDEX(cash_flow_quarter[#All], SMALL(IF(LOWER(cash_flow_quarter[Company Name]) = LOWER(cash_flow_quarter_filter!$B$2), ROW(cash_flow_quarter[Company Name]) - ROW(INDEX(cash_flow_quarter[Company Name], 1, 1)) + 1), ROW(16:16)), COLUMN(B:B)), "")</f>
        <v>5.Tiền chi đầu tư góp vốn vào đơn vị khác</v>
      </c>
      <c r="D18" s="19">
        <f t="array" ref="D18">IFERROR(INDEX(cash_flow_quarter[#All], SMALL(IF(LOWER(cash_flow_quarter[Company Name]) = LOWER(cash_flow_quarter_filter!$B$2), ROW(cash_flow_quarter[Company Name]) - ROW(INDEX(cash_flow_quarter[Company Name], 1, 1)) + 1), ROW(16:16)), COLUMN(C:C)), "")</f>
        <v>-90199000000</v>
      </c>
      <c r="E18" s="19">
        <f t="array" ref="E18">IFERROR(INDEX(cash_flow_quarter[#All], SMALL(IF(LOWER(cash_flow_quarter[Company Name]) = LOWER(cash_flow_quarter_filter!$B$2), ROW(cash_flow_quarter[Company Name]) - ROW(INDEX(cash_flow_quarter[Company Name], 1, 1)) + 1), ROW(16:16)), COLUMN(D:D)), "")</f>
        <v>-115901000000</v>
      </c>
      <c r="F18" s="19">
        <f t="array" ref="F18">IFERROR(INDEX(cash_flow_quarter[#All], SMALL(IF(LOWER(cash_flow_quarter[Company Name]) = LOWER(cash_flow_quarter_filter!$B$2), ROW(cash_flow_quarter[Company Name]) - ROW(INDEX(cash_flow_quarter[Company Name], 1, 1)) + 1), ROW(16:16)), COLUMN(E:E)), "")</f>
        <v>-27229000000</v>
      </c>
      <c r="G18" s="19">
        <f t="array" ref="G18">IFERROR(INDEX(cash_flow_quarter[#All], SMALL(IF(LOWER(cash_flow_quarter[Company Name]) = LOWER(cash_flow_quarter_filter!$B$2), ROW(cash_flow_quarter[Company Name]) - ROW(INDEX(cash_flow_quarter[Company Name], 1, 1)) + 1), ROW(16:16)), COLUMN(F:F)), "")</f>
        <v>-49757000000</v>
      </c>
      <c r="H18" s="19">
        <f t="array" ref="H18">IFERROR(INDEX(cash_flow_quarter[#All], SMALL(IF(LOWER(cash_flow_quarter[Company Name]) = LOWER(cash_flow_quarter_filter!$B$2), ROW(cash_flow_quarter[Company Name]) - ROW(INDEX(cash_flow_quarter[Company Name], 1, 1)) + 1), ROW(16:16)), COLUMN(G:G)), "")</f>
        <v>-64893000000</v>
      </c>
      <c r="I18" s="19">
        <f t="array" ref="I18">IFERROR(INDEX(cash_flow_quarter[#All], SMALL(IF(LOWER(cash_flow_quarter[Company Name]) = LOWER(cash_flow_quarter_filter!$B$2), ROW(cash_flow_quarter[Company Name]) - ROW(INDEX(cash_flow_quarter[Company Name], 1, 1)) + 1), ROW(16:16)), COLUMN(H:H)), "")</f>
        <v>-219733000000</v>
      </c>
      <c r="J18" s="19">
        <f t="array" ref="J18">IFERROR(INDEX(cash_flow_quarter[#All], SMALL(IF(LOWER(cash_flow_quarter[Company Name]) = LOWER(cash_flow_quarter_filter!$B$2), ROW(cash_flow_quarter[Company Name]) - ROW(INDEX(cash_flow_quarter[Company Name], 1, 1)) + 1), ROW(16:16)), COLUMN(I:I)), "")</f>
        <v>-10381000000</v>
      </c>
      <c r="K18" s="19">
        <f t="array" ref="K18">IFERROR(INDEX(cash_flow_quarter[#All], SMALL(IF(LOWER(cash_flow_quarter[Company Name]) = LOWER(cash_flow_quarter_filter!$B$2), ROW(cash_flow_quarter[Company Name]) - ROW(INDEX(cash_flow_quarter[Company Name], 1, 1)) + 1), ROW(16:16)), COLUMN(J:J)), "")</f>
        <v>-15833000000</v>
      </c>
      <c r="L18" s="19">
        <f t="array" ref="L18">IFERROR(INDEX(cash_flow_quarter[#All], SMALL(IF(LOWER(cash_flow_quarter[Company Name]) = LOWER(cash_flow_quarter_filter!$B$2), ROW(cash_flow_quarter[Company Name]) - ROW(INDEX(cash_flow_quarter[Company Name], 1, 1)) + 1), ROW(16:16)), COLUMN(K:K)), "")</f>
        <v>-29834000000</v>
      </c>
      <c r="M18" s="19">
        <f t="array" ref="M18">IFERROR(INDEX(cash_flow_quarter[#All], SMALL(IF(LOWER(cash_flow_quarter[Company Name]) = LOWER(cash_flow_quarter_filter!$B$2), ROW(cash_flow_quarter[Company Name]) - ROW(INDEX(cash_flow_quarter[Company Name], 1, 1)) + 1), ROW(16:16)), COLUMN(L:L)), "")</f>
        <v>-71255000000</v>
      </c>
      <c r="N18" s="19">
        <f t="array" ref="N18">IFERROR(INDEX(cash_flow_quarter[#All], SMALL(IF(LOWER(cash_flow_quarter[Company Name]) = LOWER(cash_flow_quarter_filter!$B$2), ROW(cash_flow_quarter[Company Name]) - ROW(INDEX(cash_flow_quarter[Company Name], 1, 1)) + 1), ROW(16:16)), COLUMN(M:M)), "")</f>
        <v>-61342000000</v>
      </c>
      <c r="O18" s="19">
        <f t="array" ref="O18">IFERROR(INDEX(cash_flow_quarter[#All], SMALL(IF(LOWER(cash_flow_quarter[Company Name]) = LOWER(cash_flow_quarter_filter!$B$2), ROW(cash_flow_quarter[Company Name]) - ROW(INDEX(cash_flow_quarter[Company Name], 1, 1)) + 1), ROW(16:16)), COLUMN(N:N)), "")</f>
        <v>-132620000000</v>
      </c>
      <c r="P18" s="19">
        <f t="array" ref="P18">IFERROR(INDEX(cash_flow_quarter[#All], SMALL(IF(LOWER(cash_flow_quarter[Company Name]) = LOWER(cash_flow_quarter_filter!$B$2), ROW(cash_flow_quarter[Company Name]) - ROW(INDEX(cash_flow_quarter[Company Name], 1, 1)) + 1), ROW(16:16)), COLUMN(O:O)), "")</f>
        <v>0</v>
      </c>
      <c r="Q18" s="19">
        <f t="array" ref="Q18">IFERROR(INDEX(cash_flow_quarter[#All], SMALL(IF(LOWER(cash_flow_quarter[Company Name]) = LOWER(cash_flow_quarter_filter!$B$2), ROW(cash_flow_quarter[Company Name]) - ROW(INDEX(cash_flow_quarter[Company Name], 1, 1)) + 1), ROW(16:16)), COLUMN(P:P)), "")</f>
        <v>0</v>
      </c>
      <c r="R18" s="19">
        <f t="array" ref="R18">IFERROR(INDEX(cash_flow_quarter[#All], SMALL(IF(LOWER(cash_flow_quarter[Company Name]) = LOWER(cash_flow_quarter_filter!$B$2), ROW(cash_flow_quarter[Company Name]) - ROW(INDEX(cash_flow_quarter[Company Name], 1, 1)) + 1), ROW(16:16)), COLUMN(Q:Q)), "")</f>
        <v>0</v>
      </c>
      <c r="S18" s="19">
        <f t="array" ref="S18">IFERROR(INDEX(cash_flow_quarter[#All], SMALL(IF(LOWER(cash_flow_quarter[Company Name]) = LOWER(cash_flow_quarter_filter!$B$2), ROW(cash_flow_quarter[Company Name]) - ROW(INDEX(cash_flow_quarter[Company Name], 1, 1)) + 1), ROW(16:16)), COLUMN(R:R)), "")</f>
        <v>0</v>
      </c>
    </row>
    <row r="19" spans="3:19" x14ac:dyDescent="0.35">
      <c r="C19" t="str">
        <f t="array" ref="C19">IFERROR(INDEX(cash_flow_quarter[#All], SMALL(IF(LOWER(cash_flow_quarter[Company Name]) = LOWER(cash_flow_quarter_filter!$B$2), ROW(cash_flow_quarter[Company Name]) - ROW(INDEX(cash_flow_quarter[Company Name], 1, 1)) + 1), ROW(17:17)), COLUMN(B:B)), "")</f>
        <v>6.Tiền thu hồi đầu tư góp vốn vào đơn vị khác</v>
      </c>
      <c r="D19" s="19">
        <f t="array" ref="D19">IFERROR(INDEX(cash_flow_quarter[#All], SMALL(IF(LOWER(cash_flow_quarter[Company Name]) = LOWER(cash_flow_quarter_filter!$B$2), ROW(cash_flow_quarter[Company Name]) - ROW(INDEX(cash_flow_quarter[Company Name], 1, 1)) + 1), ROW(17:17)), COLUMN(C:C)), "")</f>
        <v>368000000</v>
      </c>
      <c r="E19" s="19">
        <f t="array" ref="E19">IFERROR(INDEX(cash_flow_quarter[#All], SMALL(IF(LOWER(cash_flow_quarter[Company Name]) = LOWER(cash_flow_quarter_filter!$B$2), ROW(cash_flow_quarter[Company Name]) - ROW(INDEX(cash_flow_quarter[Company Name], 1, 1)) + 1), ROW(17:17)), COLUMN(D:D)), "")</f>
        <v>536000000</v>
      </c>
      <c r="F19" s="19">
        <f t="array" ref="F19">IFERROR(INDEX(cash_flow_quarter[#All], SMALL(IF(LOWER(cash_flow_quarter[Company Name]) = LOWER(cash_flow_quarter_filter!$B$2), ROW(cash_flow_quarter[Company Name]) - ROW(INDEX(cash_flow_quarter[Company Name], 1, 1)) + 1), ROW(17:17)), COLUMN(E:E)), "")</f>
        <v>117000000</v>
      </c>
      <c r="G19" s="19">
        <f t="array" ref="G19">IFERROR(INDEX(cash_flow_quarter[#All], SMALL(IF(LOWER(cash_flow_quarter[Company Name]) = LOWER(cash_flow_quarter_filter!$B$2), ROW(cash_flow_quarter[Company Name]) - ROW(INDEX(cash_flow_quarter[Company Name], 1, 1)) + 1), ROW(17:17)), COLUMN(F:F)), "")</f>
        <v>-9874000000</v>
      </c>
      <c r="H19" s="19">
        <f t="array" ref="H19">IFERROR(INDEX(cash_flow_quarter[#All], SMALL(IF(LOWER(cash_flow_quarter[Company Name]) = LOWER(cash_flow_quarter_filter!$B$2), ROW(cash_flow_quarter[Company Name]) - ROW(INDEX(cash_flow_quarter[Company Name], 1, 1)) + 1), ROW(17:17)), COLUMN(G:G)), "")</f>
        <v>0</v>
      </c>
      <c r="I19" s="19">
        <f t="array" ref="I19">IFERROR(INDEX(cash_flow_quarter[#All], SMALL(IF(LOWER(cash_flow_quarter[Company Name]) = LOWER(cash_flow_quarter_filter!$B$2), ROW(cash_flow_quarter[Company Name]) - ROW(INDEX(cash_flow_quarter[Company Name], 1, 1)) + 1), ROW(17:17)), COLUMN(H:H)), "")</f>
        <v>0</v>
      </c>
      <c r="J19" s="19">
        <f t="array" ref="J19">IFERROR(INDEX(cash_flow_quarter[#All], SMALL(IF(LOWER(cash_flow_quarter[Company Name]) = LOWER(cash_flow_quarter_filter!$B$2), ROW(cash_flow_quarter[Company Name]) - ROW(INDEX(cash_flow_quarter[Company Name], 1, 1)) + 1), ROW(17:17)), COLUMN(I:I)), "")</f>
        <v>0</v>
      </c>
      <c r="K19" s="19">
        <f t="array" ref="K19">IFERROR(INDEX(cash_flow_quarter[#All], SMALL(IF(LOWER(cash_flow_quarter[Company Name]) = LOWER(cash_flow_quarter_filter!$B$2), ROW(cash_flow_quarter[Company Name]) - ROW(INDEX(cash_flow_quarter[Company Name], 1, 1)) + 1), ROW(17:17)), COLUMN(J:J)), "")</f>
        <v>14628000000</v>
      </c>
      <c r="L19" s="19">
        <f t="array" ref="L19">IFERROR(INDEX(cash_flow_quarter[#All], SMALL(IF(LOWER(cash_flow_quarter[Company Name]) = LOWER(cash_flow_quarter_filter!$B$2), ROW(cash_flow_quarter[Company Name]) - ROW(INDEX(cash_flow_quarter[Company Name], 1, 1)) + 1), ROW(17:17)), COLUMN(K:K)), "")</f>
        <v>15174000000</v>
      </c>
      <c r="M19" s="19">
        <f t="array" ref="M19">IFERROR(INDEX(cash_flow_quarter[#All], SMALL(IF(LOWER(cash_flow_quarter[Company Name]) = LOWER(cash_flow_quarter_filter!$B$2), ROW(cash_flow_quarter[Company Name]) - ROW(INDEX(cash_flow_quarter[Company Name], 1, 1)) + 1), ROW(17:17)), COLUMN(L:L)), "")</f>
        <v>15151000000</v>
      </c>
      <c r="N19" s="19">
        <f t="array" ref="N19">IFERROR(INDEX(cash_flow_quarter[#All], SMALL(IF(LOWER(cash_flow_quarter[Company Name]) = LOWER(cash_flow_quarter_filter!$B$2), ROW(cash_flow_quarter[Company Name]) - ROW(INDEX(cash_flow_quarter[Company Name], 1, 1)) + 1), ROW(17:17)), COLUMN(M:M)), "")</f>
        <v>111000000</v>
      </c>
      <c r="O19" s="19">
        <f t="array" ref="O19">IFERROR(INDEX(cash_flow_quarter[#All], SMALL(IF(LOWER(cash_flow_quarter[Company Name]) = LOWER(cash_flow_quarter_filter!$B$2), ROW(cash_flow_quarter[Company Name]) - ROW(INDEX(cash_flow_quarter[Company Name], 1, 1)) + 1), ROW(17:17)), COLUMN(N:N)), "")</f>
        <v>225000000</v>
      </c>
      <c r="P19" s="19">
        <f t="array" ref="P19">IFERROR(INDEX(cash_flow_quarter[#All], SMALL(IF(LOWER(cash_flow_quarter[Company Name]) = LOWER(cash_flow_quarter_filter!$B$2), ROW(cash_flow_quarter[Company Name]) - ROW(INDEX(cash_flow_quarter[Company Name], 1, 1)) + 1), ROW(17:17)), COLUMN(O:O)), "")</f>
        <v>0</v>
      </c>
      <c r="Q19" s="19">
        <f t="array" ref="Q19">IFERROR(INDEX(cash_flow_quarter[#All], SMALL(IF(LOWER(cash_flow_quarter[Company Name]) = LOWER(cash_flow_quarter_filter!$B$2), ROW(cash_flow_quarter[Company Name]) - ROW(INDEX(cash_flow_quarter[Company Name], 1, 1)) + 1), ROW(17:17)), COLUMN(P:P)), "")</f>
        <v>0</v>
      </c>
      <c r="R19" s="19">
        <f t="array" ref="R19">IFERROR(INDEX(cash_flow_quarter[#All], SMALL(IF(LOWER(cash_flow_quarter[Company Name]) = LOWER(cash_flow_quarter_filter!$B$2), ROW(cash_flow_quarter[Company Name]) - ROW(INDEX(cash_flow_quarter[Company Name], 1, 1)) + 1), ROW(17:17)), COLUMN(Q:Q)), "")</f>
        <v>0</v>
      </c>
      <c r="S19" s="19">
        <f t="array" ref="S19">IFERROR(INDEX(cash_flow_quarter[#All], SMALL(IF(LOWER(cash_flow_quarter[Company Name]) = LOWER(cash_flow_quarter_filter!$B$2), ROW(cash_flow_quarter[Company Name]) - ROW(INDEX(cash_flow_quarter[Company Name], 1, 1)) + 1), ROW(17:17)), COLUMN(R:R)), "")</f>
        <v>0</v>
      </c>
    </row>
    <row r="20" spans="3:19" x14ac:dyDescent="0.35">
      <c r="C20" t="str">
        <f t="array" ref="C20">IFERROR(INDEX(cash_flow_quarter[#All], SMALL(IF(LOWER(cash_flow_quarter[Company Name]) = LOWER(cash_flow_quarter_filter!$B$2), ROW(cash_flow_quarter[Company Name]) - ROW(INDEX(cash_flow_quarter[Company Name], 1, 1)) + 1), ROW(18:18)), COLUMN(B:B)), "")</f>
        <v>7.Tiền thu lãi cho vay, cổ tức và lợi nhuận được chia</v>
      </c>
      <c r="D20" s="19">
        <f t="array" ref="D20">IFERROR(INDEX(cash_flow_quarter[#All], SMALL(IF(LOWER(cash_flow_quarter[Company Name]) = LOWER(cash_flow_quarter_filter!$B$2), ROW(cash_flow_quarter[Company Name]) - ROW(INDEX(cash_flow_quarter[Company Name], 1, 1)) + 1), ROW(18:18)), COLUMN(C:C)), "")</f>
        <v>0</v>
      </c>
      <c r="E20" s="19">
        <f t="array" ref="E20">IFERROR(INDEX(cash_flow_quarter[#All], SMALL(IF(LOWER(cash_flow_quarter[Company Name]) = LOWER(cash_flow_quarter_filter!$B$2), ROW(cash_flow_quarter[Company Name]) - ROW(INDEX(cash_flow_quarter[Company Name], 1, 1)) + 1), ROW(18:18)), COLUMN(D:D)), "")</f>
        <v>0</v>
      </c>
      <c r="F20" s="19">
        <f t="array" ref="F20">IFERROR(INDEX(cash_flow_quarter[#All], SMALL(IF(LOWER(cash_flow_quarter[Company Name]) = LOWER(cash_flow_quarter_filter!$B$2), ROW(cash_flow_quarter[Company Name]) - ROW(INDEX(cash_flow_quarter[Company Name], 1, 1)) + 1), ROW(18:18)), COLUMN(E:E)), "")</f>
        <v>0</v>
      </c>
      <c r="G20" s="19">
        <f t="array" ref="G20">IFERROR(INDEX(cash_flow_quarter[#All], SMALL(IF(LOWER(cash_flow_quarter[Company Name]) = LOWER(cash_flow_quarter_filter!$B$2), ROW(cash_flow_quarter[Company Name]) - ROW(INDEX(cash_flow_quarter[Company Name], 1, 1)) + 1), ROW(18:18)), COLUMN(F:F)), "")</f>
        <v>0</v>
      </c>
      <c r="H20" s="19">
        <f t="array" ref="H20">IFERROR(INDEX(cash_flow_quarter[#All], SMALL(IF(LOWER(cash_flow_quarter[Company Name]) = LOWER(cash_flow_quarter_filter!$B$2), ROW(cash_flow_quarter[Company Name]) - ROW(INDEX(cash_flow_quarter[Company Name], 1, 1)) + 1), ROW(18:18)), COLUMN(G:G)), "")</f>
        <v>-9041000000</v>
      </c>
      <c r="I20" s="19">
        <f t="array" ref="I20">IFERROR(INDEX(cash_flow_quarter[#All], SMALL(IF(LOWER(cash_flow_quarter[Company Name]) = LOWER(cash_flow_quarter_filter!$B$2), ROW(cash_flow_quarter[Company Name]) - ROW(INDEX(cash_flow_quarter[Company Name], 1, 1)) + 1), ROW(18:18)), COLUMN(H:H)), "")</f>
        <v>-8594000000</v>
      </c>
      <c r="J20" s="19">
        <f t="array" ref="J20">IFERROR(INDEX(cash_flow_quarter[#All], SMALL(IF(LOWER(cash_flow_quarter[Company Name]) = LOWER(cash_flow_quarter_filter!$B$2), ROW(cash_flow_quarter[Company Name]) - ROW(INDEX(cash_flow_quarter[Company Name], 1, 1)) + 1), ROW(18:18)), COLUMN(I:I)), "")</f>
        <v>-33000000</v>
      </c>
      <c r="K20" s="19">
        <f t="array" ref="K20">IFERROR(INDEX(cash_flow_quarter[#All], SMALL(IF(LOWER(cash_flow_quarter[Company Name]) = LOWER(cash_flow_quarter_filter!$B$2), ROW(cash_flow_quarter[Company Name]) - ROW(INDEX(cash_flow_quarter[Company Name], 1, 1)) + 1), ROW(18:18)), COLUMN(J:J)), "")</f>
        <v>0</v>
      </c>
      <c r="L20" s="19">
        <f t="array" ref="L20">IFERROR(INDEX(cash_flow_quarter[#All], SMALL(IF(LOWER(cash_flow_quarter[Company Name]) = LOWER(cash_flow_quarter_filter!$B$2), ROW(cash_flow_quarter[Company Name]) - ROW(INDEX(cash_flow_quarter[Company Name], 1, 1)) + 1), ROW(18:18)), COLUMN(K:K)), "")</f>
        <v>0</v>
      </c>
      <c r="M20" s="19">
        <f t="array" ref="M20">IFERROR(INDEX(cash_flow_quarter[#All], SMALL(IF(LOWER(cash_flow_quarter[Company Name]) = LOWER(cash_flow_quarter_filter!$B$2), ROW(cash_flow_quarter[Company Name]) - ROW(INDEX(cash_flow_quarter[Company Name], 1, 1)) + 1), ROW(18:18)), COLUMN(L:L)), "")</f>
        <v>0</v>
      </c>
      <c r="N20" s="19">
        <f t="array" ref="N20">IFERROR(INDEX(cash_flow_quarter[#All], SMALL(IF(LOWER(cash_flow_quarter[Company Name]) = LOWER(cash_flow_quarter_filter!$B$2), ROW(cash_flow_quarter[Company Name]) - ROW(INDEX(cash_flow_quarter[Company Name], 1, 1)) + 1), ROW(18:18)), COLUMN(M:M)), "")</f>
        <v>0</v>
      </c>
      <c r="O20" s="19">
        <f t="array" ref="O20">IFERROR(INDEX(cash_flow_quarter[#All], SMALL(IF(LOWER(cash_flow_quarter[Company Name]) = LOWER(cash_flow_quarter_filter!$B$2), ROW(cash_flow_quarter[Company Name]) - ROW(INDEX(cash_flow_quarter[Company Name], 1, 1)) + 1), ROW(18:18)), COLUMN(N:N)), "")</f>
        <v>0</v>
      </c>
      <c r="P20" s="19">
        <f t="array" ref="P20">IFERROR(INDEX(cash_flow_quarter[#All], SMALL(IF(LOWER(cash_flow_quarter[Company Name]) = LOWER(cash_flow_quarter_filter!$B$2), ROW(cash_flow_quarter[Company Name]) - ROW(INDEX(cash_flow_quarter[Company Name], 1, 1)) + 1), ROW(18:18)), COLUMN(O:O)), "")</f>
        <v>0</v>
      </c>
      <c r="Q20" s="19">
        <f t="array" ref="Q20">IFERROR(INDEX(cash_flow_quarter[#All], SMALL(IF(LOWER(cash_flow_quarter[Company Name]) = LOWER(cash_flow_quarter_filter!$B$2), ROW(cash_flow_quarter[Company Name]) - ROW(INDEX(cash_flow_quarter[Company Name], 1, 1)) + 1), ROW(18:18)), COLUMN(P:P)), "")</f>
        <v>0</v>
      </c>
      <c r="R20" s="19">
        <f t="array" ref="R20">IFERROR(INDEX(cash_flow_quarter[#All], SMALL(IF(LOWER(cash_flow_quarter[Company Name]) = LOWER(cash_flow_quarter_filter!$B$2), ROW(cash_flow_quarter[Company Name]) - ROW(INDEX(cash_flow_quarter[Company Name], 1, 1)) + 1), ROW(18:18)), COLUMN(Q:Q)), "")</f>
        <v>0</v>
      </c>
      <c r="S20" s="19">
        <f t="array" ref="S20">IFERROR(INDEX(cash_flow_quarter[#All], SMALL(IF(LOWER(cash_flow_quarter[Company Name]) = LOWER(cash_flow_quarter_filter!$B$2), ROW(cash_flow_quarter[Company Name]) - ROW(INDEX(cash_flow_quarter[Company Name], 1, 1)) + 1), ROW(18:18)), COLUMN(R:R)), "")</f>
        <v>0</v>
      </c>
    </row>
    <row r="21" spans="3:19" x14ac:dyDescent="0.35">
      <c r="C21" t="str">
        <f t="array" ref="C21">IFERROR(INDEX(cash_flow_quarter[#All], SMALL(IF(LOWER(cash_flow_quarter[Company Name]) = LOWER(cash_flow_quarter_filter!$B$2), ROW(cash_flow_quarter[Company Name]) - ROW(INDEX(cash_flow_quarter[Company Name], 1, 1)) + 1), ROW(19:19)), COLUMN(B:B)), "")</f>
        <v>Lưu chuyển tiền thuần từ hoạt động đầu tư</v>
      </c>
      <c r="D21" s="19">
        <f t="array" ref="D21">IFERROR(INDEX(cash_flow_quarter[#All], SMALL(IF(LOWER(cash_flow_quarter[Company Name]) = LOWER(cash_flow_quarter_filter!$B$2), ROW(cash_flow_quarter[Company Name]) - ROW(INDEX(cash_flow_quarter[Company Name], 1, 1)) + 1), ROW(19:19)), COLUMN(C:C)), "")</f>
        <v>0</v>
      </c>
      <c r="E21" s="19">
        <f t="array" ref="E21">IFERROR(INDEX(cash_flow_quarter[#All], SMALL(IF(LOWER(cash_flow_quarter[Company Name]) = LOWER(cash_flow_quarter_filter!$B$2), ROW(cash_flow_quarter[Company Name]) - ROW(INDEX(cash_flow_quarter[Company Name], 1, 1)) + 1), ROW(19:19)), COLUMN(D:D)), "")</f>
        <v>0</v>
      </c>
      <c r="F21" s="19">
        <f t="array" ref="F21">IFERROR(INDEX(cash_flow_quarter[#All], SMALL(IF(LOWER(cash_flow_quarter[Company Name]) = LOWER(cash_flow_quarter_filter!$B$2), ROW(cash_flow_quarter[Company Name]) - ROW(INDEX(cash_flow_quarter[Company Name], 1, 1)) + 1), ROW(19:19)), COLUMN(E:E)), "")</f>
        <v>0</v>
      </c>
      <c r="G21" s="19">
        <f t="array" ref="G21">IFERROR(INDEX(cash_flow_quarter[#All], SMALL(IF(LOWER(cash_flow_quarter[Company Name]) = LOWER(cash_flow_quarter_filter!$B$2), ROW(cash_flow_quarter[Company Name]) - ROW(INDEX(cash_flow_quarter[Company Name], 1, 1)) + 1), ROW(19:19)), COLUMN(F:F)), "")</f>
        <v>0</v>
      </c>
      <c r="H21" s="19">
        <f t="array" ref="H21">IFERROR(INDEX(cash_flow_quarter[#All], SMALL(IF(LOWER(cash_flow_quarter[Company Name]) = LOWER(cash_flow_quarter_filter!$B$2), ROW(cash_flow_quarter[Company Name]) - ROW(INDEX(cash_flow_quarter[Company Name], 1, 1)) + 1), ROW(19:19)), COLUMN(G:G)), "")</f>
        <v>0</v>
      </c>
      <c r="I21" s="19">
        <f t="array" ref="I21">IFERROR(INDEX(cash_flow_quarter[#All], SMALL(IF(LOWER(cash_flow_quarter[Company Name]) = LOWER(cash_flow_quarter_filter!$B$2), ROW(cash_flow_quarter[Company Name]) - ROW(INDEX(cash_flow_quarter[Company Name], 1, 1)) + 1), ROW(19:19)), COLUMN(H:H)), "")</f>
        <v>0</v>
      </c>
      <c r="J21" s="19">
        <f t="array" ref="J21">IFERROR(INDEX(cash_flow_quarter[#All], SMALL(IF(LOWER(cash_flow_quarter[Company Name]) = LOWER(cash_flow_quarter_filter!$B$2), ROW(cash_flow_quarter[Company Name]) - ROW(INDEX(cash_flow_quarter[Company Name], 1, 1)) + 1), ROW(19:19)), COLUMN(I:I)), "")</f>
        <v>0</v>
      </c>
      <c r="K21" s="19">
        <f t="array" ref="K21">IFERROR(INDEX(cash_flow_quarter[#All], SMALL(IF(LOWER(cash_flow_quarter[Company Name]) = LOWER(cash_flow_quarter_filter!$B$2), ROW(cash_flow_quarter[Company Name]) - ROW(INDEX(cash_flow_quarter[Company Name], 1, 1)) + 1), ROW(19:19)), COLUMN(J:J)), "")</f>
        <v>0</v>
      </c>
      <c r="L21" s="19">
        <f t="array" ref="L21">IFERROR(INDEX(cash_flow_quarter[#All], SMALL(IF(LOWER(cash_flow_quarter[Company Name]) = LOWER(cash_flow_quarter_filter!$B$2), ROW(cash_flow_quarter[Company Name]) - ROW(INDEX(cash_flow_quarter[Company Name], 1, 1)) + 1), ROW(19:19)), COLUMN(K:K)), "")</f>
        <v>0</v>
      </c>
      <c r="M21" s="19">
        <f t="array" ref="M21">IFERROR(INDEX(cash_flow_quarter[#All], SMALL(IF(LOWER(cash_flow_quarter[Company Name]) = LOWER(cash_flow_quarter_filter!$B$2), ROW(cash_flow_quarter[Company Name]) - ROW(INDEX(cash_flow_quarter[Company Name], 1, 1)) + 1), ROW(19:19)), COLUMN(L:L)), "")</f>
        <v>0</v>
      </c>
      <c r="N21" s="19">
        <f t="array" ref="N21">IFERROR(INDEX(cash_flow_quarter[#All], SMALL(IF(LOWER(cash_flow_quarter[Company Name]) = LOWER(cash_flow_quarter_filter!$B$2), ROW(cash_flow_quarter[Company Name]) - ROW(INDEX(cash_flow_quarter[Company Name], 1, 1)) + 1), ROW(19:19)), COLUMN(M:M)), "")</f>
        <v>0</v>
      </c>
      <c r="O21" s="19">
        <f t="array" ref="O21">IFERROR(INDEX(cash_flow_quarter[#All], SMALL(IF(LOWER(cash_flow_quarter[Company Name]) = LOWER(cash_flow_quarter_filter!$B$2), ROW(cash_flow_quarter[Company Name]) - ROW(INDEX(cash_flow_quarter[Company Name], 1, 1)) + 1), ROW(19:19)), COLUMN(N:N)), "")</f>
        <v>0</v>
      </c>
      <c r="P21" s="19">
        <f t="array" ref="P21">IFERROR(INDEX(cash_flow_quarter[#All], SMALL(IF(LOWER(cash_flow_quarter[Company Name]) = LOWER(cash_flow_quarter_filter!$B$2), ROW(cash_flow_quarter[Company Name]) - ROW(INDEX(cash_flow_quarter[Company Name], 1, 1)) + 1), ROW(19:19)), COLUMN(O:O)), "")</f>
        <v>0</v>
      </c>
      <c r="Q21" s="19">
        <f t="array" ref="Q21">IFERROR(INDEX(cash_flow_quarter[#All], SMALL(IF(LOWER(cash_flow_quarter[Company Name]) = LOWER(cash_flow_quarter_filter!$B$2), ROW(cash_flow_quarter[Company Name]) - ROW(INDEX(cash_flow_quarter[Company Name], 1, 1)) + 1), ROW(19:19)), COLUMN(P:P)), "")</f>
        <v>0</v>
      </c>
      <c r="R21" s="19">
        <f t="array" ref="R21">IFERROR(INDEX(cash_flow_quarter[#All], SMALL(IF(LOWER(cash_flow_quarter[Company Name]) = LOWER(cash_flow_quarter_filter!$B$2), ROW(cash_flow_quarter[Company Name]) - ROW(INDEX(cash_flow_quarter[Company Name], 1, 1)) + 1), ROW(19:19)), COLUMN(Q:Q)), "")</f>
        <v>0</v>
      </c>
      <c r="S21" s="19">
        <f t="array" ref="S21">IFERROR(INDEX(cash_flow_quarter[#All], SMALL(IF(LOWER(cash_flow_quarter[Company Name]) = LOWER(cash_flow_quarter_filter!$B$2), ROW(cash_flow_quarter[Company Name]) - ROW(INDEX(cash_flow_quarter[Company Name], 1, 1)) + 1), ROW(19:19)), COLUMN(R:R)), "")</f>
        <v>0</v>
      </c>
    </row>
    <row r="22" spans="3:19" x14ac:dyDescent="0.35">
      <c r="C22" t="str">
        <f t="array" ref="C22">IFERROR(INDEX(cash_flow_quarter[#All], SMALL(IF(LOWER(cash_flow_quarter[Company Name]) = LOWER(cash_flow_quarter_filter!$B$2), ROW(cash_flow_quarter[Company Name]) - ROW(INDEX(cash_flow_quarter[Company Name], 1, 1)) + 1), ROW(20:20)), COLUMN(B:B)), "")</f>
        <v>III. Lưu chuyển tiền từ hoạt động tài chính</v>
      </c>
      <c r="D22" s="19">
        <f t="array" ref="D22">IFERROR(INDEX(cash_flow_quarter[#All], SMALL(IF(LOWER(cash_flow_quarter[Company Name]) = LOWER(cash_flow_quarter_filter!$B$2), ROW(cash_flow_quarter[Company Name]) - ROW(INDEX(cash_flow_quarter[Company Name], 1, 1)) + 1), ROW(20:20)), COLUMN(C:C)), "")</f>
        <v>0</v>
      </c>
      <c r="E22" s="19">
        <f t="array" ref="E22">IFERROR(INDEX(cash_flow_quarter[#All], SMALL(IF(LOWER(cash_flow_quarter[Company Name]) = LOWER(cash_flow_quarter_filter!$B$2), ROW(cash_flow_quarter[Company Name]) - ROW(INDEX(cash_flow_quarter[Company Name], 1, 1)) + 1), ROW(20:20)), COLUMN(D:D)), "")</f>
        <v>0</v>
      </c>
      <c r="F22" s="19">
        <f t="array" ref="F22">IFERROR(INDEX(cash_flow_quarter[#All], SMALL(IF(LOWER(cash_flow_quarter[Company Name]) = LOWER(cash_flow_quarter_filter!$B$2), ROW(cash_flow_quarter[Company Name]) - ROW(INDEX(cash_flow_quarter[Company Name], 1, 1)) + 1), ROW(20:20)), COLUMN(E:E)), "")</f>
        <v>0</v>
      </c>
      <c r="G22" s="19">
        <f t="array" ref="G22">IFERROR(INDEX(cash_flow_quarter[#All], SMALL(IF(LOWER(cash_flow_quarter[Company Name]) = LOWER(cash_flow_quarter_filter!$B$2), ROW(cash_flow_quarter[Company Name]) - ROW(INDEX(cash_flow_quarter[Company Name], 1, 1)) + 1), ROW(20:20)), COLUMN(F:F)), "")</f>
        <v>0</v>
      </c>
      <c r="H22" s="19">
        <f t="array" ref="H22">IFERROR(INDEX(cash_flow_quarter[#All], SMALL(IF(LOWER(cash_flow_quarter[Company Name]) = LOWER(cash_flow_quarter_filter!$B$2), ROW(cash_flow_quarter[Company Name]) - ROW(INDEX(cash_flow_quarter[Company Name], 1, 1)) + 1), ROW(20:20)), COLUMN(G:G)), "")</f>
        <v>0</v>
      </c>
      <c r="I22" s="19">
        <f t="array" ref="I22">IFERROR(INDEX(cash_flow_quarter[#All], SMALL(IF(LOWER(cash_flow_quarter[Company Name]) = LOWER(cash_flow_quarter_filter!$B$2), ROW(cash_flow_quarter[Company Name]) - ROW(INDEX(cash_flow_quarter[Company Name], 1, 1)) + 1), ROW(20:20)), COLUMN(H:H)), "")</f>
        <v>0</v>
      </c>
      <c r="J22" s="19">
        <f t="array" ref="J22">IFERROR(INDEX(cash_flow_quarter[#All], SMALL(IF(LOWER(cash_flow_quarter[Company Name]) = LOWER(cash_flow_quarter_filter!$B$2), ROW(cash_flow_quarter[Company Name]) - ROW(INDEX(cash_flow_quarter[Company Name], 1, 1)) + 1), ROW(20:20)), COLUMN(I:I)), "")</f>
        <v>0</v>
      </c>
      <c r="K22" s="19">
        <f t="array" ref="K22">IFERROR(INDEX(cash_flow_quarter[#All], SMALL(IF(LOWER(cash_flow_quarter[Company Name]) = LOWER(cash_flow_quarter_filter!$B$2), ROW(cash_flow_quarter[Company Name]) - ROW(INDEX(cash_flow_quarter[Company Name], 1, 1)) + 1), ROW(20:20)), COLUMN(J:J)), "")</f>
        <v>0</v>
      </c>
      <c r="L22" s="19">
        <f t="array" ref="L22">IFERROR(INDEX(cash_flow_quarter[#All], SMALL(IF(LOWER(cash_flow_quarter[Company Name]) = LOWER(cash_flow_quarter_filter!$B$2), ROW(cash_flow_quarter[Company Name]) - ROW(INDEX(cash_flow_quarter[Company Name], 1, 1)) + 1), ROW(20:20)), COLUMN(K:K)), "")</f>
        <v>0</v>
      </c>
      <c r="M22" s="19">
        <f t="array" ref="M22">IFERROR(INDEX(cash_flow_quarter[#All], SMALL(IF(LOWER(cash_flow_quarter[Company Name]) = LOWER(cash_flow_quarter_filter!$B$2), ROW(cash_flow_quarter[Company Name]) - ROW(INDEX(cash_flow_quarter[Company Name], 1, 1)) + 1), ROW(20:20)), COLUMN(L:L)), "")</f>
        <v>0</v>
      </c>
      <c r="N22" s="19">
        <f t="array" ref="N22">IFERROR(INDEX(cash_flow_quarter[#All], SMALL(IF(LOWER(cash_flow_quarter[Company Name]) = LOWER(cash_flow_quarter_filter!$B$2), ROW(cash_flow_quarter[Company Name]) - ROW(INDEX(cash_flow_quarter[Company Name], 1, 1)) + 1), ROW(20:20)), COLUMN(M:M)), "")</f>
        <v>0</v>
      </c>
      <c r="O22" s="19">
        <f t="array" ref="O22">IFERROR(INDEX(cash_flow_quarter[#All], SMALL(IF(LOWER(cash_flow_quarter[Company Name]) = LOWER(cash_flow_quarter_filter!$B$2), ROW(cash_flow_quarter[Company Name]) - ROW(INDEX(cash_flow_quarter[Company Name], 1, 1)) + 1), ROW(20:20)), COLUMN(N:N)), "")</f>
        <v>0</v>
      </c>
      <c r="P22" s="19">
        <f t="array" ref="P22">IFERROR(INDEX(cash_flow_quarter[#All], SMALL(IF(LOWER(cash_flow_quarter[Company Name]) = LOWER(cash_flow_quarter_filter!$B$2), ROW(cash_flow_quarter[Company Name]) - ROW(INDEX(cash_flow_quarter[Company Name], 1, 1)) + 1), ROW(20:20)), COLUMN(O:O)), "")</f>
        <v>0</v>
      </c>
      <c r="Q22" s="19">
        <f t="array" ref="Q22">IFERROR(INDEX(cash_flow_quarter[#All], SMALL(IF(LOWER(cash_flow_quarter[Company Name]) = LOWER(cash_flow_quarter_filter!$B$2), ROW(cash_flow_quarter[Company Name]) - ROW(INDEX(cash_flow_quarter[Company Name], 1, 1)) + 1), ROW(20:20)), COLUMN(P:P)), "")</f>
        <v>0</v>
      </c>
      <c r="R22" s="19">
        <f t="array" ref="R22">IFERROR(INDEX(cash_flow_quarter[#All], SMALL(IF(LOWER(cash_flow_quarter[Company Name]) = LOWER(cash_flow_quarter_filter!$B$2), ROW(cash_flow_quarter[Company Name]) - ROW(INDEX(cash_flow_quarter[Company Name], 1, 1)) + 1), ROW(20:20)), COLUMN(Q:Q)), "")</f>
        <v>0</v>
      </c>
      <c r="S22" s="19">
        <f t="array" ref="S22">IFERROR(INDEX(cash_flow_quarter[#All], SMALL(IF(LOWER(cash_flow_quarter[Company Name]) = LOWER(cash_flow_quarter_filter!$B$2), ROW(cash_flow_quarter[Company Name]) - ROW(INDEX(cash_flow_quarter[Company Name], 1, 1)) + 1), ROW(20:20)), COLUMN(R:R)), "")</f>
        <v>0</v>
      </c>
    </row>
    <row r="23" spans="3:19" x14ac:dyDescent="0.35">
      <c r="C23" t="str">
        <f t="array" ref="C23">IFERROR(INDEX(cash_flow_quarter[#All], SMALL(IF(LOWER(cash_flow_quarter[Company Name]) = LOWER(cash_flow_quarter_filter!$B$2), ROW(cash_flow_quarter[Company Name]) - ROW(INDEX(cash_flow_quarter[Company Name], 1, 1)) + 1), ROW(21:21)), COLUMN(B:B)), "")</f>
        <v>1.Tiền thu từ phát hành cổ phiếu, nhận vốn góp của chủ sở hữu</v>
      </c>
      <c r="D23" s="19">
        <f t="array" ref="D23">IFERROR(INDEX(cash_flow_quarter[#All], SMALL(IF(LOWER(cash_flow_quarter[Company Name]) = LOWER(cash_flow_quarter_filter!$B$2), ROW(cash_flow_quarter[Company Name]) - ROW(INDEX(cash_flow_quarter[Company Name], 1, 1)) + 1), ROW(21:21)), COLUMN(C:C)), "")</f>
        <v>0</v>
      </c>
      <c r="E23" s="19">
        <f t="array" ref="E23">IFERROR(INDEX(cash_flow_quarter[#All], SMALL(IF(LOWER(cash_flow_quarter[Company Name]) = LOWER(cash_flow_quarter_filter!$B$2), ROW(cash_flow_quarter[Company Name]) - ROW(INDEX(cash_flow_quarter[Company Name], 1, 1)) + 1), ROW(21:21)), COLUMN(D:D)), "")</f>
        <v>0</v>
      </c>
      <c r="F23" s="19">
        <f t="array" ref="F23">IFERROR(INDEX(cash_flow_quarter[#All], SMALL(IF(LOWER(cash_flow_quarter[Company Name]) = LOWER(cash_flow_quarter_filter!$B$2), ROW(cash_flow_quarter[Company Name]) - ROW(INDEX(cash_flow_quarter[Company Name], 1, 1)) + 1), ROW(21:21)), COLUMN(E:E)), "")</f>
        <v>0</v>
      </c>
      <c r="G23" s="19">
        <f t="array" ref="G23">IFERROR(INDEX(cash_flow_quarter[#All], SMALL(IF(LOWER(cash_flow_quarter[Company Name]) = LOWER(cash_flow_quarter_filter!$B$2), ROW(cash_flow_quarter[Company Name]) - ROW(INDEX(cash_flow_quarter[Company Name], 1, 1)) + 1), ROW(21:21)), COLUMN(F:F)), "")</f>
        <v>0</v>
      </c>
      <c r="H23" s="19">
        <f t="array" ref="H23">IFERROR(INDEX(cash_flow_quarter[#All], SMALL(IF(LOWER(cash_flow_quarter[Company Name]) = LOWER(cash_flow_quarter_filter!$B$2), ROW(cash_flow_quarter[Company Name]) - ROW(INDEX(cash_flow_quarter[Company Name], 1, 1)) + 1), ROW(21:21)), COLUMN(G:G)), "")</f>
        <v>1500000000</v>
      </c>
      <c r="I23" s="19">
        <f t="array" ref="I23">IFERROR(INDEX(cash_flow_quarter[#All], SMALL(IF(LOWER(cash_flow_quarter[Company Name]) = LOWER(cash_flow_quarter_filter!$B$2), ROW(cash_flow_quarter[Company Name]) - ROW(INDEX(cash_flow_quarter[Company Name], 1, 1)) + 1), ROW(21:21)), COLUMN(H:H)), "")</f>
        <v>0</v>
      </c>
      <c r="J23" s="19">
        <f t="array" ref="J23">IFERROR(INDEX(cash_flow_quarter[#All], SMALL(IF(LOWER(cash_flow_quarter[Company Name]) = LOWER(cash_flow_quarter_filter!$B$2), ROW(cash_flow_quarter[Company Name]) - ROW(INDEX(cash_flow_quarter[Company Name], 1, 1)) + 1), ROW(21:21)), COLUMN(I:I)), "")</f>
        <v>6000000000</v>
      </c>
      <c r="K23" s="19">
        <f t="array" ref="K23">IFERROR(INDEX(cash_flow_quarter[#All], SMALL(IF(LOWER(cash_flow_quarter[Company Name]) = LOWER(cash_flow_quarter_filter!$B$2), ROW(cash_flow_quarter[Company Name]) - ROW(INDEX(cash_flow_quarter[Company Name], 1, 1)) + 1), ROW(21:21)), COLUMN(J:J)), "")</f>
        <v>6000000000</v>
      </c>
      <c r="L23" s="19">
        <f t="array" ref="L23">IFERROR(INDEX(cash_flow_quarter[#All], SMALL(IF(LOWER(cash_flow_quarter[Company Name]) = LOWER(cash_flow_quarter_filter!$B$2), ROW(cash_flow_quarter[Company Name]) - ROW(INDEX(cash_flow_quarter[Company Name], 1, 1)) + 1), ROW(21:21)), COLUMN(K:K)), "")</f>
        <v>6119000000</v>
      </c>
      <c r="M23" s="19">
        <f t="array" ref="M23">IFERROR(INDEX(cash_flow_quarter[#All], SMALL(IF(LOWER(cash_flow_quarter[Company Name]) = LOWER(cash_flow_quarter_filter!$B$2), ROW(cash_flow_quarter[Company Name]) - ROW(INDEX(cash_flow_quarter[Company Name], 1, 1)) + 1), ROW(21:21)), COLUMN(L:L)), "")</f>
        <v>0</v>
      </c>
      <c r="N23" s="19">
        <f t="array" ref="N23">IFERROR(INDEX(cash_flow_quarter[#All], SMALL(IF(LOWER(cash_flow_quarter[Company Name]) = LOWER(cash_flow_quarter_filter!$B$2), ROW(cash_flow_quarter[Company Name]) - ROW(INDEX(cash_flow_quarter[Company Name], 1, 1)) + 1), ROW(21:21)), COLUMN(M:M)), "")</f>
        <v>0</v>
      </c>
      <c r="O23" s="19">
        <f t="array" ref="O23">IFERROR(INDEX(cash_flow_quarter[#All], SMALL(IF(LOWER(cash_flow_quarter[Company Name]) = LOWER(cash_flow_quarter_filter!$B$2), ROW(cash_flow_quarter[Company Name]) - ROW(INDEX(cash_flow_quarter[Company Name], 1, 1)) + 1), ROW(21:21)), COLUMN(N:N)), "")</f>
        <v>0</v>
      </c>
      <c r="P23" s="19">
        <f t="array" ref="P23">IFERROR(INDEX(cash_flow_quarter[#All], SMALL(IF(LOWER(cash_flow_quarter[Company Name]) = LOWER(cash_flow_quarter_filter!$B$2), ROW(cash_flow_quarter[Company Name]) - ROW(INDEX(cash_flow_quarter[Company Name], 1, 1)) + 1), ROW(21:21)), COLUMN(O:O)), "")</f>
        <v>0</v>
      </c>
      <c r="Q23" s="19">
        <f t="array" ref="Q23">IFERROR(INDEX(cash_flow_quarter[#All], SMALL(IF(LOWER(cash_flow_quarter[Company Name]) = LOWER(cash_flow_quarter_filter!$B$2), ROW(cash_flow_quarter[Company Name]) - ROW(INDEX(cash_flow_quarter[Company Name], 1, 1)) + 1), ROW(21:21)), COLUMN(P:P)), "")</f>
        <v>0</v>
      </c>
      <c r="R23" s="19">
        <f t="array" ref="R23">IFERROR(INDEX(cash_flow_quarter[#All], SMALL(IF(LOWER(cash_flow_quarter[Company Name]) = LOWER(cash_flow_quarter_filter!$B$2), ROW(cash_flow_quarter[Company Name]) - ROW(INDEX(cash_flow_quarter[Company Name], 1, 1)) + 1), ROW(21:21)), COLUMN(Q:Q)), "")</f>
        <v>0</v>
      </c>
      <c r="S23" s="19">
        <f t="array" ref="S23">IFERROR(INDEX(cash_flow_quarter[#All], SMALL(IF(LOWER(cash_flow_quarter[Company Name]) = LOWER(cash_flow_quarter_filter!$B$2), ROW(cash_flow_quarter[Company Name]) - ROW(INDEX(cash_flow_quarter[Company Name], 1, 1)) + 1), ROW(21:21)), COLUMN(R:R)), "")</f>
        <v>0</v>
      </c>
    </row>
    <row r="24" spans="3:19" x14ac:dyDescent="0.35">
      <c r="C24" t="str">
        <f t="array" ref="C24">IFERROR(INDEX(cash_flow_quarter[#All], SMALL(IF(LOWER(cash_flow_quarter[Company Name]) = LOWER(cash_flow_quarter_filter!$B$2), ROW(cash_flow_quarter[Company Name]) - ROW(INDEX(cash_flow_quarter[Company Name], 1, 1)) + 1), ROW(22:22)), COLUMN(B:B)), "")</f>
        <v>2. Tiền trả lại vốn góp cho các chủ sở hữu, mua lại cổ phiếu của doanh nghiệp đã phát hành</v>
      </c>
      <c r="D24" s="19">
        <f t="array" ref="D24">IFERROR(INDEX(cash_flow_quarter[#All], SMALL(IF(LOWER(cash_flow_quarter[Company Name]) = LOWER(cash_flow_quarter_filter!$B$2), ROW(cash_flow_quarter[Company Name]) - ROW(INDEX(cash_flow_quarter[Company Name], 1, 1)) + 1), ROW(22:22)), COLUMN(C:C)), "")</f>
        <v>0</v>
      </c>
      <c r="E24" s="19">
        <f t="array" ref="E24">IFERROR(INDEX(cash_flow_quarter[#All], SMALL(IF(LOWER(cash_flow_quarter[Company Name]) = LOWER(cash_flow_quarter_filter!$B$2), ROW(cash_flow_quarter[Company Name]) - ROW(INDEX(cash_flow_quarter[Company Name], 1, 1)) + 1), ROW(22:22)), COLUMN(D:D)), "")</f>
        <v>0</v>
      </c>
      <c r="F24" s="19">
        <f t="array" ref="F24">IFERROR(INDEX(cash_flow_quarter[#All], SMALL(IF(LOWER(cash_flow_quarter[Company Name]) = LOWER(cash_flow_quarter_filter!$B$2), ROW(cash_flow_quarter[Company Name]) - ROW(INDEX(cash_flow_quarter[Company Name], 1, 1)) + 1), ROW(22:22)), COLUMN(E:E)), "")</f>
        <v>0</v>
      </c>
      <c r="G24" s="19">
        <f t="array" ref="G24">IFERROR(INDEX(cash_flow_quarter[#All], SMALL(IF(LOWER(cash_flow_quarter[Company Name]) = LOWER(cash_flow_quarter_filter!$B$2), ROW(cash_flow_quarter[Company Name]) - ROW(INDEX(cash_flow_quarter[Company Name], 1, 1)) + 1), ROW(22:22)), COLUMN(F:F)), "")</f>
        <v>1500000000</v>
      </c>
      <c r="H24" s="19">
        <f t="array" ref="H24">IFERROR(INDEX(cash_flow_quarter[#All], SMALL(IF(LOWER(cash_flow_quarter[Company Name]) = LOWER(cash_flow_quarter_filter!$B$2), ROW(cash_flow_quarter[Company Name]) - ROW(INDEX(cash_flow_quarter[Company Name], 1, 1)) + 1), ROW(22:22)), COLUMN(G:G)), "")</f>
        <v>2083000000</v>
      </c>
      <c r="I24" s="19">
        <f t="array" ref="I24">IFERROR(INDEX(cash_flow_quarter[#All], SMALL(IF(LOWER(cash_flow_quarter[Company Name]) = LOWER(cash_flow_quarter_filter!$B$2), ROW(cash_flow_quarter[Company Name]) - ROW(INDEX(cash_flow_quarter[Company Name], 1, 1)) + 1), ROW(22:22)), COLUMN(H:H)), "")</f>
        <v>1500000000</v>
      </c>
      <c r="J24" s="19">
        <f t="array" ref="J24">IFERROR(INDEX(cash_flow_quarter[#All], SMALL(IF(LOWER(cash_flow_quarter[Company Name]) = LOWER(cash_flow_quarter_filter!$B$2), ROW(cash_flow_quarter[Company Name]) - ROW(INDEX(cash_flow_quarter[Company Name], 1, 1)) + 1), ROW(22:22)), COLUMN(I:I)), "")</f>
        <v>0</v>
      </c>
      <c r="K24" s="19">
        <f t="array" ref="K24">IFERROR(INDEX(cash_flow_quarter[#All], SMALL(IF(LOWER(cash_flow_quarter[Company Name]) = LOWER(cash_flow_quarter_filter!$B$2), ROW(cash_flow_quarter[Company Name]) - ROW(INDEX(cash_flow_quarter[Company Name], 1, 1)) + 1), ROW(22:22)), COLUMN(J:J)), "")</f>
        <v>2083000000</v>
      </c>
      <c r="L24" s="19">
        <f t="array" ref="L24">IFERROR(INDEX(cash_flow_quarter[#All], SMALL(IF(LOWER(cash_flow_quarter[Company Name]) = LOWER(cash_flow_quarter_filter!$B$2), ROW(cash_flow_quarter[Company Name]) - ROW(INDEX(cash_flow_quarter[Company Name], 1, 1)) + 1), ROW(22:22)), COLUMN(K:K)), "")</f>
        <v>0</v>
      </c>
      <c r="M24" s="19">
        <f t="array" ref="M24">IFERROR(INDEX(cash_flow_quarter[#All], SMALL(IF(LOWER(cash_flow_quarter[Company Name]) = LOWER(cash_flow_quarter_filter!$B$2), ROW(cash_flow_quarter[Company Name]) - ROW(INDEX(cash_flow_quarter[Company Name], 1, 1)) + 1), ROW(22:22)), COLUMN(L:L)), "")</f>
        <v>6119000000</v>
      </c>
      <c r="N24" s="19">
        <f t="array" ref="N24">IFERROR(INDEX(cash_flow_quarter[#All], SMALL(IF(LOWER(cash_flow_quarter[Company Name]) = LOWER(cash_flow_quarter_filter!$B$2), ROW(cash_flow_quarter[Company Name]) - ROW(INDEX(cash_flow_quarter[Company Name], 1, 1)) + 1), ROW(22:22)), COLUMN(M:M)), "")</f>
        <v>0</v>
      </c>
      <c r="O24" s="19">
        <f t="array" ref="O24">IFERROR(INDEX(cash_flow_quarter[#All], SMALL(IF(LOWER(cash_flow_quarter[Company Name]) = LOWER(cash_flow_quarter_filter!$B$2), ROW(cash_flow_quarter[Company Name]) - ROW(INDEX(cash_flow_quarter[Company Name], 1, 1)) + 1), ROW(22:22)), COLUMN(N:N)), "")</f>
        <v>0</v>
      </c>
      <c r="P24" s="19">
        <f t="array" ref="P24">IFERROR(INDEX(cash_flow_quarter[#All], SMALL(IF(LOWER(cash_flow_quarter[Company Name]) = LOWER(cash_flow_quarter_filter!$B$2), ROW(cash_flow_quarter[Company Name]) - ROW(INDEX(cash_flow_quarter[Company Name], 1, 1)) + 1), ROW(22:22)), COLUMN(O:O)), "")</f>
        <v>0</v>
      </c>
      <c r="Q24" s="19">
        <f t="array" ref="Q24">IFERROR(INDEX(cash_flow_quarter[#All], SMALL(IF(LOWER(cash_flow_quarter[Company Name]) = LOWER(cash_flow_quarter_filter!$B$2), ROW(cash_flow_quarter[Company Name]) - ROW(INDEX(cash_flow_quarter[Company Name], 1, 1)) + 1), ROW(22:22)), COLUMN(P:P)), "")</f>
        <v>0</v>
      </c>
      <c r="R24" s="19">
        <f t="array" ref="R24">IFERROR(INDEX(cash_flow_quarter[#All], SMALL(IF(LOWER(cash_flow_quarter[Company Name]) = LOWER(cash_flow_quarter_filter!$B$2), ROW(cash_flow_quarter[Company Name]) - ROW(INDEX(cash_flow_quarter[Company Name], 1, 1)) + 1), ROW(22:22)), COLUMN(Q:Q)), "")</f>
        <v>0</v>
      </c>
      <c r="S24" s="19">
        <f t="array" ref="S24">IFERROR(INDEX(cash_flow_quarter[#All], SMALL(IF(LOWER(cash_flow_quarter[Company Name]) = LOWER(cash_flow_quarter_filter!$B$2), ROW(cash_flow_quarter[Company Name]) - ROW(INDEX(cash_flow_quarter[Company Name], 1, 1)) + 1), ROW(22:22)), COLUMN(R:R)), "")</f>
        <v>0</v>
      </c>
    </row>
    <row r="25" spans="3:19" x14ac:dyDescent="0.35">
      <c r="C25" t="str">
        <f t="array" ref="C25">IFERROR(INDEX(cash_flow_quarter[#All], SMALL(IF(LOWER(cash_flow_quarter[Company Name]) = LOWER(cash_flow_quarter_filter!$B$2), ROW(cash_flow_quarter[Company Name]) - ROW(INDEX(cash_flow_quarter[Company Name], 1, 1)) + 1), ROW(23:23)), COLUMN(B:B)), "")</f>
        <v>3.Tiền thu từ đi vay</v>
      </c>
      <c r="D25" s="19">
        <f t="array" ref="D25">IFERROR(INDEX(cash_flow_quarter[#All], SMALL(IF(LOWER(cash_flow_quarter[Company Name]) = LOWER(cash_flow_quarter_filter!$B$2), ROW(cash_flow_quarter[Company Name]) - ROW(INDEX(cash_flow_quarter[Company Name], 1, 1)) + 1), ROW(23:23)), COLUMN(C:C)), "")</f>
        <v>3070000000</v>
      </c>
      <c r="E25" s="19">
        <f t="array" ref="E25">IFERROR(INDEX(cash_flow_quarter[#All], SMALL(IF(LOWER(cash_flow_quarter[Company Name]) = LOWER(cash_flow_quarter_filter!$B$2), ROW(cash_flow_quarter[Company Name]) - ROW(INDEX(cash_flow_quarter[Company Name], 1, 1)) + 1), ROW(23:23)), COLUMN(D:D)), "")</f>
        <v>3070000000</v>
      </c>
      <c r="F25" s="19">
        <f t="array" ref="F25">IFERROR(INDEX(cash_flow_quarter[#All], SMALL(IF(LOWER(cash_flow_quarter[Company Name]) = LOWER(cash_flow_quarter_filter!$B$2), ROW(cash_flow_quarter[Company Name]) - ROW(INDEX(cash_flow_quarter[Company Name], 1, 1)) + 1), ROW(23:23)), COLUMN(E:E)), "")</f>
        <v>2083000000</v>
      </c>
      <c r="G25" s="19">
        <f t="array" ref="G25">IFERROR(INDEX(cash_flow_quarter[#All], SMALL(IF(LOWER(cash_flow_quarter[Company Name]) = LOWER(cash_flow_quarter_filter!$B$2), ROW(cash_flow_quarter[Company Name]) - ROW(INDEX(cash_flow_quarter[Company Name], 1, 1)) + 1), ROW(23:23)), COLUMN(F:F)), "")</f>
        <v>2083000000</v>
      </c>
      <c r="H25" s="19">
        <f t="array" ref="H25">IFERROR(INDEX(cash_flow_quarter[#All], SMALL(IF(LOWER(cash_flow_quarter[Company Name]) = LOWER(cash_flow_quarter_filter!$B$2), ROW(cash_flow_quarter[Company Name]) - ROW(INDEX(cash_flow_quarter[Company Name], 1, 1)) + 1), ROW(23:23)), COLUMN(G:G)), "")</f>
        <v>0</v>
      </c>
      <c r="I25" s="19">
        <f t="array" ref="I25">IFERROR(INDEX(cash_flow_quarter[#All], SMALL(IF(LOWER(cash_flow_quarter[Company Name]) = LOWER(cash_flow_quarter_filter!$B$2), ROW(cash_flow_quarter[Company Name]) - ROW(INDEX(cash_flow_quarter[Company Name], 1, 1)) + 1), ROW(23:23)), COLUMN(H:H)), "")</f>
        <v>19342000000</v>
      </c>
      <c r="J25" s="19">
        <f t="array" ref="J25">IFERROR(INDEX(cash_flow_quarter[#All], SMALL(IF(LOWER(cash_flow_quarter[Company Name]) = LOWER(cash_flow_quarter_filter!$B$2), ROW(cash_flow_quarter[Company Name]) - ROW(INDEX(cash_flow_quarter[Company Name], 1, 1)) + 1), ROW(23:23)), COLUMN(I:I)), "")</f>
        <v>10230000000</v>
      </c>
      <c r="K25" s="19">
        <f t="array" ref="K25">IFERROR(INDEX(cash_flow_quarter[#All], SMALL(IF(LOWER(cash_flow_quarter[Company Name]) = LOWER(cash_flow_quarter_filter!$B$2), ROW(cash_flow_quarter[Company Name]) - ROW(INDEX(cash_flow_quarter[Company Name], 1, 1)) + 1), ROW(23:23)), COLUMN(J:J)), "")</f>
        <v>0</v>
      </c>
      <c r="L25" s="19">
        <f t="array" ref="L25">IFERROR(INDEX(cash_flow_quarter[#All], SMALL(IF(LOWER(cash_flow_quarter[Company Name]) = LOWER(cash_flow_quarter_filter!$B$2), ROW(cash_flow_quarter[Company Name]) - ROW(INDEX(cash_flow_quarter[Company Name], 1, 1)) + 1), ROW(23:23)), COLUMN(K:K)), "")</f>
        <v>2083000000</v>
      </c>
      <c r="M25" s="19">
        <f t="array" ref="M25">IFERROR(INDEX(cash_flow_quarter[#All], SMALL(IF(LOWER(cash_flow_quarter[Company Name]) = LOWER(cash_flow_quarter_filter!$B$2), ROW(cash_flow_quarter[Company Name]) - ROW(INDEX(cash_flow_quarter[Company Name], 1, 1)) + 1), ROW(23:23)), COLUMN(L:L)), "")</f>
        <v>4226000000</v>
      </c>
      <c r="N25" s="19">
        <f t="array" ref="N25">IFERROR(INDEX(cash_flow_quarter[#All], SMALL(IF(LOWER(cash_flow_quarter[Company Name]) = LOWER(cash_flow_quarter_filter!$B$2), ROW(cash_flow_quarter[Company Name]) - ROW(INDEX(cash_flow_quarter[Company Name], 1, 1)) + 1), ROW(23:23)), COLUMN(M:M)), "")</f>
        <v>1667000000</v>
      </c>
      <c r="O25" s="19">
        <f t="array" ref="O25">IFERROR(INDEX(cash_flow_quarter[#All], SMALL(IF(LOWER(cash_flow_quarter[Company Name]) = LOWER(cash_flow_quarter_filter!$B$2), ROW(cash_flow_quarter[Company Name]) - ROW(INDEX(cash_flow_quarter[Company Name], 1, 1)) + 1), ROW(23:23)), COLUMN(N:N)), "")</f>
        <v>676879000000</v>
      </c>
      <c r="P25" s="19">
        <f t="array" ref="P25">IFERROR(INDEX(cash_flow_quarter[#All], SMALL(IF(LOWER(cash_flow_quarter[Company Name]) = LOWER(cash_flow_quarter_filter!$B$2), ROW(cash_flow_quarter[Company Name]) - ROW(INDEX(cash_flow_quarter[Company Name], 1, 1)) + 1), ROW(23:23)), COLUMN(O:O)), "")</f>
        <v>0</v>
      </c>
      <c r="Q25" s="19">
        <f t="array" ref="Q25">IFERROR(INDEX(cash_flow_quarter[#All], SMALL(IF(LOWER(cash_flow_quarter[Company Name]) = LOWER(cash_flow_quarter_filter!$B$2), ROW(cash_flow_quarter[Company Name]) - ROW(INDEX(cash_flow_quarter[Company Name], 1, 1)) + 1), ROW(23:23)), COLUMN(P:P)), "")</f>
        <v>0</v>
      </c>
      <c r="R25" s="19">
        <f t="array" ref="R25">IFERROR(INDEX(cash_flow_quarter[#All], SMALL(IF(LOWER(cash_flow_quarter[Company Name]) = LOWER(cash_flow_quarter_filter!$B$2), ROW(cash_flow_quarter[Company Name]) - ROW(INDEX(cash_flow_quarter[Company Name], 1, 1)) + 1), ROW(23:23)), COLUMN(Q:Q)), "")</f>
        <v>0</v>
      </c>
      <c r="S25" s="19">
        <f t="array" ref="S25">IFERROR(INDEX(cash_flow_quarter[#All], SMALL(IF(LOWER(cash_flow_quarter[Company Name]) = LOWER(cash_flow_quarter_filter!$B$2), ROW(cash_flow_quarter[Company Name]) - ROW(INDEX(cash_flow_quarter[Company Name], 1, 1)) + 1), ROW(23:23)), COLUMN(R:R)), "")</f>
        <v>0</v>
      </c>
    </row>
    <row r="26" spans="3:19" x14ac:dyDescent="0.35">
      <c r="C26" t="str">
        <f t="array" ref="C26">IFERROR(INDEX(cash_flow_quarter[#All], SMALL(IF(LOWER(cash_flow_quarter[Company Name]) = LOWER(cash_flow_quarter_filter!$B$2), ROW(cash_flow_quarter[Company Name]) - ROW(INDEX(cash_flow_quarter[Company Name], 1, 1)) + 1), ROW(24:24)), COLUMN(B:B)), "")</f>
        <v>4.Tiền chi trả nợ gốc vay</v>
      </c>
      <c r="D26" s="19">
        <f t="array" ref="D26">IFERROR(INDEX(cash_flow_quarter[#All], SMALL(IF(LOWER(cash_flow_quarter[Company Name]) = LOWER(cash_flow_quarter_filter!$B$2), ROW(cash_flow_quarter[Company Name]) - ROW(INDEX(cash_flow_quarter[Company Name], 1, 1)) + 1), ROW(24:24)), COLUMN(C:C)), "")</f>
        <v>-86761000000</v>
      </c>
      <c r="E26" s="19">
        <f t="array" ref="E26">IFERROR(INDEX(cash_flow_quarter[#All], SMALL(IF(LOWER(cash_flow_quarter[Company Name]) = LOWER(cash_flow_quarter_filter!$B$2), ROW(cash_flow_quarter[Company Name]) - ROW(INDEX(cash_flow_quarter[Company Name], 1, 1)) + 1), ROW(24:24)), COLUMN(D:D)), "")</f>
        <v>-112295000000</v>
      </c>
      <c r="F26" s="19">
        <f t="array" ref="F26">IFERROR(INDEX(cash_flow_quarter[#All], SMALL(IF(LOWER(cash_flow_quarter[Company Name]) = LOWER(cash_flow_quarter_filter!$B$2), ROW(cash_flow_quarter[Company Name]) - ROW(INDEX(cash_flow_quarter[Company Name], 1, 1)) + 1), ROW(24:24)), COLUMN(E:E)), "")</f>
        <v>-25029000000</v>
      </c>
      <c r="G26" s="19">
        <f t="array" ref="G26">IFERROR(INDEX(cash_flow_quarter[#All], SMALL(IF(LOWER(cash_flow_quarter[Company Name]) = LOWER(cash_flow_quarter_filter!$B$2), ROW(cash_flow_quarter[Company Name]) - ROW(INDEX(cash_flow_quarter[Company Name], 1, 1)) + 1), ROW(24:24)), COLUMN(F:F)), "")</f>
        <v>-56048000000</v>
      </c>
      <c r="H26" s="19">
        <f t="array" ref="H26">IFERROR(INDEX(cash_flow_quarter[#All], SMALL(IF(LOWER(cash_flow_quarter[Company Name]) = LOWER(cash_flow_quarter_filter!$B$2), ROW(cash_flow_quarter[Company Name]) - ROW(INDEX(cash_flow_quarter[Company Name], 1, 1)) + 1), ROW(24:24)), COLUMN(G:G)), "")</f>
        <v>-70351000000</v>
      </c>
      <c r="I26" s="19">
        <f t="array" ref="I26">IFERROR(INDEX(cash_flow_quarter[#All], SMALL(IF(LOWER(cash_flow_quarter[Company Name]) = LOWER(cash_flow_quarter_filter!$B$2), ROW(cash_flow_quarter[Company Name]) - ROW(INDEX(cash_flow_quarter[Company Name], 1, 1)) + 1), ROW(24:24)), COLUMN(H:H)), "")</f>
        <v>-207485000000</v>
      </c>
      <c r="J26" s="19">
        <f t="array" ref="J26">IFERROR(INDEX(cash_flow_quarter[#All], SMALL(IF(LOWER(cash_flow_quarter[Company Name]) = LOWER(cash_flow_quarter_filter!$B$2), ROW(cash_flow_quarter[Company Name]) - ROW(INDEX(cash_flow_quarter[Company Name], 1, 1)) + 1), ROW(24:24)), COLUMN(I:I)), "")</f>
        <v>5816000000</v>
      </c>
      <c r="K26" s="19">
        <f t="array" ref="K26">IFERROR(INDEX(cash_flow_quarter[#All], SMALL(IF(LOWER(cash_flow_quarter[Company Name]) = LOWER(cash_flow_quarter_filter!$B$2), ROW(cash_flow_quarter[Company Name]) - ROW(INDEX(cash_flow_quarter[Company Name], 1, 1)) + 1), ROW(24:24)), COLUMN(J:J)), "")</f>
        <v>6878000000</v>
      </c>
      <c r="L26" s="19">
        <f t="array" ref="L26">IFERROR(INDEX(cash_flow_quarter[#All], SMALL(IF(LOWER(cash_flow_quarter[Company Name]) = LOWER(cash_flow_quarter_filter!$B$2), ROW(cash_flow_quarter[Company Name]) - ROW(INDEX(cash_flow_quarter[Company Name], 1, 1)) + 1), ROW(24:24)), COLUMN(K:K)), "")</f>
        <v>-6458000000</v>
      </c>
      <c r="M26" s="19">
        <f t="array" ref="M26">IFERROR(INDEX(cash_flow_quarter[#All], SMALL(IF(LOWER(cash_flow_quarter[Company Name]) = LOWER(cash_flow_quarter_filter!$B$2), ROW(cash_flow_quarter[Company Name]) - ROW(INDEX(cash_flow_quarter[Company Name], 1, 1)) + 1), ROW(24:24)), COLUMN(L:L)), "")</f>
        <v>-45759000000</v>
      </c>
      <c r="N26" s="19">
        <f t="array" ref="N26">IFERROR(INDEX(cash_flow_quarter[#All], SMALL(IF(LOWER(cash_flow_quarter[Company Name]) = LOWER(cash_flow_quarter_filter!$B$2), ROW(cash_flow_quarter[Company Name]) - ROW(INDEX(cash_flow_quarter[Company Name], 1, 1)) + 1), ROW(24:24)), COLUMN(M:M)), "")</f>
        <v>-59564000000</v>
      </c>
      <c r="O26" s="19">
        <f t="array" ref="O26">IFERROR(INDEX(cash_flow_quarter[#All], SMALL(IF(LOWER(cash_flow_quarter[Company Name]) = LOWER(cash_flow_quarter_filter!$B$2), ROW(cash_flow_quarter[Company Name]) - ROW(INDEX(cash_flow_quarter[Company Name], 1, 1)) + 1), ROW(24:24)), COLUMN(N:N)), "")</f>
        <v>544484000000</v>
      </c>
      <c r="P26" s="19">
        <f t="array" ref="P26">IFERROR(INDEX(cash_flow_quarter[#All], SMALL(IF(LOWER(cash_flow_quarter[Company Name]) = LOWER(cash_flow_quarter_filter!$B$2), ROW(cash_flow_quarter[Company Name]) - ROW(INDEX(cash_flow_quarter[Company Name], 1, 1)) + 1), ROW(24:24)), COLUMN(O:O)), "")</f>
        <v>0</v>
      </c>
      <c r="Q26" s="19">
        <f t="array" ref="Q26">IFERROR(INDEX(cash_flow_quarter[#All], SMALL(IF(LOWER(cash_flow_quarter[Company Name]) = LOWER(cash_flow_quarter_filter!$B$2), ROW(cash_flow_quarter[Company Name]) - ROW(INDEX(cash_flow_quarter[Company Name], 1, 1)) + 1), ROW(24:24)), COLUMN(P:P)), "")</f>
        <v>0</v>
      </c>
      <c r="R26" s="19">
        <f t="array" ref="R26">IFERROR(INDEX(cash_flow_quarter[#All], SMALL(IF(LOWER(cash_flow_quarter[Company Name]) = LOWER(cash_flow_quarter_filter!$B$2), ROW(cash_flow_quarter[Company Name]) - ROW(INDEX(cash_flow_quarter[Company Name], 1, 1)) + 1), ROW(24:24)), COLUMN(Q:Q)), "")</f>
        <v>0</v>
      </c>
      <c r="S26" s="19">
        <f t="array" ref="S26">IFERROR(INDEX(cash_flow_quarter[#All], SMALL(IF(LOWER(cash_flow_quarter[Company Name]) = LOWER(cash_flow_quarter_filter!$B$2), ROW(cash_flow_quarter[Company Name]) - ROW(INDEX(cash_flow_quarter[Company Name], 1, 1)) + 1), ROW(24:24)), COLUMN(R:R)), "")</f>
        <v>0</v>
      </c>
    </row>
    <row r="27" spans="3:19" x14ac:dyDescent="0.35">
      <c r="C27" t="str">
        <f t="array" ref="C27">IFERROR(INDEX(cash_flow_quarter[#All], SMALL(IF(LOWER(cash_flow_quarter[Company Name]) = LOWER(cash_flow_quarter_filter!$B$2), ROW(cash_flow_quarter[Company Name]) - ROW(INDEX(cash_flow_quarter[Company Name], 1, 1)) + 1), ROW(25:25)), COLUMN(B:B)), "")</f>
        <v>5.Tiền chi trả nợ thuê tài chính</v>
      </c>
      <c r="D27" s="19">
        <f t="array" ref="D27">IFERROR(INDEX(cash_flow_quarter[#All], SMALL(IF(LOWER(cash_flow_quarter[Company Name]) = LOWER(cash_flow_quarter_filter!$B$2), ROW(cash_flow_quarter[Company Name]) - ROW(INDEX(cash_flow_quarter[Company Name], 1, 1)) + 1), ROW(25:25)), COLUMN(C:C)), "")</f>
        <v>3007800000000</v>
      </c>
      <c r="E27" s="19">
        <f t="array" ref="E27">IFERROR(INDEX(cash_flow_quarter[#All], SMALL(IF(LOWER(cash_flow_quarter[Company Name]) = LOWER(cash_flow_quarter_filter!$B$2), ROW(cash_flow_quarter[Company Name]) - ROW(INDEX(cash_flow_quarter[Company Name], 1, 1)) + 1), ROW(25:25)), COLUMN(D:D)), "")</f>
        <v>3007800000000</v>
      </c>
      <c r="F27" s="19">
        <f t="array" ref="F27">IFERROR(INDEX(cash_flow_quarter[#All], SMALL(IF(LOWER(cash_flow_quarter[Company Name]) = LOWER(cash_flow_quarter_filter!$B$2), ROW(cash_flow_quarter[Company Name]) - ROW(INDEX(cash_flow_quarter[Company Name], 1, 1)) + 1), ROW(25:25)), COLUMN(E:E)), "")</f>
        <v>0</v>
      </c>
      <c r="G27" s="19">
        <f t="array" ref="G27">IFERROR(INDEX(cash_flow_quarter[#All], SMALL(IF(LOWER(cash_flow_quarter[Company Name]) = LOWER(cash_flow_quarter_filter!$B$2), ROW(cash_flow_quarter[Company Name]) - ROW(INDEX(cash_flow_quarter[Company Name], 1, 1)) + 1), ROW(25:25)), COLUMN(F:F)), "")</f>
        <v>0</v>
      </c>
      <c r="H27" s="19">
        <f t="array" ref="H27">IFERROR(INDEX(cash_flow_quarter[#All], SMALL(IF(LOWER(cash_flow_quarter[Company Name]) = LOWER(cash_flow_quarter_filter!$B$2), ROW(cash_flow_quarter[Company Name]) - ROW(INDEX(cash_flow_quarter[Company Name], 1, 1)) + 1), ROW(25:25)), COLUMN(G:G)), "")</f>
        <v>0</v>
      </c>
      <c r="I27" s="19">
        <f t="array" ref="I27">IFERROR(INDEX(cash_flow_quarter[#All], SMALL(IF(LOWER(cash_flow_quarter[Company Name]) = LOWER(cash_flow_quarter_filter!$B$2), ROW(cash_flow_quarter[Company Name]) - ROW(INDEX(cash_flow_quarter[Company Name], 1, 1)) + 1), ROW(25:25)), COLUMN(H:H)), "")</f>
        <v>8761096000000</v>
      </c>
      <c r="J27" s="19">
        <f t="array" ref="J27">IFERROR(INDEX(cash_flow_quarter[#All], SMALL(IF(LOWER(cash_flow_quarter[Company Name]) = LOWER(cash_flow_quarter_filter!$B$2), ROW(cash_flow_quarter[Company Name]) - ROW(INDEX(cash_flow_quarter[Company Name], 1, 1)) + 1), ROW(25:25)), COLUMN(I:I)), "")</f>
        <v>0</v>
      </c>
      <c r="K27" s="19">
        <f t="array" ref="K27">IFERROR(INDEX(cash_flow_quarter[#All], SMALL(IF(LOWER(cash_flow_quarter[Company Name]) = LOWER(cash_flow_quarter_filter!$B$2), ROW(cash_flow_quarter[Company Name]) - ROW(INDEX(cash_flow_quarter[Company Name], 1, 1)) + 1), ROW(25:25)), COLUMN(J:J)), "")</f>
        <v>0</v>
      </c>
      <c r="L27" s="19">
        <f t="array" ref="L27">IFERROR(INDEX(cash_flow_quarter[#All], SMALL(IF(LOWER(cash_flow_quarter[Company Name]) = LOWER(cash_flow_quarter_filter!$B$2), ROW(cash_flow_quarter[Company Name]) - ROW(INDEX(cash_flow_quarter[Company Name], 1, 1)) + 1), ROW(25:25)), COLUMN(K:K)), "")</f>
        <v>0</v>
      </c>
      <c r="M27" s="19">
        <f t="array" ref="M27">IFERROR(INDEX(cash_flow_quarter[#All], SMALL(IF(LOWER(cash_flow_quarter[Company Name]) = LOWER(cash_flow_quarter_filter!$B$2), ROW(cash_flow_quarter[Company Name]) - ROW(INDEX(cash_flow_quarter[Company Name], 1, 1)) + 1), ROW(25:25)), COLUMN(L:L)), "")</f>
        <v>0</v>
      </c>
      <c r="N27" s="19">
        <f t="array" ref="N27">IFERROR(INDEX(cash_flow_quarter[#All], SMALL(IF(LOWER(cash_flow_quarter[Company Name]) = LOWER(cash_flow_quarter_filter!$B$2), ROW(cash_flow_quarter[Company Name]) - ROW(INDEX(cash_flow_quarter[Company Name], 1, 1)) + 1), ROW(25:25)), COLUMN(M:M)), "")</f>
        <v>0</v>
      </c>
      <c r="O27" s="19">
        <f t="array" ref="O27">IFERROR(INDEX(cash_flow_quarter[#All], SMALL(IF(LOWER(cash_flow_quarter[Company Name]) = LOWER(cash_flow_quarter_filter!$B$2), ROW(cash_flow_quarter[Company Name]) - ROW(INDEX(cash_flow_quarter[Company Name], 1, 1)) + 1), ROW(25:25)), COLUMN(N:N)), "")</f>
        <v>0</v>
      </c>
      <c r="P27" s="19">
        <f t="array" ref="P27">IFERROR(INDEX(cash_flow_quarter[#All], SMALL(IF(LOWER(cash_flow_quarter[Company Name]) = LOWER(cash_flow_quarter_filter!$B$2), ROW(cash_flow_quarter[Company Name]) - ROW(INDEX(cash_flow_quarter[Company Name], 1, 1)) + 1), ROW(25:25)), COLUMN(O:O)), "")</f>
        <v>0</v>
      </c>
      <c r="Q27" s="19">
        <f t="array" ref="Q27">IFERROR(INDEX(cash_flow_quarter[#All], SMALL(IF(LOWER(cash_flow_quarter[Company Name]) = LOWER(cash_flow_quarter_filter!$B$2), ROW(cash_flow_quarter[Company Name]) - ROW(INDEX(cash_flow_quarter[Company Name], 1, 1)) + 1), ROW(25:25)), COLUMN(P:P)), "")</f>
        <v>0</v>
      </c>
      <c r="R27" s="19">
        <f t="array" ref="R27">IFERROR(INDEX(cash_flow_quarter[#All], SMALL(IF(LOWER(cash_flow_quarter[Company Name]) = LOWER(cash_flow_quarter_filter!$B$2), ROW(cash_flow_quarter[Company Name]) - ROW(INDEX(cash_flow_quarter[Company Name], 1, 1)) + 1), ROW(25:25)), COLUMN(Q:Q)), "")</f>
        <v>0</v>
      </c>
      <c r="S27" s="19">
        <f t="array" ref="S27">IFERROR(INDEX(cash_flow_quarter[#All], SMALL(IF(LOWER(cash_flow_quarter[Company Name]) = LOWER(cash_flow_quarter_filter!$B$2), ROW(cash_flow_quarter[Company Name]) - ROW(INDEX(cash_flow_quarter[Company Name], 1, 1)) + 1), ROW(25:25)), COLUMN(R:R)), "")</f>
        <v>0</v>
      </c>
    </row>
    <row r="28" spans="3:19" x14ac:dyDescent="0.35">
      <c r="C28" t="str">
        <f t="array" ref="C28">IFERROR(INDEX(cash_flow_quarter[#All], SMALL(IF(LOWER(cash_flow_quarter[Company Name]) = LOWER(cash_flow_quarter_filter!$B$2), ROW(cash_flow_quarter[Company Name]) - ROW(INDEX(cash_flow_quarter[Company Name], 1, 1)) + 1), ROW(26:26)), COLUMN(B:B)), "")</f>
        <v>6. Cổ tức, lợi nhuận đã trả cho chủ sở hữu</v>
      </c>
      <c r="D28" s="19">
        <f t="array" ref="D28">IFERROR(INDEX(cash_flow_quarter[#All], SMALL(IF(LOWER(cash_flow_quarter[Company Name]) = LOWER(cash_flow_quarter_filter!$B$2), ROW(cash_flow_quarter[Company Name]) - ROW(INDEX(cash_flow_quarter[Company Name], 1, 1)) + 1), ROW(26:26)), COLUMN(C:C)), "")</f>
        <v>0</v>
      </c>
      <c r="E28" s="19">
        <f t="array" ref="E28">IFERROR(INDEX(cash_flow_quarter[#All], SMALL(IF(LOWER(cash_flow_quarter[Company Name]) = LOWER(cash_flow_quarter_filter!$B$2), ROW(cash_flow_quarter[Company Name]) - ROW(INDEX(cash_flow_quarter[Company Name], 1, 1)) + 1), ROW(26:26)), COLUMN(D:D)), "")</f>
        <v>0</v>
      </c>
      <c r="F28" s="19">
        <f t="array" ref="F28">IFERROR(INDEX(cash_flow_quarter[#All], SMALL(IF(LOWER(cash_flow_quarter[Company Name]) = LOWER(cash_flow_quarter_filter!$B$2), ROW(cash_flow_quarter[Company Name]) - ROW(INDEX(cash_flow_quarter[Company Name], 1, 1)) + 1), ROW(26:26)), COLUMN(E:E)), "")</f>
        <v>0</v>
      </c>
      <c r="G28" s="19">
        <f t="array" ref="G28">IFERROR(INDEX(cash_flow_quarter[#All], SMALL(IF(LOWER(cash_flow_quarter[Company Name]) = LOWER(cash_flow_quarter_filter!$B$2), ROW(cash_flow_quarter[Company Name]) - ROW(INDEX(cash_flow_quarter[Company Name], 1, 1)) + 1), ROW(26:26)), COLUMN(F:F)), "")</f>
        <v>0</v>
      </c>
      <c r="H28" s="19">
        <f t="array" ref="H28">IFERROR(INDEX(cash_flow_quarter[#All], SMALL(IF(LOWER(cash_flow_quarter[Company Name]) = LOWER(cash_flow_quarter_filter!$B$2), ROW(cash_flow_quarter[Company Name]) - ROW(INDEX(cash_flow_quarter[Company Name], 1, 1)) + 1), ROW(26:26)), COLUMN(G:G)), "")</f>
        <v>0</v>
      </c>
      <c r="I28" s="19">
        <f t="array" ref="I28">IFERROR(INDEX(cash_flow_quarter[#All], SMALL(IF(LOWER(cash_flow_quarter[Company Name]) = LOWER(cash_flow_quarter_filter!$B$2), ROW(cash_flow_quarter[Company Name]) - ROW(INDEX(cash_flow_quarter[Company Name], 1, 1)) + 1), ROW(26:26)), COLUMN(H:H)), "")</f>
        <v>0</v>
      </c>
      <c r="J28" s="19">
        <f t="array" ref="J28">IFERROR(INDEX(cash_flow_quarter[#All], SMALL(IF(LOWER(cash_flow_quarter[Company Name]) = LOWER(cash_flow_quarter_filter!$B$2), ROW(cash_flow_quarter[Company Name]) - ROW(INDEX(cash_flow_quarter[Company Name], 1, 1)) + 1), ROW(26:26)), COLUMN(I:I)), "")</f>
        <v>0</v>
      </c>
      <c r="K28" s="19">
        <f t="array" ref="K28">IFERROR(INDEX(cash_flow_quarter[#All], SMALL(IF(LOWER(cash_flow_quarter[Company Name]) = LOWER(cash_flow_quarter_filter!$B$2), ROW(cash_flow_quarter[Company Name]) - ROW(INDEX(cash_flow_quarter[Company Name], 1, 1)) + 1), ROW(26:26)), COLUMN(J:J)), "")</f>
        <v>0</v>
      </c>
      <c r="L28" s="19">
        <f t="array" ref="L28">IFERROR(INDEX(cash_flow_quarter[#All], SMALL(IF(LOWER(cash_flow_quarter[Company Name]) = LOWER(cash_flow_quarter_filter!$B$2), ROW(cash_flow_quarter[Company Name]) - ROW(INDEX(cash_flow_quarter[Company Name], 1, 1)) + 1), ROW(26:26)), COLUMN(K:K)), "")</f>
        <v>0</v>
      </c>
      <c r="M28" s="19">
        <f t="array" ref="M28">IFERROR(INDEX(cash_flow_quarter[#All], SMALL(IF(LOWER(cash_flow_quarter[Company Name]) = LOWER(cash_flow_quarter_filter!$B$2), ROW(cash_flow_quarter[Company Name]) - ROW(INDEX(cash_flow_quarter[Company Name], 1, 1)) + 1), ROW(26:26)), COLUMN(L:L)), "")</f>
        <v>0</v>
      </c>
      <c r="N28" s="19">
        <f t="array" ref="N28">IFERROR(INDEX(cash_flow_quarter[#All], SMALL(IF(LOWER(cash_flow_quarter[Company Name]) = LOWER(cash_flow_quarter_filter!$B$2), ROW(cash_flow_quarter[Company Name]) - ROW(INDEX(cash_flow_quarter[Company Name], 1, 1)) + 1), ROW(26:26)), COLUMN(M:M)), "")</f>
        <v>0</v>
      </c>
      <c r="O28" s="19">
        <f t="array" ref="O28">IFERROR(INDEX(cash_flow_quarter[#All], SMALL(IF(LOWER(cash_flow_quarter[Company Name]) = LOWER(cash_flow_quarter_filter!$B$2), ROW(cash_flow_quarter[Company Name]) - ROW(INDEX(cash_flow_quarter[Company Name], 1, 1)) + 1), ROW(26:26)), COLUMN(N:N)), "")</f>
        <v>0</v>
      </c>
      <c r="P28" s="19">
        <f t="array" ref="P28">IFERROR(INDEX(cash_flow_quarter[#All], SMALL(IF(LOWER(cash_flow_quarter[Company Name]) = LOWER(cash_flow_quarter_filter!$B$2), ROW(cash_flow_quarter[Company Name]) - ROW(INDEX(cash_flow_quarter[Company Name], 1, 1)) + 1), ROW(26:26)), COLUMN(O:O)), "")</f>
        <v>0</v>
      </c>
      <c r="Q28" s="19">
        <f t="array" ref="Q28">IFERROR(INDEX(cash_flow_quarter[#All], SMALL(IF(LOWER(cash_flow_quarter[Company Name]) = LOWER(cash_flow_quarter_filter!$B$2), ROW(cash_flow_quarter[Company Name]) - ROW(INDEX(cash_flow_quarter[Company Name], 1, 1)) + 1), ROW(26:26)), COLUMN(P:P)), "")</f>
        <v>0</v>
      </c>
      <c r="R28" s="19">
        <f t="array" ref="R28">IFERROR(INDEX(cash_flow_quarter[#All], SMALL(IF(LOWER(cash_flow_quarter[Company Name]) = LOWER(cash_flow_quarter_filter!$B$2), ROW(cash_flow_quarter[Company Name]) - ROW(INDEX(cash_flow_quarter[Company Name], 1, 1)) + 1), ROW(26:26)), COLUMN(Q:Q)), "")</f>
        <v>0</v>
      </c>
      <c r="S28" s="19">
        <f t="array" ref="S28">IFERROR(INDEX(cash_flow_quarter[#All], SMALL(IF(LOWER(cash_flow_quarter[Company Name]) = LOWER(cash_flow_quarter_filter!$B$2), ROW(cash_flow_quarter[Company Name]) - ROW(INDEX(cash_flow_quarter[Company Name], 1, 1)) + 1), ROW(26:26)), COLUMN(R:R)), "")</f>
        <v>0</v>
      </c>
    </row>
    <row r="29" spans="3:19" x14ac:dyDescent="0.35">
      <c r="C29" t="str">
        <f t="array" ref="C29">IFERROR(INDEX(cash_flow_quarter[#All], SMALL(IF(LOWER(cash_flow_quarter[Company Name]) = LOWER(cash_flow_quarter_filter!$B$2), ROW(cash_flow_quarter[Company Name]) - ROW(INDEX(cash_flow_quarter[Company Name], 1, 1)) + 1), ROW(27:27)), COLUMN(B:B)), "")</f>
        <v>7. Tiền thu từ vốn góp của cổ đông không kiểm soát</v>
      </c>
      <c r="D29" s="19">
        <f t="array" ref="D29">IFERROR(INDEX(cash_flow_quarter[#All], SMALL(IF(LOWER(cash_flow_quarter[Company Name]) = LOWER(cash_flow_quarter_filter!$B$2), ROW(cash_flow_quarter[Company Name]) - ROW(INDEX(cash_flow_quarter[Company Name], 1, 1)) + 1), ROW(27:27)), COLUMN(C:C)), "")</f>
        <v>0</v>
      </c>
      <c r="E29" s="19">
        <f t="array" ref="E29">IFERROR(INDEX(cash_flow_quarter[#All], SMALL(IF(LOWER(cash_flow_quarter[Company Name]) = LOWER(cash_flow_quarter_filter!$B$2), ROW(cash_flow_quarter[Company Name]) - ROW(INDEX(cash_flow_quarter[Company Name], 1, 1)) + 1), ROW(27:27)), COLUMN(D:D)), "")</f>
        <v>0</v>
      </c>
      <c r="F29" s="19">
        <f t="array" ref="F29">IFERROR(INDEX(cash_flow_quarter[#All], SMALL(IF(LOWER(cash_flow_quarter[Company Name]) = LOWER(cash_flow_quarter_filter!$B$2), ROW(cash_flow_quarter[Company Name]) - ROW(INDEX(cash_flow_quarter[Company Name], 1, 1)) + 1), ROW(27:27)), COLUMN(E:E)), "")</f>
        <v>0</v>
      </c>
      <c r="G29" s="19">
        <f t="array" ref="G29">IFERROR(INDEX(cash_flow_quarter[#All], SMALL(IF(LOWER(cash_flow_quarter[Company Name]) = LOWER(cash_flow_quarter_filter!$B$2), ROW(cash_flow_quarter[Company Name]) - ROW(INDEX(cash_flow_quarter[Company Name], 1, 1)) + 1), ROW(27:27)), COLUMN(F:F)), "")</f>
        <v>0</v>
      </c>
      <c r="H29" s="19">
        <f t="array" ref="H29">IFERROR(INDEX(cash_flow_quarter[#All], SMALL(IF(LOWER(cash_flow_quarter[Company Name]) = LOWER(cash_flow_quarter_filter!$B$2), ROW(cash_flow_quarter[Company Name]) - ROW(INDEX(cash_flow_quarter[Company Name], 1, 1)) + 1), ROW(27:27)), COLUMN(G:G)), "")</f>
        <v>0</v>
      </c>
      <c r="I29" s="19">
        <f t="array" ref="I29">IFERROR(INDEX(cash_flow_quarter[#All], SMALL(IF(LOWER(cash_flow_quarter[Company Name]) = LOWER(cash_flow_quarter_filter!$B$2), ROW(cash_flow_quarter[Company Name]) - ROW(INDEX(cash_flow_quarter[Company Name], 1, 1)) + 1), ROW(27:27)), COLUMN(H:H)), "")</f>
        <v>0</v>
      </c>
      <c r="J29" s="19">
        <f t="array" ref="J29">IFERROR(INDEX(cash_flow_quarter[#All], SMALL(IF(LOWER(cash_flow_quarter[Company Name]) = LOWER(cash_flow_quarter_filter!$B$2), ROW(cash_flow_quarter[Company Name]) - ROW(INDEX(cash_flow_quarter[Company Name], 1, 1)) + 1), ROW(27:27)), COLUMN(I:I)), "")</f>
        <v>0</v>
      </c>
      <c r="K29" s="19">
        <f t="array" ref="K29">IFERROR(INDEX(cash_flow_quarter[#All], SMALL(IF(LOWER(cash_flow_quarter[Company Name]) = LOWER(cash_flow_quarter_filter!$B$2), ROW(cash_flow_quarter[Company Name]) - ROW(INDEX(cash_flow_quarter[Company Name], 1, 1)) + 1), ROW(27:27)), COLUMN(J:J)), "")</f>
        <v>0</v>
      </c>
      <c r="L29" s="19">
        <f t="array" ref="L29">IFERROR(INDEX(cash_flow_quarter[#All], SMALL(IF(LOWER(cash_flow_quarter[Company Name]) = LOWER(cash_flow_quarter_filter!$B$2), ROW(cash_flow_quarter[Company Name]) - ROW(INDEX(cash_flow_quarter[Company Name], 1, 1)) + 1), ROW(27:27)), COLUMN(K:K)), "")</f>
        <v>0</v>
      </c>
      <c r="M29" s="19">
        <f t="array" ref="M29">IFERROR(INDEX(cash_flow_quarter[#All], SMALL(IF(LOWER(cash_flow_quarter[Company Name]) = LOWER(cash_flow_quarter_filter!$B$2), ROW(cash_flow_quarter[Company Name]) - ROW(INDEX(cash_flow_quarter[Company Name], 1, 1)) + 1), ROW(27:27)), COLUMN(L:L)), "")</f>
        <v>0</v>
      </c>
      <c r="N29" s="19">
        <f t="array" ref="N29">IFERROR(INDEX(cash_flow_quarter[#All], SMALL(IF(LOWER(cash_flow_quarter[Company Name]) = LOWER(cash_flow_quarter_filter!$B$2), ROW(cash_flow_quarter[Company Name]) - ROW(INDEX(cash_flow_quarter[Company Name], 1, 1)) + 1), ROW(27:27)), COLUMN(M:M)), "")</f>
        <v>0</v>
      </c>
      <c r="O29" s="19">
        <f t="array" ref="O29">IFERROR(INDEX(cash_flow_quarter[#All], SMALL(IF(LOWER(cash_flow_quarter[Company Name]) = LOWER(cash_flow_quarter_filter!$B$2), ROW(cash_flow_quarter[Company Name]) - ROW(INDEX(cash_flow_quarter[Company Name], 1, 1)) + 1), ROW(27:27)), COLUMN(N:N)), "")</f>
        <v>0</v>
      </c>
      <c r="P29" s="19">
        <f t="array" ref="P29">IFERROR(INDEX(cash_flow_quarter[#All], SMALL(IF(LOWER(cash_flow_quarter[Company Name]) = LOWER(cash_flow_quarter_filter!$B$2), ROW(cash_flow_quarter[Company Name]) - ROW(INDEX(cash_flow_quarter[Company Name], 1, 1)) + 1), ROW(27:27)), COLUMN(O:O)), "")</f>
        <v>0</v>
      </c>
      <c r="Q29" s="19">
        <f t="array" ref="Q29">IFERROR(INDEX(cash_flow_quarter[#All], SMALL(IF(LOWER(cash_flow_quarter[Company Name]) = LOWER(cash_flow_quarter_filter!$B$2), ROW(cash_flow_quarter[Company Name]) - ROW(INDEX(cash_flow_quarter[Company Name], 1, 1)) + 1), ROW(27:27)), COLUMN(P:P)), "")</f>
        <v>0</v>
      </c>
      <c r="R29" s="19">
        <f t="array" ref="R29">IFERROR(INDEX(cash_flow_quarter[#All], SMALL(IF(LOWER(cash_flow_quarter[Company Name]) = LOWER(cash_flow_quarter_filter!$B$2), ROW(cash_flow_quarter[Company Name]) - ROW(INDEX(cash_flow_quarter[Company Name], 1, 1)) + 1), ROW(27:27)), COLUMN(Q:Q)), "")</f>
        <v>0</v>
      </c>
      <c r="S29" s="19">
        <f t="array" ref="S29">IFERROR(INDEX(cash_flow_quarter[#All], SMALL(IF(LOWER(cash_flow_quarter[Company Name]) = LOWER(cash_flow_quarter_filter!$B$2), ROW(cash_flow_quarter[Company Name]) - ROW(INDEX(cash_flow_quarter[Company Name], 1, 1)) + 1), ROW(27:27)), COLUMN(R:R)), "")</f>
        <v>0</v>
      </c>
    </row>
    <row r="30" spans="3:19" x14ac:dyDescent="0.35">
      <c r="C30" t="str">
        <f t="array" ref="C30">IFERROR(INDEX(cash_flow_quarter[#All], SMALL(IF(LOWER(cash_flow_quarter[Company Name]) = LOWER(cash_flow_quarter_filter!$B$2), ROW(cash_flow_quarter[Company Name]) - ROW(INDEX(cash_flow_quarter[Company Name], 1, 1)) + 1), ROW(28:28)), COLUMN(B:B)), "")</f>
        <v>Lưu chuyển tiền thuần từ hoạt động tài chính</v>
      </c>
      <c r="D30" s="19">
        <f t="array" ref="D30">IFERROR(INDEX(cash_flow_quarter[#All], SMALL(IF(LOWER(cash_flow_quarter[Company Name]) = LOWER(cash_flow_quarter_filter!$B$2), ROW(cash_flow_quarter[Company Name]) - ROW(INDEX(cash_flow_quarter[Company Name], 1, 1)) + 1), ROW(28:28)), COLUMN(C:C)), "")</f>
        <v>0</v>
      </c>
      <c r="E30" s="19">
        <f t="array" ref="E30">IFERROR(INDEX(cash_flow_quarter[#All], SMALL(IF(LOWER(cash_flow_quarter[Company Name]) = LOWER(cash_flow_quarter_filter!$B$2), ROW(cash_flow_quarter[Company Name]) - ROW(INDEX(cash_flow_quarter[Company Name], 1, 1)) + 1), ROW(28:28)), COLUMN(D:D)), "")</f>
        <v>0</v>
      </c>
      <c r="F30" s="19">
        <f t="array" ref="F30">IFERROR(INDEX(cash_flow_quarter[#All], SMALL(IF(LOWER(cash_flow_quarter[Company Name]) = LOWER(cash_flow_quarter_filter!$B$2), ROW(cash_flow_quarter[Company Name]) - ROW(INDEX(cash_flow_quarter[Company Name], 1, 1)) + 1), ROW(28:28)), COLUMN(E:E)), "")</f>
        <v>0</v>
      </c>
      <c r="G30" s="19">
        <f t="array" ref="G30">IFERROR(INDEX(cash_flow_quarter[#All], SMALL(IF(LOWER(cash_flow_quarter[Company Name]) = LOWER(cash_flow_quarter_filter!$B$2), ROW(cash_flow_quarter[Company Name]) - ROW(INDEX(cash_flow_quarter[Company Name], 1, 1)) + 1), ROW(28:28)), COLUMN(F:F)), "")</f>
        <v>0</v>
      </c>
      <c r="H30" s="19">
        <f t="array" ref="H30">IFERROR(INDEX(cash_flow_quarter[#All], SMALL(IF(LOWER(cash_flow_quarter[Company Name]) = LOWER(cash_flow_quarter_filter!$B$2), ROW(cash_flow_quarter[Company Name]) - ROW(INDEX(cash_flow_quarter[Company Name], 1, 1)) + 1), ROW(28:28)), COLUMN(G:G)), "")</f>
        <v>0</v>
      </c>
      <c r="I30" s="19">
        <f t="array" ref="I30">IFERROR(INDEX(cash_flow_quarter[#All], SMALL(IF(LOWER(cash_flow_quarter[Company Name]) = LOWER(cash_flow_quarter_filter!$B$2), ROW(cash_flow_quarter[Company Name]) - ROW(INDEX(cash_flow_quarter[Company Name], 1, 1)) + 1), ROW(28:28)), COLUMN(H:H)), "")</f>
        <v>0</v>
      </c>
      <c r="J30" s="19">
        <f t="array" ref="J30">IFERROR(INDEX(cash_flow_quarter[#All], SMALL(IF(LOWER(cash_flow_quarter[Company Name]) = LOWER(cash_flow_quarter_filter!$B$2), ROW(cash_flow_quarter[Company Name]) - ROW(INDEX(cash_flow_quarter[Company Name], 1, 1)) + 1), ROW(28:28)), COLUMN(I:I)), "")</f>
        <v>0</v>
      </c>
      <c r="K30" s="19">
        <f t="array" ref="K30">IFERROR(INDEX(cash_flow_quarter[#All], SMALL(IF(LOWER(cash_flow_quarter[Company Name]) = LOWER(cash_flow_quarter_filter!$B$2), ROW(cash_flow_quarter[Company Name]) - ROW(INDEX(cash_flow_quarter[Company Name], 1, 1)) + 1), ROW(28:28)), COLUMN(J:J)), "")</f>
        <v>0</v>
      </c>
      <c r="L30" s="19">
        <f t="array" ref="L30">IFERROR(INDEX(cash_flow_quarter[#All], SMALL(IF(LOWER(cash_flow_quarter[Company Name]) = LOWER(cash_flow_quarter_filter!$B$2), ROW(cash_flow_quarter[Company Name]) - ROW(INDEX(cash_flow_quarter[Company Name], 1, 1)) + 1), ROW(28:28)), COLUMN(K:K)), "")</f>
        <v>0</v>
      </c>
      <c r="M30" s="19">
        <f t="array" ref="M30">IFERROR(INDEX(cash_flow_quarter[#All], SMALL(IF(LOWER(cash_flow_quarter[Company Name]) = LOWER(cash_flow_quarter_filter!$B$2), ROW(cash_flow_quarter[Company Name]) - ROW(INDEX(cash_flow_quarter[Company Name], 1, 1)) + 1), ROW(28:28)), COLUMN(L:L)), "")</f>
        <v>0</v>
      </c>
      <c r="N30" s="19">
        <f t="array" ref="N30">IFERROR(INDEX(cash_flow_quarter[#All], SMALL(IF(LOWER(cash_flow_quarter[Company Name]) = LOWER(cash_flow_quarter_filter!$B$2), ROW(cash_flow_quarter[Company Name]) - ROW(INDEX(cash_flow_quarter[Company Name], 1, 1)) + 1), ROW(28:28)), COLUMN(M:M)), "")</f>
        <v>0</v>
      </c>
      <c r="O30" s="19">
        <f t="array" ref="O30">IFERROR(INDEX(cash_flow_quarter[#All], SMALL(IF(LOWER(cash_flow_quarter[Company Name]) = LOWER(cash_flow_quarter_filter!$B$2), ROW(cash_flow_quarter[Company Name]) - ROW(INDEX(cash_flow_quarter[Company Name], 1, 1)) + 1), ROW(28:28)), COLUMN(N:N)), "")</f>
        <v>0</v>
      </c>
      <c r="P30" s="19">
        <f t="array" ref="P30">IFERROR(INDEX(cash_flow_quarter[#All], SMALL(IF(LOWER(cash_flow_quarter[Company Name]) = LOWER(cash_flow_quarter_filter!$B$2), ROW(cash_flow_quarter[Company Name]) - ROW(INDEX(cash_flow_quarter[Company Name], 1, 1)) + 1), ROW(28:28)), COLUMN(O:O)), "")</f>
        <v>0</v>
      </c>
      <c r="Q30" s="19">
        <f t="array" ref="Q30">IFERROR(INDEX(cash_flow_quarter[#All], SMALL(IF(LOWER(cash_flow_quarter[Company Name]) = LOWER(cash_flow_quarter_filter!$B$2), ROW(cash_flow_quarter[Company Name]) - ROW(INDEX(cash_flow_quarter[Company Name], 1, 1)) + 1), ROW(28:28)), COLUMN(P:P)), "")</f>
        <v>0</v>
      </c>
      <c r="R30" s="19">
        <f t="array" ref="R30">IFERROR(INDEX(cash_flow_quarter[#All], SMALL(IF(LOWER(cash_flow_quarter[Company Name]) = LOWER(cash_flow_quarter_filter!$B$2), ROW(cash_flow_quarter[Company Name]) - ROW(INDEX(cash_flow_quarter[Company Name], 1, 1)) + 1), ROW(28:28)), COLUMN(Q:Q)), "")</f>
        <v>0</v>
      </c>
      <c r="S30" s="19">
        <f t="array" ref="S30">IFERROR(INDEX(cash_flow_quarter[#All], SMALL(IF(LOWER(cash_flow_quarter[Company Name]) = LOWER(cash_flow_quarter_filter!$B$2), ROW(cash_flow_quarter[Company Name]) - ROW(INDEX(cash_flow_quarter[Company Name], 1, 1)) + 1), ROW(28:28)), COLUMN(R:R)), "")</f>
        <v>0</v>
      </c>
    </row>
    <row r="31" spans="3:19" x14ac:dyDescent="0.35">
      <c r="C31" t="str">
        <f t="array" ref="C31">IFERROR(INDEX(cash_flow_quarter[#All], SMALL(IF(LOWER(cash_flow_quarter[Company Name]) = LOWER(cash_flow_quarter_filter!$B$2), ROW(cash_flow_quarter[Company Name]) - ROW(INDEX(cash_flow_quarter[Company Name], 1, 1)) + 1), ROW(29:29)), COLUMN(B:B)), "")</f>
        <v>Lưu chuyển tiền thuần trong kỳ (50 = 20+30+40)</v>
      </c>
      <c r="D31" s="19">
        <f t="array" ref="D31">IFERROR(INDEX(cash_flow_quarter[#All], SMALL(IF(LOWER(cash_flow_quarter[Company Name]) = LOWER(cash_flow_quarter_filter!$B$2), ROW(cash_flow_quarter[Company Name]) - ROW(INDEX(cash_flow_quarter[Company Name], 1, 1)) + 1), ROW(29:29)), COLUMN(C:C)), "")</f>
        <v>0</v>
      </c>
      <c r="E31" s="19">
        <f t="array" ref="E31">IFERROR(INDEX(cash_flow_quarter[#All], SMALL(IF(LOWER(cash_flow_quarter[Company Name]) = LOWER(cash_flow_quarter_filter!$B$2), ROW(cash_flow_quarter[Company Name]) - ROW(INDEX(cash_flow_quarter[Company Name], 1, 1)) + 1), ROW(29:29)), COLUMN(D:D)), "")</f>
        <v>0</v>
      </c>
      <c r="F31" s="19">
        <f t="array" ref="F31">IFERROR(INDEX(cash_flow_quarter[#All], SMALL(IF(LOWER(cash_flow_quarter[Company Name]) = LOWER(cash_flow_quarter_filter!$B$2), ROW(cash_flow_quarter[Company Name]) - ROW(INDEX(cash_flow_quarter[Company Name], 1, 1)) + 1), ROW(29:29)), COLUMN(E:E)), "")</f>
        <v>0</v>
      </c>
      <c r="G31" s="19">
        <f t="array" ref="G31">IFERROR(INDEX(cash_flow_quarter[#All], SMALL(IF(LOWER(cash_flow_quarter[Company Name]) = LOWER(cash_flow_quarter_filter!$B$2), ROW(cash_flow_quarter[Company Name]) - ROW(INDEX(cash_flow_quarter[Company Name], 1, 1)) + 1), ROW(29:29)), COLUMN(F:F)), "")</f>
        <v>0</v>
      </c>
      <c r="H31" s="19">
        <f t="array" ref="H31">IFERROR(INDEX(cash_flow_quarter[#All], SMALL(IF(LOWER(cash_flow_quarter[Company Name]) = LOWER(cash_flow_quarter_filter!$B$2), ROW(cash_flow_quarter[Company Name]) - ROW(INDEX(cash_flow_quarter[Company Name], 1, 1)) + 1), ROW(29:29)), COLUMN(G:G)), "")</f>
        <v>0</v>
      </c>
      <c r="I31" s="19">
        <f t="array" ref="I31">IFERROR(INDEX(cash_flow_quarter[#All], SMALL(IF(LOWER(cash_flow_quarter[Company Name]) = LOWER(cash_flow_quarter_filter!$B$2), ROW(cash_flow_quarter[Company Name]) - ROW(INDEX(cash_flow_quarter[Company Name], 1, 1)) + 1), ROW(29:29)), COLUMN(H:H)), "")</f>
        <v>0</v>
      </c>
      <c r="J31" s="19">
        <f t="array" ref="J31">IFERROR(INDEX(cash_flow_quarter[#All], SMALL(IF(LOWER(cash_flow_quarter[Company Name]) = LOWER(cash_flow_quarter_filter!$B$2), ROW(cash_flow_quarter[Company Name]) - ROW(INDEX(cash_flow_quarter[Company Name], 1, 1)) + 1), ROW(29:29)), COLUMN(I:I)), "")</f>
        <v>0</v>
      </c>
      <c r="K31" s="19">
        <f t="array" ref="K31">IFERROR(INDEX(cash_flow_quarter[#All], SMALL(IF(LOWER(cash_flow_quarter[Company Name]) = LOWER(cash_flow_quarter_filter!$B$2), ROW(cash_flow_quarter[Company Name]) - ROW(INDEX(cash_flow_quarter[Company Name], 1, 1)) + 1), ROW(29:29)), COLUMN(J:J)), "")</f>
        <v>0</v>
      </c>
      <c r="L31" s="19">
        <f t="array" ref="L31">IFERROR(INDEX(cash_flow_quarter[#All], SMALL(IF(LOWER(cash_flow_quarter[Company Name]) = LOWER(cash_flow_quarter_filter!$B$2), ROW(cash_flow_quarter[Company Name]) - ROW(INDEX(cash_flow_quarter[Company Name], 1, 1)) + 1), ROW(29:29)), COLUMN(K:K)), "")</f>
        <v>0</v>
      </c>
      <c r="M31" s="19">
        <f t="array" ref="M31">IFERROR(INDEX(cash_flow_quarter[#All], SMALL(IF(LOWER(cash_flow_quarter[Company Name]) = LOWER(cash_flow_quarter_filter!$B$2), ROW(cash_flow_quarter[Company Name]) - ROW(INDEX(cash_flow_quarter[Company Name], 1, 1)) + 1), ROW(29:29)), COLUMN(L:L)), "")</f>
        <v>0</v>
      </c>
      <c r="N31" s="19">
        <f t="array" ref="N31">IFERROR(INDEX(cash_flow_quarter[#All], SMALL(IF(LOWER(cash_flow_quarter[Company Name]) = LOWER(cash_flow_quarter_filter!$B$2), ROW(cash_flow_quarter[Company Name]) - ROW(INDEX(cash_flow_quarter[Company Name], 1, 1)) + 1), ROW(29:29)), COLUMN(M:M)), "")</f>
        <v>0</v>
      </c>
      <c r="O31" s="19">
        <f t="array" ref="O31">IFERROR(INDEX(cash_flow_quarter[#All], SMALL(IF(LOWER(cash_flow_quarter[Company Name]) = LOWER(cash_flow_quarter_filter!$B$2), ROW(cash_flow_quarter[Company Name]) - ROW(INDEX(cash_flow_quarter[Company Name], 1, 1)) + 1), ROW(29:29)), COLUMN(N:N)), "")</f>
        <v>0</v>
      </c>
      <c r="P31" s="19">
        <f t="array" ref="P31">IFERROR(INDEX(cash_flow_quarter[#All], SMALL(IF(LOWER(cash_flow_quarter[Company Name]) = LOWER(cash_flow_quarter_filter!$B$2), ROW(cash_flow_quarter[Company Name]) - ROW(INDEX(cash_flow_quarter[Company Name], 1, 1)) + 1), ROW(29:29)), COLUMN(O:O)), "")</f>
        <v>0</v>
      </c>
      <c r="Q31" s="19">
        <f t="array" ref="Q31">IFERROR(INDEX(cash_flow_quarter[#All], SMALL(IF(LOWER(cash_flow_quarter[Company Name]) = LOWER(cash_flow_quarter_filter!$B$2), ROW(cash_flow_quarter[Company Name]) - ROW(INDEX(cash_flow_quarter[Company Name], 1, 1)) + 1), ROW(29:29)), COLUMN(P:P)), "")</f>
        <v>0</v>
      </c>
      <c r="R31" s="19">
        <f t="array" ref="R31">IFERROR(INDEX(cash_flow_quarter[#All], SMALL(IF(LOWER(cash_flow_quarter[Company Name]) = LOWER(cash_flow_quarter_filter!$B$2), ROW(cash_flow_quarter[Company Name]) - ROW(INDEX(cash_flow_quarter[Company Name], 1, 1)) + 1), ROW(29:29)), COLUMN(Q:Q)), "")</f>
        <v>0</v>
      </c>
      <c r="S31" s="19">
        <f t="array" ref="S31">IFERROR(INDEX(cash_flow_quarter[#All], SMALL(IF(LOWER(cash_flow_quarter[Company Name]) = LOWER(cash_flow_quarter_filter!$B$2), ROW(cash_flow_quarter[Company Name]) - ROW(INDEX(cash_flow_quarter[Company Name], 1, 1)) + 1), ROW(29:29)), COLUMN(R:R)), "")</f>
        <v>0</v>
      </c>
    </row>
    <row r="32" spans="3:19" x14ac:dyDescent="0.35">
      <c r="C32" t="str">
        <f t="array" ref="C32">IFERROR(INDEX(cash_flow_quarter[#All], SMALL(IF(LOWER(cash_flow_quarter[Company Name]) = LOWER(cash_flow_quarter_filter!$B$2), ROW(cash_flow_quarter[Company Name]) - ROW(INDEX(cash_flow_quarter[Company Name], 1, 1)) + 1), ROW(30:30)), COLUMN(B:B)), "")</f>
        <v>Tiền và tương đương tiền đầu kỳ</v>
      </c>
      <c r="D32" s="19">
        <f t="array" ref="D32">IFERROR(INDEX(cash_flow_quarter[#All], SMALL(IF(LOWER(cash_flow_quarter[Company Name]) = LOWER(cash_flow_quarter_filter!$B$2), ROW(cash_flow_quarter[Company Name]) - ROW(INDEX(cash_flow_quarter[Company Name], 1, 1)) + 1), ROW(30:30)), COLUMN(C:C)), "")</f>
        <v>0</v>
      </c>
      <c r="E32" s="19">
        <f t="array" ref="E32">IFERROR(INDEX(cash_flow_quarter[#All], SMALL(IF(LOWER(cash_flow_quarter[Company Name]) = LOWER(cash_flow_quarter_filter!$B$2), ROW(cash_flow_quarter[Company Name]) - ROW(INDEX(cash_flow_quarter[Company Name], 1, 1)) + 1), ROW(30:30)), COLUMN(D:D)), "")</f>
        <v>0</v>
      </c>
      <c r="F32" s="19">
        <f t="array" ref="F32">IFERROR(INDEX(cash_flow_quarter[#All], SMALL(IF(LOWER(cash_flow_quarter[Company Name]) = LOWER(cash_flow_quarter_filter!$B$2), ROW(cash_flow_quarter[Company Name]) - ROW(INDEX(cash_flow_quarter[Company Name], 1, 1)) + 1), ROW(30:30)), COLUMN(E:E)), "")</f>
        <v>0</v>
      </c>
      <c r="G32" s="19">
        <f t="array" ref="G32">IFERROR(INDEX(cash_flow_quarter[#All], SMALL(IF(LOWER(cash_flow_quarter[Company Name]) = LOWER(cash_flow_quarter_filter!$B$2), ROW(cash_flow_quarter[Company Name]) - ROW(INDEX(cash_flow_quarter[Company Name], 1, 1)) + 1), ROW(30:30)), COLUMN(F:F)), "")</f>
        <v>0</v>
      </c>
      <c r="H32" s="19">
        <f t="array" ref="H32">IFERROR(INDEX(cash_flow_quarter[#All], SMALL(IF(LOWER(cash_flow_quarter[Company Name]) = LOWER(cash_flow_quarter_filter!$B$2), ROW(cash_flow_quarter[Company Name]) - ROW(INDEX(cash_flow_quarter[Company Name], 1, 1)) + 1), ROW(30:30)), COLUMN(G:G)), "")</f>
        <v>0</v>
      </c>
      <c r="I32" s="19">
        <f t="array" ref="I32">IFERROR(INDEX(cash_flow_quarter[#All], SMALL(IF(LOWER(cash_flow_quarter[Company Name]) = LOWER(cash_flow_quarter_filter!$B$2), ROW(cash_flow_quarter[Company Name]) - ROW(INDEX(cash_flow_quarter[Company Name], 1, 1)) + 1), ROW(30:30)), COLUMN(H:H)), "")</f>
        <v>0</v>
      </c>
      <c r="J32" s="19">
        <f t="array" ref="J32">IFERROR(INDEX(cash_flow_quarter[#All], SMALL(IF(LOWER(cash_flow_quarter[Company Name]) = LOWER(cash_flow_quarter_filter!$B$2), ROW(cash_flow_quarter[Company Name]) - ROW(INDEX(cash_flow_quarter[Company Name], 1, 1)) + 1), ROW(30:30)), COLUMN(I:I)), "")</f>
        <v>0</v>
      </c>
      <c r="K32" s="19">
        <f t="array" ref="K32">IFERROR(INDEX(cash_flow_quarter[#All], SMALL(IF(LOWER(cash_flow_quarter[Company Name]) = LOWER(cash_flow_quarter_filter!$B$2), ROW(cash_flow_quarter[Company Name]) - ROW(INDEX(cash_flow_quarter[Company Name], 1, 1)) + 1), ROW(30:30)), COLUMN(J:J)), "")</f>
        <v>0</v>
      </c>
      <c r="L32" s="19">
        <f t="array" ref="L32">IFERROR(INDEX(cash_flow_quarter[#All], SMALL(IF(LOWER(cash_flow_quarter[Company Name]) = LOWER(cash_flow_quarter_filter!$B$2), ROW(cash_flow_quarter[Company Name]) - ROW(INDEX(cash_flow_quarter[Company Name], 1, 1)) + 1), ROW(30:30)), COLUMN(K:K)), "")</f>
        <v>0</v>
      </c>
      <c r="M32" s="19">
        <f t="array" ref="M32">IFERROR(INDEX(cash_flow_quarter[#All], SMALL(IF(LOWER(cash_flow_quarter[Company Name]) = LOWER(cash_flow_quarter_filter!$B$2), ROW(cash_flow_quarter[Company Name]) - ROW(INDEX(cash_flow_quarter[Company Name], 1, 1)) + 1), ROW(30:30)), COLUMN(L:L)), "")</f>
        <v>0</v>
      </c>
      <c r="N32" s="19">
        <f t="array" ref="N32">IFERROR(INDEX(cash_flow_quarter[#All], SMALL(IF(LOWER(cash_flow_quarter[Company Name]) = LOWER(cash_flow_quarter_filter!$B$2), ROW(cash_flow_quarter[Company Name]) - ROW(INDEX(cash_flow_quarter[Company Name], 1, 1)) + 1), ROW(30:30)), COLUMN(M:M)), "")</f>
        <v>0</v>
      </c>
      <c r="O32" s="19">
        <f t="array" ref="O32">IFERROR(INDEX(cash_flow_quarter[#All], SMALL(IF(LOWER(cash_flow_quarter[Company Name]) = LOWER(cash_flow_quarter_filter!$B$2), ROW(cash_flow_quarter[Company Name]) - ROW(INDEX(cash_flow_quarter[Company Name], 1, 1)) + 1), ROW(30:30)), COLUMN(N:N)), "")</f>
        <v>0</v>
      </c>
      <c r="P32" s="19">
        <f t="array" ref="P32">IFERROR(INDEX(cash_flow_quarter[#All], SMALL(IF(LOWER(cash_flow_quarter[Company Name]) = LOWER(cash_flow_quarter_filter!$B$2), ROW(cash_flow_quarter[Company Name]) - ROW(INDEX(cash_flow_quarter[Company Name], 1, 1)) + 1), ROW(30:30)), COLUMN(O:O)), "")</f>
        <v>0</v>
      </c>
      <c r="Q32" s="19">
        <f t="array" ref="Q32">IFERROR(INDEX(cash_flow_quarter[#All], SMALL(IF(LOWER(cash_flow_quarter[Company Name]) = LOWER(cash_flow_quarter_filter!$B$2), ROW(cash_flow_quarter[Company Name]) - ROW(INDEX(cash_flow_quarter[Company Name], 1, 1)) + 1), ROW(30:30)), COLUMN(P:P)), "")</f>
        <v>0</v>
      </c>
      <c r="R32" s="19">
        <f t="array" ref="R32">IFERROR(INDEX(cash_flow_quarter[#All], SMALL(IF(LOWER(cash_flow_quarter[Company Name]) = LOWER(cash_flow_quarter_filter!$B$2), ROW(cash_flow_quarter[Company Name]) - ROW(INDEX(cash_flow_quarter[Company Name], 1, 1)) + 1), ROW(30:30)), COLUMN(Q:Q)), "")</f>
        <v>0</v>
      </c>
      <c r="S32" s="19">
        <f t="array" ref="S32">IFERROR(INDEX(cash_flow_quarter[#All], SMALL(IF(LOWER(cash_flow_quarter[Company Name]) = LOWER(cash_flow_quarter_filter!$B$2), ROW(cash_flow_quarter[Company Name]) - ROW(INDEX(cash_flow_quarter[Company Name], 1, 1)) + 1), ROW(30:30)), COLUMN(R:R)), "")</f>
        <v>0</v>
      </c>
    </row>
    <row r="33" spans="3:19" x14ac:dyDescent="0.35">
      <c r="C33" t="str">
        <f t="array" ref="C33">IFERROR(INDEX(cash_flow_quarter[#All], SMALL(IF(LOWER(cash_flow_quarter[Company Name]) = LOWER(cash_flow_quarter_filter!$B$2), ROW(cash_flow_quarter[Company Name]) - ROW(INDEX(cash_flow_quarter[Company Name], 1, 1)) + 1), ROW(31:31)), COLUMN(B:B)), "")</f>
        <v>Ảnh hưởng của thay đổi tỷ giá hối đoái quy đổi ngoại tệ</v>
      </c>
      <c r="D33" s="19">
        <f t="array" ref="D33">IFERROR(INDEX(cash_flow_quarter[#All], SMALL(IF(LOWER(cash_flow_quarter[Company Name]) = LOWER(cash_flow_quarter_filter!$B$2), ROW(cash_flow_quarter[Company Name]) - ROW(INDEX(cash_flow_quarter[Company Name], 1, 1)) + 1), ROW(31:31)), COLUMN(C:C)), "")</f>
        <v>0</v>
      </c>
      <c r="E33" s="19">
        <f t="array" ref="E33">IFERROR(INDEX(cash_flow_quarter[#All], SMALL(IF(LOWER(cash_flow_quarter[Company Name]) = LOWER(cash_flow_quarter_filter!$B$2), ROW(cash_flow_quarter[Company Name]) - ROW(INDEX(cash_flow_quarter[Company Name], 1, 1)) + 1), ROW(31:31)), COLUMN(D:D)), "")</f>
        <v>0</v>
      </c>
      <c r="F33" s="19">
        <f t="array" ref="F33">IFERROR(INDEX(cash_flow_quarter[#All], SMALL(IF(LOWER(cash_flow_quarter[Company Name]) = LOWER(cash_flow_quarter_filter!$B$2), ROW(cash_flow_quarter[Company Name]) - ROW(INDEX(cash_flow_quarter[Company Name], 1, 1)) + 1), ROW(31:31)), COLUMN(E:E)), "")</f>
        <v>0</v>
      </c>
      <c r="G33" s="19">
        <f t="array" ref="G33">IFERROR(INDEX(cash_flow_quarter[#All], SMALL(IF(LOWER(cash_flow_quarter[Company Name]) = LOWER(cash_flow_quarter_filter!$B$2), ROW(cash_flow_quarter[Company Name]) - ROW(INDEX(cash_flow_quarter[Company Name], 1, 1)) + 1), ROW(31:31)), COLUMN(F:F)), "")</f>
        <v>0</v>
      </c>
      <c r="H33" s="19">
        <f t="array" ref="H33">IFERROR(INDEX(cash_flow_quarter[#All], SMALL(IF(LOWER(cash_flow_quarter[Company Name]) = LOWER(cash_flow_quarter_filter!$B$2), ROW(cash_flow_quarter[Company Name]) - ROW(INDEX(cash_flow_quarter[Company Name], 1, 1)) + 1), ROW(31:31)), COLUMN(G:G)), "")</f>
        <v>0</v>
      </c>
      <c r="I33" s="19">
        <f t="array" ref="I33">IFERROR(INDEX(cash_flow_quarter[#All], SMALL(IF(LOWER(cash_flow_quarter[Company Name]) = LOWER(cash_flow_quarter_filter!$B$2), ROW(cash_flow_quarter[Company Name]) - ROW(INDEX(cash_flow_quarter[Company Name], 1, 1)) + 1), ROW(31:31)), COLUMN(H:H)), "")</f>
        <v>0</v>
      </c>
      <c r="J33" s="19">
        <f t="array" ref="J33">IFERROR(INDEX(cash_flow_quarter[#All], SMALL(IF(LOWER(cash_flow_quarter[Company Name]) = LOWER(cash_flow_quarter_filter!$B$2), ROW(cash_flow_quarter[Company Name]) - ROW(INDEX(cash_flow_quarter[Company Name], 1, 1)) + 1), ROW(31:31)), COLUMN(I:I)), "")</f>
        <v>0</v>
      </c>
      <c r="K33" s="19">
        <f t="array" ref="K33">IFERROR(INDEX(cash_flow_quarter[#All], SMALL(IF(LOWER(cash_flow_quarter[Company Name]) = LOWER(cash_flow_quarter_filter!$B$2), ROW(cash_flow_quarter[Company Name]) - ROW(INDEX(cash_flow_quarter[Company Name], 1, 1)) + 1), ROW(31:31)), COLUMN(J:J)), "")</f>
        <v>0</v>
      </c>
      <c r="L33" s="19">
        <f t="array" ref="L33">IFERROR(INDEX(cash_flow_quarter[#All], SMALL(IF(LOWER(cash_flow_quarter[Company Name]) = LOWER(cash_flow_quarter_filter!$B$2), ROW(cash_flow_quarter[Company Name]) - ROW(INDEX(cash_flow_quarter[Company Name], 1, 1)) + 1), ROW(31:31)), COLUMN(K:K)), "")</f>
        <v>0</v>
      </c>
      <c r="M33" s="19">
        <f t="array" ref="M33">IFERROR(INDEX(cash_flow_quarter[#All], SMALL(IF(LOWER(cash_flow_quarter[Company Name]) = LOWER(cash_flow_quarter_filter!$B$2), ROW(cash_flow_quarter[Company Name]) - ROW(INDEX(cash_flow_quarter[Company Name], 1, 1)) + 1), ROW(31:31)), COLUMN(L:L)), "")</f>
        <v>0</v>
      </c>
      <c r="N33" s="19">
        <f t="array" ref="N33">IFERROR(INDEX(cash_flow_quarter[#All], SMALL(IF(LOWER(cash_flow_quarter[Company Name]) = LOWER(cash_flow_quarter_filter!$B$2), ROW(cash_flow_quarter[Company Name]) - ROW(INDEX(cash_flow_quarter[Company Name], 1, 1)) + 1), ROW(31:31)), COLUMN(M:M)), "")</f>
        <v>0</v>
      </c>
      <c r="O33" s="19">
        <f t="array" ref="O33">IFERROR(INDEX(cash_flow_quarter[#All], SMALL(IF(LOWER(cash_flow_quarter[Company Name]) = LOWER(cash_flow_quarter_filter!$B$2), ROW(cash_flow_quarter[Company Name]) - ROW(INDEX(cash_flow_quarter[Company Name], 1, 1)) + 1), ROW(31:31)), COLUMN(N:N)), "")</f>
        <v>0</v>
      </c>
      <c r="P33" s="19">
        <f t="array" ref="P33">IFERROR(INDEX(cash_flow_quarter[#All], SMALL(IF(LOWER(cash_flow_quarter[Company Name]) = LOWER(cash_flow_quarter_filter!$B$2), ROW(cash_flow_quarter[Company Name]) - ROW(INDEX(cash_flow_quarter[Company Name], 1, 1)) + 1), ROW(31:31)), COLUMN(O:O)), "")</f>
        <v>0</v>
      </c>
      <c r="Q33" s="19">
        <f t="array" ref="Q33">IFERROR(INDEX(cash_flow_quarter[#All], SMALL(IF(LOWER(cash_flow_quarter[Company Name]) = LOWER(cash_flow_quarter_filter!$B$2), ROW(cash_flow_quarter[Company Name]) - ROW(INDEX(cash_flow_quarter[Company Name], 1, 1)) + 1), ROW(31:31)), COLUMN(P:P)), "")</f>
        <v>0</v>
      </c>
      <c r="R33" s="19">
        <f t="array" ref="R33">IFERROR(INDEX(cash_flow_quarter[#All], SMALL(IF(LOWER(cash_flow_quarter[Company Name]) = LOWER(cash_flow_quarter_filter!$B$2), ROW(cash_flow_quarter[Company Name]) - ROW(INDEX(cash_flow_quarter[Company Name], 1, 1)) + 1), ROW(31:31)), COLUMN(Q:Q)), "")</f>
        <v>0</v>
      </c>
      <c r="S33" s="19">
        <f t="array" ref="S33">IFERROR(INDEX(cash_flow_quarter[#All], SMALL(IF(LOWER(cash_flow_quarter[Company Name]) = LOWER(cash_flow_quarter_filter!$B$2), ROW(cash_flow_quarter[Company Name]) - ROW(INDEX(cash_flow_quarter[Company Name], 1, 1)) + 1), ROW(31:31)),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52461-8C7E-406B-9A7E-8803FE3E66E0}">
          <x14:formula1>
            <xm:f>'Data Validattion'!$B$2:$B$20</xm:f>
          </x14:formula1>
          <xm:sqref>B2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6B4-7A21-4EE9-8AB5-A72F0EC5D621}">
  <dimension ref="A1:G1073"/>
  <sheetViews>
    <sheetView workbookViewId="0">
      <selection sqref="A1:A1048576"/>
    </sheetView>
  </sheetViews>
  <sheetFormatPr defaultRowHeight="14.5" x14ac:dyDescent="0.35"/>
  <cols>
    <col min="1" max="1" width="10.453125" style="22" bestFit="1" customWidth="1"/>
  </cols>
  <sheetData>
    <row r="1" spans="1:7" x14ac:dyDescent="0.35">
      <c r="A1" s="22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35">
      <c r="A2" s="22" t="s">
        <v>239</v>
      </c>
      <c r="B2" s="3">
        <v>1267.6099999999999</v>
      </c>
      <c r="C2" s="3">
        <v>1284.17</v>
      </c>
      <c r="D2" s="3">
        <v>1287.71</v>
      </c>
      <c r="E2" s="3">
        <v>1263.26</v>
      </c>
      <c r="G2" s="21">
        <v>-1.3899999999999999E-2</v>
      </c>
    </row>
    <row r="3" spans="1:7" x14ac:dyDescent="0.35">
      <c r="A3" s="22" t="s">
        <v>240</v>
      </c>
      <c r="B3" s="3">
        <v>1285.46</v>
      </c>
      <c r="C3" s="3">
        <v>1288.3900000000001</v>
      </c>
      <c r="D3" s="3">
        <v>1297.67</v>
      </c>
      <c r="E3" s="3">
        <v>1271.82</v>
      </c>
      <c r="F3" t="s">
        <v>241</v>
      </c>
      <c r="G3" s="21">
        <v>-2.3E-3</v>
      </c>
    </row>
    <row r="4" spans="1:7" x14ac:dyDescent="0.35">
      <c r="A4" s="22">
        <v>45453</v>
      </c>
      <c r="B4" s="3">
        <v>1288.3900000000001</v>
      </c>
      <c r="C4" s="3">
        <v>1270.5999999999999</v>
      </c>
      <c r="D4" s="3">
        <v>1294.33</v>
      </c>
      <c r="E4" s="3">
        <v>1264.6500000000001</v>
      </c>
      <c r="F4" t="s">
        <v>242</v>
      </c>
      <c r="G4" s="21">
        <v>1.4E-2</v>
      </c>
    </row>
    <row r="5" spans="1:7" x14ac:dyDescent="0.35">
      <c r="A5" s="22" t="s">
        <v>243</v>
      </c>
      <c r="B5" s="3">
        <v>1270.5999999999999</v>
      </c>
      <c r="C5" s="3">
        <v>1290.92</v>
      </c>
      <c r="D5" s="3">
        <v>1302.22</v>
      </c>
      <c r="E5" s="3">
        <v>1270.5999999999999</v>
      </c>
      <c r="F5" t="s">
        <v>244</v>
      </c>
      <c r="G5" s="21">
        <v>-1.5699999999999999E-2</v>
      </c>
    </row>
    <row r="6" spans="1:7" x14ac:dyDescent="0.35">
      <c r="A6" s="22" t="s">
        <v>245</v>
      </c>
      <c r="B6" s="3">
        <v>1290.92</v>
      </c>
      <c r="C6" s="3">
        <v>1275.1500000000001</v>
      </c>
      <c r="D6" s="3">
        <v>1300.31</v>
      </c>
      <c r="E6" s="3">
        <v>1266.68</v>
      </c>
      <c r="F6" t="s">
        <v>246</v>
      </c>
      <c r="G6" s="21">
        <v>1.4800000000000001E-2</v>
      </c>
    </row>
    <row r="7" spans="1:7" x14ac:dyDescent="0.35">
      <c r="A7" s="22" t="s">
        <v>247</v>
      </c>
      <c r="B7" s="3">
        <v>1272.04</v>
      </c>
      <c r="C7" s="3">
        <v>1251.71</v>
      </c>
      <c r="D7" s="3">
        <v>1283.3</v>
      </c>
      <c r="E7" s="3">
        <v>1238.69</v>
      </c>
      <c r="F7" t="s">
        <v>248</v>
      </c>
      <c r="G7" s="21">
        <v>1.6199999999999999E-2</v>
      </c>
    </row>
    <row r="8" spans="1:7" x14ac:dyDescent="0.35">
      <c r="A8" s="22">
        <v>45513</v>
      </c>
      <c r="B8" s="3">
        <v>1251.71</v>
      </c>
      <c r="C8" s="3">
        <v>1273.96</v>
      </c>
      <c r="D8" s="3">
        <v>1273.96</v>
      </c>
      <c r="E8" s="3">
        <v>1244.79</v>
      </c>
      <c r="F8" t="s">
        <v>249</v>
      </c>
      <c r="G8" s="21">
        <v>-1.7500000000000002E-2</v>
      </c>
    </row>
    <row r="9" spans="1:7" x14ac:dyDescent="0.35">
      <c r="A9" s="22">
        <v>45300</v>
      </c>
      <c r="B9" s="3">
        <v>1273.96</v>
      </c>
      <c r="C9" s="3">
        <v>1283.8699999999999</v>
      </c>
      <c r="D9" s="3">
        <v>1283.8699999999999</v>
      </c>
      <c r="E9" s="3">
        <v>1262.94</v>
      </c>
      <c r="F9" t="s">
        <v>250</v>
      </c>
      <c r="G9" s="21">
        <v>-7.7000000000000002E-3</v>
      </c>
    </row>
    <row r="10" spans="1:7" x14ac:dyDescent="0.35">
      <c r="A10" s="22" t="s">
        <v>251</v>
      </c>
      <c r="B10" s="3">
        <v>1283.8699999999999</v>
      </c>
      <c r="C10" s="3">
        <v>1285.32</v>
      </c>
      <c r="D10" s="3">
        <v>1290.45</v>
      </c>
      <c r="E10" s="3">
        <v>1274.7</v>
      </c>
      <c r="F10" t="s">
        <v>252</v>
      </c>
      <c r="G10" s="21">
        <v>-1.1000000000000001E-3</v>
      </c>
    </row>
    <row r="11" spans="1:7" x14ac:dyDescent="0.35">
      <c r="A11" s="22" t="s">
        <v>253</v>
      </c>
      <c r="B11" s="3">
        <v>1285.32</v>
      </c>
      <c r="C11" s="3">
        <v>1252.23</v>
      </c>
      <c r="D11" s="3">
        <v>1288.42</v>
      </c>
      <c r="E11" s="3">
        <v>1252.23</v>
      </c>
      <c r="F11" t="s">
        <v>254</v>
      </c>
      <c r="G11" s="21">
        <v>2.64E-2</v>
      </c>
    </row>
    <row r="12" spans="1:7" x14ac:dyDescent="0.35">
      <c r="A12" s="22">
        <v>45604</v>
      </c>
      <c r="B12" s="3">
        <v>1252.23</v>
      </c>
      <c r="C12" s="3">
        <v>1223.6400000000001</v>
      </c>
      <c r="D12" s="3">
        <v>1253.24</v>
      </c>
      <c r="E12" s="3">
        <v>1221.1600000000001</v>
      </c>
      <c r="F12" t="s">
        <v>255</v>
      </c>
      <c r="G12" s="21">
        <v>2.3400000000000001E-2</v>
      </c>
    </row>
    <row r="13" spans="1:7" x14ac:dyDescent="0.35">
      <c r="A13" s="22">
        <v>45390</v>
      </c>
      <c r="B13" s="3">
        <v>1223.6400000000001</v>
      </c>
      <c r="C13" s="3">
        <v>1236.5999999999999</v>
      </c>
      <c r="D13" s="3">
        <v>1236.5999999999999</v>
      </c>
      <c r="E13" s="3">
        <v>1184.53</v>
      </c>
      <c r="F13" t="s">
        <v>256</v>
      </c>
      <c r="G13" s="21">
        <v>-1.0500000000000001E-2</v>
      </c>
    </row>
    <row r="14" spans="1:7" x14ac:dyDescent="0.35">
      <c r="A14" s="22" t="s">
        <v>257</v>
      </c>
      <c r="B14" s="3">
        <v>1236.5999999999999</v>
      </c>
      <c r="C14" s="3">
        <v>1242.1099999999999</v>
      </c>
      <c r="D14" s="3">
        <v>1257.8499999999999</v>
      </c>
      <c r="E14" s="3">
        <v>1209.77</v>
      </c>
      <c r="F14" t="s">
        <v>258</v>
      </c>
      <c r="G14" s="21">
        <v>-4.4000000000000003E-3</v>
      </c>
    </row>
    <row r="15" spans="1:7" x14ac:dyDescent="0.35">
      <c r="A15" s="22" t="s">
        <v>259</v>
      </c>
      <c r="B15" s="3">
        <v>1242.1099999999999</v>
      </c>
      <c r="C15" s="3">
        <v>1264.78</v>
      </c>
      <c r="D15" s="3">
        <v>1267.43</v>
      </c>
      <c r="E15" s="3">
        <v>1218.6500000000001</v>
      </c>
      <c r="F15" t="s">
        <v>260</v>
      </c>
      <c r="G15" s="21">
        <v>-1.7899999999999999E-2</v>
      </c>
    </row>
    <row r="16" spans="1:7" x14ac:dyDescent="0.35">
      <c r="A16" s="22" t="s">
        <v>261</v>
      </c>
      <c r="B16" s="3">
        <v>1264.78</v>
      </c>
      <c r="C16" s="3">
        <v>1280.75</v>
      </c>
      <c r="D16" s="3">
        <v>1291.47</v>
      </c>
      <c r="E16" s="3">
        <v>1256.21</v>
      </c>
      <c r="F16" t="s">
        <v>262</v>
      </c>
      <c r="G16" s="21">
        <v>-1.2500000000000001E-2</v>
      </c>
    </row>
    <row r="17" spans="1:7" x14ac:dyDescent="0.35">
      <c r="A17" s="22">
        <v>45480</v>
      </c>
      <c r="B17" s="3">
        <v>1280.75</v>
      </c>
      <c r="C17" s="3">
        <v>1283.04</v>
      </c>
      <c r="D17" s="3">
        <v>1297.96</v>
      </c>
      <c r="E17" s="3">
        <v>1277.1600000000001</v>
      </c>
      <c r="F17" t="s">
        <v>263</v>
      </c>
      <c r="G17" s="21">
        <v>-1.8E-3</v>
      </c>
    </row>
    <row r="18" spans="1:7" x14ac:dyDescent="0.35">
      <c r="A18" s="22" t="s">
        <v>264</v>
      </c>
      <c r="B18" s="3">
        <v>1283.04</v>
      </c>
      <c r="C18" s="3">
        <v>1245.32</v>
      </c>
      <c r="D18" s="3">
        <v>1284.98</v>
      </c>
      <c r="E18" s="3">
        <v>1240.07</v>
      </c>
      <c r="F18" t="s">
        <v>265</v>
      </c>
      <c r="G18" s="21">
        <v>3.0300000000000001E-2</v>
      </c>
    </row>
    <row r="19" spans="1:7" x14ac:dyDescent="0.35">
      <c r="A19" s="22" t="s">
        <v>266</v>
      </c>
      <c r="B19" s="3">
        <v>1245.32</v>
      </c>
      <c r="C19" s="3">
        <v>1282.02</v>
      </c>
      <c r="D19" s="3">
        <v>1284.8399999999999</v>
      </c>
      <c r="E19" s="3">
        <v>1240.1500000000001</v>
      </c>
      <c r="F19" t="s">
        <v>267</v>
      </c>
      <c r="G19" s="21">
        <v>-2.86E-2</v>
      </c>
    </row>
    <row r="20" spans="1:7" x14ac:dyDescent="0.35">
      <c r="A20" s="22" t="s">
        <v>268</v>
      </c>
      <c r="B20" s="3">
        <v>1282.02</v>
      </c>
      <c r="C20" s="3">
        <v>1279.9100000000001</v>
      </c>
      <c r="D20" s="3">
        <v>1288.06</v>
      </c>
      <c r="E20" s="3">
        <v>1270.6600000000001</v>
      </c>
      <c r="F20" t="s">
        <v>269</v>
      </c>
      <c r="G20" s="21">
        <v>1.6000000000000001E-3</v>
      </c>
    </row>
    <row r="21" spans="1:7" x14ac:dyDescent="0.35">
      <c r="A21" s="22">
        <v>45541</v>
      </c>
      <c r="B21" s="3">
        <v>1279.9100000000001</v>
      </c>
      <c r="C21" s="3">
        <v>1287.58</v>
      </c>
      <c r="D21" s="3">
        <v>1306.01</v>
      </c>
      <c r="E21" s="3">
        <v>1279.47</v>
      </c>
      <c r="F21" t="s">
        <v>270</v>
      </c>
      <c r="G21" s="21">
        <v>-6.0000000000000001E-3</v>
      </c>
    </row>
    <row r="22" spans="1:7" x14ac:dyDescent="0.35">
      <c r="A22" s="22">
        <v>45328</v>
      </c>
      <c r="B22" s="3">
        <v>1287.58</v>
      </c>
      <c r="C22" s="3">
        <v>1261.72</v>
      </c>
      <c r="D22" s="3">
        <v>1293.93</v>
      </c>
      <c r="E22" s="3">
        <v>1261.72</v>
      </c>
      <c r="F22" t="s">
        <v>271</v>
      </c>
      <c r="G22" s="21">
        <v>2.0500000000000001E-2</v>
      </c>
    </row>
    <row r="23" spans="1:7" x14ac:dyDescent="0.35">
      <c r="A23" s="22" t="s">
        <v>272</v>
      </c>
      <c r="B23" s="3">
        <v>1261.72</v>
      </c>
      <c r="C23" s="3">
        <v>1263.46</v>
      </c>
      <c r="D23" s="3">
        <v>1285.6300000000001</v>
      </c>
      <c r="E23" s="3">
        <v>1251.8</v>
      </c>
      <c r="F23" t="s">
        <v>273</v>
      </c>
      <c r="G23" s="21">
        <v>-2.0000000000000001E-4</v>
      </c>
    </row>
    <row r="24" spans="1:7" x14ac:dyDescent="0.35">
      <c r="A24" s="22" t="s">
        <v>274</v>
      </c>
      <c r="B24" s="3">
        <v>1261.93</v>
      </c>
      <c r="C24" s="3">
        <v>1273.1099999999999</v>
      </c>
      <c r="D24" s="3">
        <v>1285.19</v>
      </c>
      <c r="E24" s="3">
        <v>1250.28</v>
      </c>
      <c r="F24" t="s">
        <v>275</v>
      </c>
      <c r="G24" s="21">
        <v>-8.8000000000000005E-3</v>
      </c>
    </row>
    <row r="25" spans="1:7" x14ac:dyDescent="0.35">
      <c r="A25" s="22">
        <v>45631</v>
      </c>
      <c r="B25" s="3">
        <v>1273.1099999999999</v>
      </c>
      <c r="C25" s="3">
        <v>1244.7</v>
      </c>
      <c r="D25" s="3">
        <v>1274.27</v>
      </c>
      <c r="E25" s="3">
        <v>1233.56</v>
      </c>
      <c r="F25" t="s">
        <v>276</v>
      </c>
      <c r="G25" s="21">
        <v>2.2800000000000001E-2</v>
      </c>
    </row>
    <row r="26" spans="1:7" x14ac:dyDescent="0.35">
      <c r="A26" s="22">
        <v>45417</v>
      </c>
      <c r="B26" s="3">
        <v>1244.7</v>
      </c>
      <c r="C26" s="3">
        <v>1221.03</v>
      </c>
      <c r="D26" s="3">
        <v>1256.8</v>
      </c>
      <c r="E26" s="3">
        <v>1221.03</v>
      </c>
      <c r="F26" t="s">
        <v>277</v>
      </c>
      <c r="G26" s="21">
        <v>1.9400000000000001E-2</v>
      </c>
    </row>
    <row r="27" spans="1:7" x14ac:dyDescent="0.35">
      <c r="A27" s="22" t="s">
        <v>278</v>
      </c>
      <c r="B27" s="3">
        <v>1221.03</v>
      </c>
      <c r="C27" s="3">
        <v>1212.1300000000001</v>
      </c>
      <c r="D27" s="3">
        <v>1225.75</v>
      </c>
      <c r="E27" s="3">
        <v>1206.28</v>
      </c>
      <c r="F27" t="s">
        <v>279</v>
      </c>
      <c r="G27" s="21">
        <v>9.4999999999999998E-3</v>
      </c>
    </row>
    <row r="28" spans="1:7" x14ac:dyDescent="0.35">
      <c r="A28" s="22" t="s">
        <v>280</v>
      </c>
      <c r="B28" s="3">
        <v>1209.52</v>
      </c>
      <c r="C28" s="3">
        <v>1174.8499999999999</v>
      </c>
      <c r="D28" s="3">
        <v>1216.5999999999999</v>
      </c>
      <c r="E28" s="3">
        <v>1169.6099999999999</v>
      </c>
      <c r="F28" t="s">
        <v>281</v>
      </c>
      <c r="G28" s="21">
        <v>2.9499999999999998E-2</v>
      </c>
    </row>
    <row r="29" spans="1:7" x14ac:dyDescent="0.35">
      <c r="A29" s="22" t="s">
        <v>282</v>
      </c>
      <c r="B29" s="3">
        <v>1174.8499999999999</v>
      </c>
      <c r="C29" s="3">
        <v>1276.5999999999999</v>
      </c>
      <c r="D29" s="3">
        <v>1281.81</v>
      </c>
      <c r="E29" s="3">
        <v>1165.99</v>
      </c>
      <c r="F29" t="s">
        <v>283</v>
      </c>
      <c r="G29" s="21">
        <v>-7.9699999999999993E-2</v>
      </c>
    </row>
    <row r="30" spans="1:7" x14ac:dyDescent="0.35">
      <c r="A30" s="22">
        <v>45477</v>
      </c>
      <c r="B30" s="3">
        <v>1276.5999999999999</v>
      </c>
      <c r="C30" s="3">
        <v>1255.1099999999999</v>
      </c>
      <c r="D30" s="3">
        <v>1278.3900000000001</v>
      </c>
      <c r="E30" s="3">
        <v>1246.8699999999999</v>
      </c>
      <c r="F30" t="s">
        <v>284</v>
      </c>
      <c r="G30" s="21">
        <v>1.7100000000000001E-2</v>
      </c>
    </row>
    <row r="31" spans="1:7" x14ac:dyDescent="0.35">
      <c r="A31" s="22" t="s">
        <v>285</v>
      </c>
      <c r="B31" s="3">
        <v>1255.1099999999999</v>
      </c>
      <c r="C31" s="3">
        <v>1284.0899999999999</v>
      </c>
      <c r="D31" s="3">
        <v>1288.99</v>
      </c>
      <c r="E31" s="3">
        <v>1253.56</v>
      </c>
      <c r="F31" t="s">
        <v>286</v>
      </c>
      <c r="G31" s="21">
        <v>-2.2599999999999999E-2</v>
      </c>
    </row>
    <row r="32" spans="1:7" x14ac:dyDescent="0.35">
      <c r="A32" s="22" t="s">
        <v>287</v>
      </c>
      <c r="B32" s="3">
        <v>1284.0899999999999</v>
      </c>
      <c r="C32" s="3">
        <v>1281.8</v>
      </c>
      <c r="D32" s="3">
        <v>1293.9000000000001</v>
      </c>
      <c r="E32" s="3">
        <v>1264.42</v>
      </c>
      <c r="F32" t="s">
        <v>288</v>
      </c>
      <c r="G32" s="21">
        <v>1.8E-3</v>
      </c>
    </row>
    <row r="33" spans="1:7" x14ac:dyDescent="0.35">
      <c r="A33" s="22" t="s">
        <v>289</v>
      </c>
      <c r="B33" s="3">
        <v>1281.8</v>
      </c>
      <c r="C33" s="3">
        <v>1263.78</v>
      </c>
      <c r="D33" s="3">
        <v>1291.27</v>
      </c>
      <c r="E33" s="3">
        <v>1221.67</v>
      </c>
      <c r="F33" t="s">
        <v>290</v>
      </c>
      <c r="G33" s="21">
        <v>1.43E-2</v>
      </c>
    </row>
    <row r="34" spans="1:7" x14ac:dyDescent="0.35">
      <c r="A34" s="22">
        <v>45568</v>
      </c>
      <c r="B34" s="3">
        <v>1263.78</v>
      </c>
      <c r="C34" s="3">
        <v>1247.3499999999999</v>
      </c>
      <c r="D34" s="3">
        <v>1276.4100000000001</v>
      </c>
      <c r="E34" s="3">
        <v>1233.1400000000001</v>
      </c>
      <c r="F34" t="s">
        <v>291</v>
      </c>
      <c r="G34" s="21">
        <v>1.32E-2</v>
      </c>
    </row>
    <row r="35" spans="1:7" x14ac:dyDescent="0.35">
      <c r="A35" s="22">
        <v>45354</v>
      </c>
      <c r="B35" s="3">
        <v>1247.3499999999999</v>
      </c>
      <c r="C35" s="3">
        <v>1258.28</v>
      </c>
      <c r="D35" s="3">
        <v>1277.51</v>
      </c>
      <c r="E35" s="3">
        <v>1247.3499999999999</v>
      </c>
      <c r="F35" t="s">
        <v>292</v>
      </c>
      <c r="G35" s="21">
        <v>-8.6999999999999994E-3</v>
      </c>
    </row>
    <row r="36" spans="1:7" x14ac:dyDescent="0.35">
      <c r="A36" s="22" t="s">
        <v>293</v>
      </c>
      <c r="B36" s="3">
        <v>1258.28</v>
      </c>
      <c r="C36" s="3">
        <v>1212</v>
      </c>
      <c r="D36" s="3">
        <v>1264.3900000000001</v>
      </c>
      <c r="E36" s="3">
        <v>1210.52</v>
      </c>
      <c r="F36" t="s">
        <v>294</v>
      </c>
      <c r="G36" s="21">
        <v>3.8199999999999998E-2</v>
      </c>
    </row>
    <row r="37" spans="1:7" x14ac:dyDescent="0.35">
      <c r="A37" s="22" t="s">
        <v>295</v>
      </c>
      <c r="B37" s="3">
        <v>1212</v>
      </c>
      <c r="C37" s="3">
        <v>1209.7</v>
      </c>
      <c r="D37" s="3">
        <v>1240.81</v>
      </c>
      <c r="E37" s="3">
        <v>1209.7</v>
      </c>
      <c r="F37" t="s">
        <v>296</v>
      </c>
      <c r="G37" s="21">
        <v>1.9E-3</v>
      </c>
    </row>
    <row r="38" spans="1:7" x14ac:dyDescent="0.35">
      <c r="A38" s="22">
        <v>45598</v>
      </c>
      <c r="B38" s="3">
        <v>1209.7</v>
      </c>
      <c r="C38" s="3">
        <v>1203.08</v>
      </c>
      <c r="D38" s="3">
        <v>1210.25</v>
      </c>
      <c r="E38" s="3">
        <v>1198.81</v>
      </c>
      <c r="F38" t="s">
        <v>297</v>
      </c>
      <c r="G38" s="21">
        <v>9.2999999999999992E-3</v>
      </c>
    </row>
    <row r="39" spans="1:7" x14ac:dyDescent="0.35">
      <c r="A39" s="22">
        <v>45384</v>
      </c>
      <c r="B39" s="3">
        <v>1198.53</v>
      </c>
      <c r="C39" s="3">
        <v>1172.55</v>
      </c>
      <c r="D39" s="3">
        <v>1199.52</v>
      </c>
      <c r="E39" s="3">
        <v>1172.55</v>
      </c>
      <c r="F39" t="s">
        <v>298</v>
      </c>
      <c r="G39" s="21">
        <v>2.2200000000000001E-2</v>
      </c>
    </row>
    <row r="40" spans="1:7" x14ac:dyDescent="0.35">
      <c r="A40" s="22" t="s">
        <v>299</v>
      </c>
      <c r="B40" s="3">
        <v>1172.55</v>
      </c>
      <c r="C40" s="3">
        <v>1175.67</v>
      </c>
      <c r="D40" s="3">
        <v>1182.53</v>
      </c>
      <c r="E40" s="3">
        <v>1162.45</v>
      </c>
      <c r="F40" t="s">
        <v>277</v>
      </c>
      <c r="G40" s="21">
        <v>-2.7000000000000001E-3</v>
      </c>
    </row>
    <row r="41" spans="1:7" x14ac:dyDescent="0.35">
      <c r="A41" s="22" t="s">
        <v>300</v>
      </c>
      <c r="B41" s="3">
        <v>1175.67</v>
      </c>
      <c r="C41" s="3">
        <v>1181.5</v>
      </c>
      <c r="D41" s="3">
        <v>1186.96</v>
      </c>
      <c r="E41" s="3">
        <v>1168.5</v>
      </c>
      <c r="F41" t="s">
        <v>301</v>
      </c>
      <c r="G41" s="21">
        <v>-4.8999999999999998E-3</v>
      </c>
    </row>
    <row r="42" spans="1:7" x14ac:dyDescent="0.35">
      <c r="A42" s="22" t="s">
        <v>302</v>
      </c>
      <c r="B42" s="3">
        <v>1181.5</v>
      </c>
      <c r="C42" s="3">
        <v>1154.7</v>
      </c>
      <c r="D42" s="3">
        <v>1181.5</v>
      </c>
      <c r="E42" s="3">
        <v>1147.71</v>
      </c>
      <c r="F42" t="s">
        <v>303</v>
      </c>
      <c r="G42" s="21">
        <v>2.3199999999999998E-2</v>
      </c>
    </row>
    <row r="43" spans="1:7" x14ac:dyDescent="0.35">
      <c r="A43" s="22">
        <v>45474</v>
      </c>
      <c r="B43" s="3">
        <v>1154.7</v>
      </c>
      <c r="C43" s="3">
        <v>1154.68</v>
      </c>
      <c r="D43" s="3">
        <v>1169.0999999999999</v>
      </c>
      <c r="E43" s="3">
        <v>1146.75</v>
      </c>
      <c r="F43" t="s">
        <v>304</v>
      </c>
      <c r="G43" s="21">
        <v>0</v>
      </c>
    </row>
    <row r="44" spans="1:7" x14ac:dyDescent="0.35">
      <c r="A44" s="22" t="s">
        <v>305</v>
      </c>
      <c r="B44" s="3">
        <v>1154.68</v>
      </c>
      <c r="C44" s="3">
        <v>1129.93</v>
      </c>
      <c r="D44" s="3">
        <v>1160.08</v>
      </c>
      <c r="E44" s="3">
        <v>1128.32</v>
      </c>
      <c r="F44" t="s">
        <v>306</v>
      </c>
      <c r="G44" s="21">
        <v>2.1899999999999999E-2</v>
      </c>
    </row>
    <row r="45" spans="1:7" x14ac:dyDescent="0.35">
      <c r="A45" s="22" t="s">
        <v>307</v>
      </c>
      <c r="B45" s="3">
        <v>1129.93</v>
      </c>
      <c r="C45" s="3">
        <v>1103.06</v>
      </c>
      <c r="D45" s="3">
        <v>1135.05</v>
      </c>
      <c r="E45" s="3">
        <v>1103.06</v>
      </c>
      <c r="F45" t="s">
        <v>308</v>
      </c>
      <c r="G45" s="21">
        <v>2.4400000000000002E-2</v>
      </c>
    </row>
    <row r="46" spans="1:7" x14ac:dyDescent="0.35">
      <c r="A46" s="22" t="s">
        <v>309</v>
      </c>
      <c r="B46" s="3">
        <v>1103.06</v>
      </c>
      <c r="C46" s="3">
        <v>1102.3</v>
      </c>
      <c r="D46" s="3">
        <v>1104.6500000000001</v>
      </c>
      <c r="E46" s="3">
        <v>1082.29</v>
      </c>
      <c r="F46" t="s">
        <v>310</v>
      </c>
      <c r="G46" s="21">
        <v>6.9999999999999999E-4</v>
      </c>
    </row>
    <row r="47" spans="1:7" x14ac:dyDescent="0.35">
      <c r="A47" s="22">
        <v>45211</v>
      </c>
      <c r="B47" s="3">
        <v>1102.3</v>
      </c>
      <c r="C47" s="3">
        <v>1124.44</v>
      </c>
      <c r="D47" s="3">
        <v>1131.21</v>
      </c>
      <c r="E47" s="3">
        <v>1102.3</v>
      </c>
      <c r="F47" t="s">
        <v>311</v>
      </c>
      <c r="G47" s="21">
        <v>-1.9699999999999999E-2</v>
      </c>
    </row>
    <row r="48" spans="1:7" x14ac:dyDescent="0.35">
      <c r="A48" s="22">
        <v>44997</v>
      </c>
      <c r="B48" s="3">
        <v>1124.44</v>
      </c>
      <c r="C48" s="3">
        <v>1102.1600000000001</v>
      </c>
      <c r="D48" s="3">
        <v>1129.83</v>
      </c>
      <c r="E48" s="3">
        <v>1102.1600000000001</v>
      </c>
      <c r="F48" t="s">
        <v>312</v>
      </c>
      <c r="G48" s="21">
        <v>2.0199999999999999E-2</v>
      </c>
    </row>
    <row r="49" spans="1:7" x14ac:dyDescent="0.35">
      <c r="A49" s="22" t="s">
        <v>313</v>
      </c>
      <c r="B49" s="3">
        <v>1102.1600000000001</v>
      </c>
      <c r="C49" s="3">
        <v>1095.6099999999999</v>
      </c>
      <c r="D49" s="3">
        <v>1107.45</v>
      </c>
      <c r="E49" s="3">
        <v>1076.45</v>
      </c>
      <c r="F49" t="s">
        <v>314</v>
      </c>
      <c r="G49" s="21">
        <v>6.0000000000000001E-3</v>
      </c>
    </row>
    <row r="50" spans="1:7" x14ac:dyDescent="0.35">
      <c r="A50" s="22" t="s">
        <v>315</v>
      </c>
      <c r="B50" s="3">
        <v>1095.6099999999999</v>
      </c>
      <c r="C50" s="3">
        <v>1101.19</v>
      </c>
      <c r="D50" s="3">
        <v>1118.54</v>
      </c>
      <c r="E50" s="3">
        <v>1073.31</v>
      </c>
      <c r="F50" t="s">
        <v>273</v>
      </c>
      <c r="G50" s="21">
        <v>-5.1000000000000004E-3</v>
      </c>
    </row>
    <row r="51" spans="1:7" x14ac:dyDescent="0.35">
      <c r="A51" s="22">
        <v>45271</v>
      </c>
      <c r="B51" s="3">
        <v>1101.19</v>
      </c>
      <c r="C51" s="3">
        <v>1103.6600000000001</v>
      </c>
      <c r="D51" s="3">
        <v>1132.75</v>
      </c>
      <c r="E51" s="3">
        <v>1093.19</v>
      </c>
      <c r="F51" t="s">
        <v>273</v>
      </c>
      <c r="G51" s="21">
        <v>-4.0000000000000002E-4</v>
      </c>
    </row>
    <row r="52" spans="1:7" x14ac:dyDescent="0.35">
      <c r="A52" s="22">
        <v>45057</v>
      </c>
      <c r="B52" s="3">
        <v>1101.68</v>
      </c>
      <c r="C52" s="3">
        <v>1076.78</v>
      </c>
      <c r="D52" s="3">
        <v>1124.78</v>
      </c>
      <c r="E52" s="3">
        <v>1075.8</v>
      </c>
      <c r="F52" t="s">
        <v>316</v>
      </c>
      <c r="G52" s="21">
        <v>2.3099999999999999E-2</v>
      </c>
    </row>
    <row r="53" spans="1:7" x14ac:dyDescent="0.35">
      <c r="A53" s="22" t="s">
        <v>317</v>
      </c>
      <c r="B53" s="3">
        <v>1076.78</v>
      </c>
      <c r="C53" s="3">
        <v>1054.03</v>
      </c>
      <c r="D53" s="3">
        <v>1082.23</v>
      </c>
      <c r="E53" s="3">
        <v>1020.01</v>
      </c>
      <c r="F53" t="s">
        <v>281</v>
      </c>
      <c r="G53" s="21">
        <v>1.52E-2</v>
      </c>
    </row>
    <row r="54" spans="1:7" x14ac:dyDescent="0.35">
      <c r="A54" s="22" t="s">
        <v>318</v>
      </c>
      <c r="B54" s="3">
        <v>1060.6199999999999</v>
      </c>
      <c r="C54" s="3">
        <v>1108.03</v>
      </c>
      <c r="D54" s="3">
        <v>1111.3900000000001</v>
      </c>
      <c r="E54" s="3">
        <v>1037.46</v>
      </c>
      <c r="F54" t="s">
        <v>319</v>
      </c>
      <c r="G54" s="21">
        <v>-4.2799999999999998E-2</v>
      </c>
    </row>
    <row r="55" spans="1:7" x14ac:dyDescent="0.35">
      <c r="A55" s="22" t="s">
        <v>320</v>
      </c>
      <c r="B55" s="3">
        <v>1108.03</v>
      </c>
      <c r="C55" s="3">
        <v>1154.73</v>
      </c>
      <c r="D55" s="3">
        <v>1157.46</v>
      </c>
      <c r="E55" s="3">
        <v>1073.73</v>
      </c>
      <c r="F55" t="s">
        <v>321</v>
      </c>
      <c r="G55" s="21">
        <v>-4.0399999999999998E-2</v>
      </c>
    </row>
    <row r="56" spans="1:7" x14ac:dyDescent="0.35">
      <c r="A56" s="22">
        <v>45148</v>
      </c>
      <c r="B56" s="3">
        <v>1154.73</v>
      </c>
      <c r="C56" s="3">
        <v>1128.54</v>
      </c>
      <c r="D56" s="3">
        <v>1156.73</v>
      </c>
      <c r="E56" s="3">
        <v>1127.03</v>
      </c>
      <c r="F56" t="s">
        <v>322</v>
      </c>
      <c r="G56" s="21">
        <v>2.3199999999999998E-2</v>
      </c>
    </row>
    <row r="57" spans="1:7" x14ac:dyDescent="0.35">
      <c r="A57" s="22">
        <v>44936</v>
      </c>
      <c r="B57" s="3">
        <v>1128.54</v>
      </c>
      <c r="C57" s="3">
        <v>1154.1500000000001</v>
      </c>
      <c r="D57" s="3">
        <v>1161.48</v>
      </c>
      <c r="E57" s="3">
        <v>1106.4000000000001</v>
      </c>
      <c r="F57" t="s">
        <v>301</v>
      </c>
      <c r="G57" s="21">
        <v>-2.2200000000000001E-2</v>
      </c>
    </row>
    <row r="58" spans="1:7" x14ac:dyDescent="0.35">
      <c r="A58" s="22" t="s">
        <v>323</v>
      </c>
      <c r="B58" s="3">
        <v>1154.1500000000001</v>
      </c>
      <c r="C58" s="3">
        <v>1193.05</v>
      </c>
      <c r="D58" s="3">
        <v>1195.6199999999999</v>
      </c>
      <c r="E58" s="3">
        <v>1126.3599999999999</v>
      </c>
      <c r="F58" t="s">
        <v>324</v>
      </c>
      <c r="G58" s="21">
        <v>-3.2599999999999997E-2</v>
      </c>
    </row>
    <row r="59" spans="1:7" x14ac:dyDescent="0.35">
      <c r="A59" s="22" t="s">
        <v>325</v>
      </c>
      <c r="B59" s="3">
        <v>1193.05</v>
      </c>
      <c r="C59" s="3">
        <v>1227.3599999999999</v>
      </c>
      <c r="D59" s="3">
        <v>1227.8800000000001</v>
      </c>
      <c r="E59" s="3">
        <v>1174.57</v>
      </c>
      <c r="F59" t="s">
        <v>326</v>
      </c>
      <c r="G59" s="21">
        <v>-2.8000000000000001E-2</v>
      </c>
    </row>
    <row r="60" spans="1:7" x14ac:dyDescent="0.35">
      <c r="A60" s="22">
        <v>45208</v>
      </c>
      <c r="B60" s="3">
        <v>1227.3599999999999</v>
      </c>
      <c r="C60" s="3">
        <v>1241.48</v>
      </c>
      <c r="D60" s="3">
        <v>1251.3699999999999</v>
      </c>
      <c r="E60" s="3">
        <v>1220.27</v>
      </c>
      <c r="F60" t="s">
        <v>327</v>
      </c>
      <c r="G60" s="21">
        <v>-1.14E-2</v>
      </c>
    </row>
    <row r="61" spans="1:7" x14ac:dyDescent="0.35">
      <c r="A61" s="22">
        <v>44994</v>
      </c>
      <c r="B61" s="3">
        <v>1241.48</v>
      </c>
      <c r="C61" s="3">
        <v>1224.05</v>
      </c>
      <c r="D61" s="3">
        <v>1255.1099999999999</v>
      </c>
      <c r="E61" s="3">
        <v>1224.05</v>
      </c>
      <c r="F61" t="s">
        <v>328</v>
      </c>
      <c r="G61" s="21">
        <v>1.4200000000000001E-2</v>
      </c>
    </row>
    <row r="62" spans="1:7" x14ac:dyDescent="0.35">
      <c r="A62" s="22" t="s">
        <v>329</v>
      </c>
      <c r="B62" s="3">
        <v>1224.05</v>
      </c>
      <c r="C62" s="3">
        <v>1183.3699999999999</v>
      </c>
      <c r="D62" s="3">
        <v>1224.8399999999999</v>
      </c>
      <c r="E62" s="3">
        <v>1183.3699999999999</v>
      </c>
      <c r="F62" t="s">
        <v>330</v>
      </c>
      <c r="G62" s="21">
        <v>3.44E-2</v>
      </c>
    </row>
    <row r="63" spans="1:7" x14ac:dyDescent="0.35">
      <c r="A63" s="22" t="s">
        <v>331</v>
      </c>
      <c r="B63" s="3">
        <v>1183.3699999999999</v>
      </c>
      <c r="C63" s="3">
        <v>1177.99</v>
      </c>
      <c r="D63" s="3">
        <v>1193.79</v>
      </c>
      <c r="E63" s="3">
        <v>1149.1300000000001</v>
      </c>
      <c r="F63" t="s">
        <v>332</v>
      </c>
      <c r="G63" s="21">
        <v>4.5999999999999999E-3</v>
      </c>
    </row>
    <row r="64" spans="1:7" x14ac:dyDescent="0.35">
      <c r="A64" s="22" t="s">
        <v>333</v>
      </c>
      <c r="B64" s="3">
        <v>1177.99</v>
      </c>
      <c r="C64" s="3">
        <v>1232.21</v>
      </c>
      <c r="D64" s="3">
        <v>1243.98</v>
      </c>
      <c r="E64" s="3">
        <v>1177.74</v>
      </c>
      <c r="F64" t="s">
        <v>334</v>
      </c>
      <c r="G64" s="21">
        <v>-4.3999999999999997E-2</v>
      </c>
    </row>
    <row r="65" spans="1:7" x14ac:dyDescent="0.35">
      <c r="A65" s="22">
        <v>45085</v>
      </c>
      <c r="B65" s="3">
        <v>1232.21</v>
      </c>
      <c r="C65" s="3">
        <v>1233.0999999999999</v>
      </c>
      <c r="D65" s="3">
        <v>1246.22</v>
      </c>
      <c r="E65" s="3">
        <v>1213.3699999999999</v>
      </c>
      <c r="F65" t="s">
        <v>335</v>
      </c>
      <c r="G65" s="21">
        <v>5.1000000000000004E-3</v>
      </c>
    </row>
    <row r="66" spans="1:7" x14ac:dyDescent="0.35">
      <c r="A66" s="22" t="s">
        <v>336</v>
      </c>
      <c r="B66" s="3">
        <v>1225.98</v>
      </c>
      <c r="C66" s="3">
        <v>1207.67</v>
      </c>
      <c r="D66" s="3">
        <v>1234.5</v>
      </c>
      <c r="E66" s="3">
        <v>1207.67</v>
      </c>
      <c r="F66" t="s">
        <v>337</v>
      </c>
      <c r="G66" s="21">
        <v>1.52E-2</v>
      </c>
    </row>
    <row r="67" spans="1:7" x14ac:dyDescent="0.35">
      <c r="A67" s="22" t="s">
        <v>338</v>
      </c>
      <c r="B67" s="3">
        <v>1207.67</v>
      </c>
      <c r="C67" s="3">
        <v>1185.9000000000001</v>
      </c>
      <c r="D67" s="3">
        <v>1207.67</v>
      </c>
      <c r="E67" s="3">
        <v>1183.3900000000001</v>
      </c>
      <c r="F67" t="s">
        <v>339</v>
      </c>
      <c r="G67" s="21">
        <v>1.84E-2</v>
      </c>
    </row>
    <row r="68" spans="1:7" x14ac:dyDescent="0.35">
      <c r="A68" s="22" t="s">
        <v>340</v>
      </c>
      <c r="B68" s="3">
        <v>1185.9000000000001</v>
      </c>
      <c r="C68" s="3">
        <v>1171.75</v>
      </c>
      <c r="D68" s="3">
        <v>1185.9000000000001</v>
      </c>
      <c r="E68" s="3">
        <v>1166.6199999999999</v>
      </c>
      <c r="F68" t="s">
        <v>341</v>
      </c>
      <c r="G68" s="21">
        <v>1.4999999999999999E-2</v>
      </c>
    </row>
    <row r="69" spans="1:7" x14ac:dyDescent="0.35">
      <c r="A69" s="22">
        <v>45176</v>
      </c>
      <c r="B69" s="3">
        <v>1168.4000000000001</v>
      </c>
      <c r="C69" s="3">
        <v>1138.07</v>
      </c>
      <c r="D69" s="3">
        <v>1169.8399999999999</v>
      </c>
      <c r="E69" s="3">
        <v>1138.07</v>
      </c>
      <c r="F69" t="s">
        <v>342</v>
      </c>
      <c r="G69" s="21">
        <v>2.6700000000000002E-2</v>
      </c>
    </row>
    <row r="70" spans="1:7" x14ac:dyDescent="0.35">
      <c r="A70" s="22">
        <v>44964</v>
      </c>
      <c r="B70" s="3">
        <v>1138.07</v>
      </c>
      <c r="C70" s="3">
        <v>1120.18</v>
      </c>
      <c r="D70" s="3">
        <v>1138.67</v>
      </c>
      <c r="E70" s="3">
        <v>1120.18</v>
      </c>
      <c r="F70" t="s">
        <v>343</v>
      </c>
      <c r="G70" s="21">
        <v>1.6E-2</v>
      </c>
    </row>
    <row r="71" spans="1:7" x14ac:dyDescent="0.35">
      <c r="A71" s="22" t="s">
        <v>344</v>
      </c>
      <c r="B71" s="3">
        <v>1120.18</v>
      </c>
      <c r="C71" s="3">
        <v>1129.3800000000001</v>
      </c>
      <c r="D71" s="3">
        <v>1140.56</v>
      </c>
      <c r="E71" s="3">
        <v>1119.95</v>
      </c>
      <c r="F71" t="s">
        <v>345</v>
      </c>
      <c r="G71" s="21">
        <v>-8.0999999999999996E-3</v>
      </c>
    </row>
    <row r="72" spans="1:7" x14ac:dyDescent="0.35">
      <c r="A72" s="22" t="s">
        <v>346</v>
      </c>
      <c r="B72" s="3">
        <v>1129.3800000000001</v>
      </c>
      <c r="C72" s="3">
        <v>1115.22</v>
      </c>
      <c r="D72" s="3">
        <v>1130.6099999999999</v>
      </c>
      <c r="E72" s="3">
        <v>1102.58</v>
      </c>
      <c r="F72" t="s">
        <v>347</v>
      </c>
      <c r="G72" s="21">
        <v>1.2699999999999999E-2</v>
      </c>
    </row>
    <row r="73" spans="1:7" x14ac:dyDescent="0.35">
      <c r="A73" s="22">
        <v>45236</v>
      </c>
      <c r="B73" s="3">
        <v>1115.22</v>
      </c>
      <c r="C73" s="3">
        <v>1110.26</v>
      </c>
      <c r="D73" s="3">
        <v>1129.49</v>
      </c>
      <c r="E73" s="3">
        <v>1100.08</v>
      </c>
      <c r="F73" t="s">
        <v>348</v>
      </c>
      <c r="G73" s="21">
        <v>6.8999999999999999E-3</v>
      </c>
    </row>
    <row r="74" spans="1:7" x14ac:dyDescent="0.35">
      <c r="A74" s="22">
        <v>45022</v>
      </c>
      <c r="B74" s="3">
        <v>1107.53</v>
      </c>
      <c r="C74" s="3">
        <v>1090.8399999999999</v>
      </c>
      <c r="D74" s="3">
        <v>1115.1400000000001</v>
      </c>
      <c r="E74" s="3">
        <v>1090.8399999999999</v>
      </c>
      <c r="F74" t="s">
        <v>349</v>
      </c>
      <c r="G74" s="21">
        <v>1.5299999999999999E-2</v>
      </c>
    </row>
    <row r="75" spans="1:7" x14ac:dyDescent="0.35">
      <c r="A75" s="22" t="s">
        <v>350</v>
      </c>
      <c r="B75" s="3">
        <v>1090.8399999999999</v>
      </c>
      <c r="C75" s="3">
        <v>1063.76</v>
      </c>
      <c r="D75" s="3">
        <v>1092.24</v>
      </c>
      <c r="E75" s="3">
        <v>1063.76</v>
      </c>
      <c r="F75" t="s">
        <v>351</v>
      </c>
      <c r="G75" s="21">
        <v>2.5499999999999998E-2</v>
      </c>
    </row>
    <row r="76" spans="1:7" x14ac:dyDescent="0.35">
      <c r="A76" s="22" t="s">
        <v>352</v>
      </c>
      <c r="B76" s="3">
        <v>1063.76</v>
      </c>
      <c r="C76" s="3">
        <v>1067.07</v>
      </c>
      <c r="D76" s="3">
        <v>1073.96</v>
      </c>
      <c r="E76" s="3">
        <v>1057.9100000000001</v>
      </c>
      <c r="F76" t="s">
        <v>353</v>
      </c>
      <c r="G76" s="21">
        <v>-3.0999999999999999E-3</v>
      </c>
    </row>
    <row r="77" spans="1:7" x14ac:dyDescent="0.35">
      <c r="A77" s="22" t="s">
        <v>354</v>
      </c>
      <c r="B77" s="3">
        <v>1067.07</v>
      </c>
      <c r="C77" s="3">
        <v>1066.9000000000001</v>
      </c>
      <c r="D77" s="3">
        <v>1076.32</v>
      </c>
      <c r="E77" s="3">
        <v>1058.56</v>
      </c>
      <c r="F77" t="s">
        <v>355</v>
      </c>
      <c r="G77" s="21">
        <v>2.0000000000000001E-4</v>
      </c>
    </row>
    <row r="78" spans="1:7" x14ac:dyDescent="0.35">
      <c r="A78" s="22">
        <v>45112</v>
      </c>
      <c r="B78" s="3">
        <v>1066.9000000000001</v>
      </c>
      <c r="C78" s="3">
        <v>1040.31</v>
      </c>
      <c r="D78" s="3">
        <v>1066.9000000000001</v>
      </c>
      <c r="E78" s="3">
        <v>1040.31</v>
      </c>
      <c r="F78" t="s">
        <v>356</v>
      </c>
      <c r="G78" s="21">
        <v>2.5600000000000001E-2</v>
      </c>
    </row>
    <row r="79" spans="1:7" x14ac:dyDescent="0.35">
      <c r="A79" s="22" t="s">
        <v>357</v>
      </c>
      <c r="B79" s="3">
        <v>1040.31</v>
      </c>
      <c r="C79" s="3">
        <v>1049.1199999999999</v>
      </c>
      <c r="D79" s="3">
        <v>1049.1199999999999</v>
      </c>
      <c r="E79" s="3">
        <v>1036.69</v>
      </c>
      <c r="F79" t="s">
        <v>358</v>
      </c>
      <c r="G79" s="21">
        <v>-8.3999999999999995E-3</v>
      </c>
    </row>
    <row r="80" spans="1:7" x14ac:dyDescent="0.35">
      <c r="A80" s="22" t="s">
        <v>359</v>
      </c>
      <c r="B80" s="3">
        <v>1049.1199999999999</v>
      </c>
      <c r="C80" s="3">
        <v>1042.9100000000001</v>
      </c>
      <c r="D80" s="3">
        <v>1049.1199999999999</v>
      </c>
      <c r="E80" s="3">
        <v>1029.19</v>
      </c>
      <c r="F80" t="s">
        <v>360</v>
      </c>
      <c r="G80" s="21">
        <v>6.0000000000000001E-3</v>
      </c>
    </row>
    <row r="81" spans="1:7" x14ac:dyDescent="0.35">
      <c r="A81" s="22" t="s">
        <v>361</v>
      </c>
      <c r="B81" s="3">
        <v>1042.9100000000001</v>
      </c>
      <c r="C81" s="3">
        <v>1052.8900000000001</v>
      </c>
      <c r="D81" s="3">
        <v>1058.1400000000001</v>
      </c>
      <c r="E81" s="3">
        <v>1041.26</v>
      </c>
      <c r="F81" t="s">
        <v>362</v>
      </c>
      <c r="G81" s="21">
        <v>-9.4999999999999998E-3</v>
      </c>
    </row>
    <row r="82" spans="1:7" x14ac:dyDescent="0.35">
      <c r="A82" s="22">
        <v>45173</v>
      </c>
      <c r="B82" s="3">
        <v>1052.8900000000001</v>
      </c>
      <c r="C82" s="3">
        <v>1073.8599999999999</v>
      </c>
      <c r="D82" s="3">
        <v>1075.54</v>
      </c>
      <c r="E82" s="3">
        <v>1052.8900000000001</v>
      </c>
      <c r="F82" t="s">
        <v>363</v>
      </c>
      <c r="G82" s="21">
        <v>-1.5699999999999999E-2</v>
      </c>
    </row>
    <row r="83" spans="1:7" x14ac:dyDescent="0.35">
      <c r="A83" s="22">
        <v>44961</v>
      </c>
      <c r="B83" s="3">
        <v>1069.71</v>
      </c>
      <c r="C83" s="3">
        <v>1064.6400000000001</v>
      </c>
      <c r="D83" s="3">
        <v>1084.52</v>
      </c>
      <c r="E83" s="3">
        <v>1063.7</v>
      </c>
      <c r="F83" t="s">
        <v>364</v>
      </c>
      <c r="G83" s="21">
        <v>4.7999999999999996E-3</v>
      </c>
    </row>
    <row r="84" spans="1:7" x14ac:dyDescent="0.35">
      <c r="A84" s="22" t="s">
        <v>365</v>
      </c>
      <c r="B84" s="3">
        <v>1064.6400000000001</v>
      </c>
      <c r="C84" s="3">
        <v>1047.78</v>
      </c>
      <c r="D84" s="3">
        <v>1067.55</v>
      </c>
      <c r="E84" s="3">
        <v>1041.99</v>
      </c>
      <c r="F84" t="s">
        <v>366</v>
      </c>
      <c r="G84" s="21">
        <v>1.7100000000000001E-2</v>
      </c>
    </row>
    <row r="85" spans="1:7" x14ac:dyDescent="0.35">
      <c r="A85" s="22" t="s">
        <v>367</v>
      </c>
      <c r="B85" s="3">
        <v>1046.79</v>
      </c>
      <c r="C85" s="3">
        <v>1045.1400000000001</v>
      </c>
      <c r="D85" s="3">
        <v>1052.29</v>
      </c>
      <c r="E85" s="3">
        <v>1017.05</v>
      </c>
      <c r="F85" t="s">
        <v>368</v>
      </c>
      <c r="G85" s="21">
        <v>1.6000000000000001E-3</v>
      </c>
    </row>
    <row r="86" spans="1:7" x14ac:dyDescent="0.35">
      <c r="A86" s="22">
        <v>45263</v>
      </c>
      <c r="B86" s="3">
        <v>1045.1400000000001</v>
      </c>
      <c r="C86" s="3">
        <v>1053</v>
      </c>
      <c r="D86" s="3">
        <v>1062.55</v>
      </c>
      <c r="E86" s="3">
        <v>1034.72</v>
      </c>
      <c r="F86" t="s">
        <v>369</v>
      </c>
      <c r="G86" s="21">
        <v>-7.4999999999999997E-3</v>
      </c>
    </row>
    <row r="87" spans="1:7" x14ac:dyDescent="0.35">
      <c r="A87" s="22">
        <v>45049</v>
      </c>
      <c r="B87" s="3">
        <v>1053</v>
      </c>
      <c r="C87" s="3">
        <v>1024.77</v>
      </c>
      <c r="D87" s="3">
        <v>1060.56</v>
      </c>
      <c r="E87" s="3">
        <v>1024.77</v>
      </c>
      <c r="F87" t="s">
        <v>370</v>
      </c>
      <c r="G87" s="21">
        <v>2.75E-2</v>
      </c>
    </row>
    <row r="88" spans="1:7" x14ac:dyDescent="0.35">
      <c r="A88" s="22" t="s">
        <v>371</v>
      </c>
      <c r="B88" s="3">
        <v>1024.77</v>
      </c>
      <c r="C88" s="3">
        <v>1039.56</v>
      </c>
      <c r="D88" s="3">
        <v>1043.8</v>
      </c>
      <c r="E88" s="3">
        <v>1013.37</v>
      </c>
      <c r="F88" t="s">
        <v>372</v>
      </c>
      <c r="G88" s="21">
        <v>-1.4200000000000001E-2</v>
      </c>
    </row>
    <row r="89" spans="1:7" x14ac:dyDescent="0.35">
      <c r="A89" s="22" t="s">
        <v>373</v>
      </c>
      <c r="B89" s="3">
        <v>1039.56</v>
      </c>
      <c r="C89" s="3">
        <v>1059.74</v>
      </c>
      <c r="D89" s="3">
        <v>1095.0999999999999</v>
      </c>
      <c r="E89" s="3">
        <v>1030.58</v>
      </c>
      <c r="F89" t="s">
        <v>356</v>
      </c>
      <c r="G89" s="21">
        <v>-1.8599999999999998E-2</v>
      </c>
    </row>
    <row r="90" spans="1:7" x14ac:dyDescent="0.35">
      <c r="A90" s="22">
        <v>45262</v>
      </c>
      <c r="B90" s="3">
        <v>1059.31</v>
      </c>
      <c r="C90" s="3">
        <v>1055.3</v>
      </c>
      <c r="D90" s="3">
        <v>1062.25</v>
      </c>
      <c r="E90" s="3">
        <v>1031.7</v>
      </c>
      <c r="F90" t="s">
        <v>374</v>
      </c>
      <c r="G90" s="21">
        <v>3.8E-3</v>
      </c>
    </row>
    <row r="91" spans="1:7" x14ac:dyDescent="0.35">
      <c r="A91" s="22">
        <v>45048</v>
      </c>
      <c r="B91" s="3">
        <v>1055.3</v>
      </c>
      <c r="C91" s="3">
        <v>1077.1500000000001</v>
      </c>
      <c r="D91" s="3">
        <v>1092.1199999999999</v>
      </c>
      <c r="E91" s="3">
        <v>1054.08</v>
      </c>
      <c r="F91" t="s">
        <v>375</v>
      </c>
      <c r="G91" s="21">
        <v>-2.0299999999999999E-2</v>
      </c>
    </row>
    <row r="92" spans="1:7" x14ac:dyDescent="0.35">
      <c r="A92" s="22" t="s">
        <v>376</v>
      </c>
      <c r="B92" s="3">
        <v>1077.1500000000001</v>
      </c>
      <c r="C92" s="3">
        <v>1117.0999999999999</v>
      </c>
      <c r="D92" s="3">
        <v>1118.46</v>
      </c>
      <c r="E92" s="3">
        <v>1070.46</v>
      </c>
      <c r="F92" t="s">
        <v>377</v>
      </c>
      <c r="G92" s="21">
        <v>-3.5799999999999998E-2</v>
      </c>
    </row>
    <row r="93" spans="1:7" x14ac:dyDescent="0.35">
      <c r="A93" s="22" t="s">
        <v>378</v>
      </c>
      <c r="B93" s="3">
        <v>1117.0999999999999</v>
      </c>
      <c r="C93" s="3">
        <v>1108.08</v>
      </c>
      <c r="D93" s="3">
        <v>1124.3</v>
      </c>
      <c r="E93" s="3">
        <v>1108.08</v>
      </c>
      <c r="F93" t="s">
        <v>379</v>
      </c>
      <c r="G93" s="21">
        <v>8.0999999999999996E-3</v>
      </c>
    </row>
    <row r="94" spans="1:7" x14ac:dyDescent="0.35">
      <c r="A94" s="22" t="s">
        <v>380</v>
      </c>
      <c r="B94" s="3">
        <v>1108.08</v>
      </c>
      <c r="C94" s="3">
        <v>1060.17</v>
      </c>
      <c r="D94" s="3">
        <v>1111.72</v>
      </c>
      <c r="E94" s="3">
        <v>1057.8699999999999</v>
      </c>
      <c r="F94" t="s">
        <v>381</v>
      </c>
      <c r="G94" s="21">
        <v>4.5199999999999997E-2</v>
      </c>
    </row>
    <row r="95" spans="1:7" x14ac:dyDescent="0.35">
      <c r="A95" s="22">
        <v>45139</v>
      </c>
      <c r="B95" s="3">
        <v>1060.17</v>
      </c>
      <c r="C95" s="3">
        <v>1058.28</v>
      </c>
      <c r="D95" s="3">
        <v>1066.3900000000001</v>
      </c>
      <c r="E95" s="3">
        <v>1045.75</v>
      </c>
      <c r="F95" t="s">
        <v>382</v>
      </c>
      <c r="G95" s="21">
        <v>8.3000000000000001E-3</v>
      </c>
    </row>
    <row r="96" spans="1:7" x14ac:dyDescent="0.35">
      <c r="A96" s="22">
        <v>44927</v>
      </c>
      <c r="B96" s="3">
        <v>1051.44</v>
      </c>
      <c r="C96" s="3">
        <v>1007.09</v>
      </c>
      <c r="D96" s="3">
        <v>1065.58</v>
      </c>
      <c r="E96" s="3">
        <v>1007.09</v>
      </c>
      <c r="F96" t="s">
        <v>383</v>
      </c>
      <c r="G96" s="21">
        <v>4.3999999999999997E-2</v>
      </c>
    </row>
    <row r="97" spans="1:7" x14ac:dyDescent="0.35">
      <c r="A97" s="22" t="s">
        <v>384</v>
      </c>
      <c r="B97" s="3">
        <v>1007.09</v>
      </c>
      <c r="C97" s="3">
        <v>1020.34</v>
      </c>
      <c r="D97" s="3">
        <v>1021.96</v>
      </c>
      <c r="E97">
        <v>983.67</v>
      </c>
      <c r="F97" t="s">
        <v>385</v>
      </c>
      <c r="G97" s="21">
        <v>-1.2999999999999999E-2</v>
      </c>
    </row>
    <row r="98" spans="1:7" x14ac:dyDescent="0.35">
      <c r="A98" s="22" t="s">
        <v>386</v>
      </c>
      <c r="B98" s="3">
        <v>1020.34</v>
      </c>
      <c r="C98" s="3">
        <v>1052.48</v>
      </c>
      <c r="D98" s="3">
        <v>1065.5899999999999</v>
      </c>
      <c r="E98" s="3">
        <v>1005.43</v>
      </c>
      <c r="F98" t="s">
        <v>345</v>
      </c>
      <c r="G98" s="21">
        <v>-3.0499999999999999E-2</v>
      </c>
    </row>
    <row r="99" spans="1:7" x14ac:dyDescent="0.35">
      <c r="A99" s="22">
        <v>44877</v>
      </c>
      <c r="B99" s="3">
        <v>1052.48</v>
      </c>
      <c r="C99" s="3">
        <v>1051.81</v>
      </c>
      <c r="D99" s="3">
        <v>1065.1600000000001</v>
      </c>
      <c r="E99" s="3">
        <v>1026.3</v>
      </c>
      <c r="F99" t="s">
        <v>387</v>
      </c>
      <c r="G99" s="21">
        <v>5.9999999999999995E-4</v>
      </c>
    </row>
    <row r="100" spans="1:7" x14ac:dyDescent="0.35">
      <c r="A100" s="22">
        <v>44663</v>
      </c>
      <c r="B100" s="3">
        <v>1051.81</v>
      </c>
      <c r="C100" s="3">
        <v>1080.01</v>
      </c>
      <c r="D100" s="3">
        <v>1099.45</v>
      </c>
      <c r="E100" s="3">
        <v>1034.92</v>
      </c>
      <c r="F100" t="s">
        <v>388</v>
      </c>
      <c r="G100" s="21">
        <v>-2.6100000000000002E-2</v>
      </c>
    </row>
    <row r="101" spans="1:7" x14ac:dyDescent="0.35">
      <c r="A101" s="22" t="s">
        <v>389</v>
      </c>
      <c r="B101" s="3">
        <v>1080.01</v>
      </c>
      <c r="C101">
        <v>971.46</v>
      </c>
      <c r="D101" s="3">
        <v>1080.01</v>
      </c>
      <c r="E101">
        <v>971.46</v>
      </c>
      <c r="F101" t="s">
        <v>390</v>
      </c>
      <c r="G101" s="21">
        <v>0.11169999999999999</v>
      </c>
    </row>
    <row r="102" spans="1:7" x14ac:dyDescent="0.35">
      <c r="A102" s="22" t="s">
        <v>391</v>
      </c>
      <c r="B102">
        <v>971.46</v>
      </c>
      <c r="C102">
        <v>969.33</v>
      </c>
      <c r="D102">
        <v>985.28</v>
      </c>
      <c r="E102">
        <v>934.31</v>
      </c>
      <c r="F102" t="s">
        <v>392</v>
      </c>
      <c r="G102" s="21">
        <v>2.2000000000000001E-3</v>
      </c>
    </row>
    <row r="103" spans="1:7" x14ac:dyDescent="0.35">
      <c r="A103" s="22" t="s">
        <v>393</v>
      </c>
      <c r="B103">
        <v>969.33</v>
      </c>
      <c r="C103">
        <v>954.53</v>
      </c>
      <c r="D103">
        <v>972.88</v>
      </c>
      <c r="E103">
        <v>873.78</v>
      </c>
      <c r="F103" t="s">
        <v>394</v>
      </c>
      <c r="G103" s="21">
        <v>1.55E-2</v>
      </c>
    </row>
    <row r="104" spans="1:7" x14ac:dyDescent="0.35">
      <c r="A104" s="22">
        <v>44723</v>
      </c>
      <c r="B104">
        <v>954.53</v>
      </c>
      <c r="C104">
        <v>997.15</v>
      </c>
      <c r="D104">
        <v>997.15</v>
      </c>
      <c r="E104">
        <v>935.78</v>
      </c>
      <c r="F104" t="s">
        <v>395</v>
      </c>
      <c r="G104" s="21">
        <v>-4.2700000000000002E-2</v>
      </c>
    </row>
    <row r="105" spans="1:7" x14ac:dyDescent="0.35">
      <c r="A105" s="22" t="s">
        <v>396</v>
      </c>
      <c r="B105">
        <v>997.15</v>
      </c>
      <c r="C105" s="3">
        <v>1028.24</v>
      </c>
      <c r="D105" s="3">
        <v>1043.53</v>
      </c>
      <c r="E105">
        <v>974.61</v>
      </c>
      <c r="F105" t="s">
        <v>397</v>
      </c>
      <c r="G105" s="21">
        <v>-2.9399999999999999E-2</v>
      </c>
    </row>
    <row r="106" spans="1:7" x14ac:dyDescent="0.35">
      <c r="A106" s="22" t="s">
        <v>398</v>
      </c>
      <c r="B106" s="3">
        <v>1027.3599999999999</v>
      </c>
      <c r="C106" s="3">
        <v>1019.82</v>
      </c>
      <c r="D106" s="3">
        <v>1044.57</v>
      </c>
      <c r="E106">
        <v>962.45</v>
      </c>
      <c r="F106" t="s">
        <v>399</v>
      </c>
      <c r="G106" s="21">
        <v>7.4000000000000003E-3</v>
      </c>
    </row>
    <row r="107" spans="1:7" x14ac:dyDescent="0.35">
      <c r="A107" s="22" t="s">
        <v>400</v>
      </c>
      <c r="B107" s="3">
        <v>1019.82</v>
      </c>
      <c r="C107" s="3">
        <v>1061.8499999999999</v>
      </c>
      <c r="D107" s="3">
        <v>1071.74</v>
      </c>
      <c r="E107" s="3">
        <v>1013.69</v>
      </c>
      <c r="F107" t="s">
        <v>401</v>
      </c>
      <c r="G107" s="21">
        <v>-3.9600000000000003E-2</v>
      </c>
    </row>
    <row r="108" spans="1:7" x14ac:dyDescent="0.35">
      <c r="A108" s="22">
        <v>44814</v>
      </c>
      <c r="B108" s="3">
        <v>1061.8499999999999</v>
      </c>
      <c r="C108" s="3">
        <v>1035.9100000000001</v>
      </c>
      <c r="D108" s="3">
        <v>1068.1199999999999</v>
      </c>
      <c r="E108">
        <v>998.64</v>
      </c>
      <c r="F108" t="s">
        <v>402</v>
      </c>
      <c r="G108" s="21">
        <v>2.5000000000000001E-2</v>
      </c>
    </row>
    <row r="109" spans="1:7" x14ac:dyDescent="0.35">
      <c r="A109" s="22">
        <v>44602</v>
      </c>
      <c r="B109" s="3">
        <v>1035.9100000000001</v>
      </c>
      <c r="C109" s="3">
        <v>1132.1099999999999</v>
      </c>
      <c r="D109" s="3">
        <v>1132.1099999999999</v>
      </c>
      <c r="E109" s="3">
        <v>1022.38</v>
      </c>
      <c r="F109" t="s">
        <v>403</v>
      </c>
      <c r="G109" s="21">
        <v>-8.5000000000000006E-2</v>
      </c>
    </row>
    <row r="110" spans="1:7" x14ac:dyDescent="0.35">
      <c r="A110" s="22" t="s">
        <v>404</v>
      </c>
      <c r="B110" s="3">
        <v>1132.1099999999999</v>
      </c>
      <c r="C110" s="3">
        <v>1203.28</v>
      </c>
      <c r="D110" s="3">
        <v>1203.28</v>
      </c>
      <c r="E110" s="3">
        <v>1099.44</v>
      </c>
      <c r="F110" t="s">
        <v>369</v>
      </c>
      <c r="G110" s="21">
        <v>-5.91E-2</v>
      </c>
    </row>
    <row r="111" spans="1:7" x14ac:dyDescent="0.35">
      <c r="A111" s="22" t="s">
        <v>405</v>
      </c>
      <c r="B111" s="3">
        <v>1203.28</v>
      </c>
      <c r="C111" s="3">
        <v>1234.03</v>
      </c>
      <c r="D111" s="3">
        <v>1234.03</v>
      </c>
      <c r="E111" s="3">
        <v>1196.6400000000001</v>
      </c>
      <c r="F111" t="s">
        <v>406</v>
      </c>
      <c r="G111" s="21">
        <v>-2.4899999999999999E-2</v>
      </c>
    </row>
    <row r="112" spans="1:7" x14ac:dyDescent="0.35">
      <c r="A112" s="22">
        <v>44874</v>
      </c>
      <c r="B112" s="3">
        <v>1234.03</v>
      </c>
      <c r="C112" s="3">
        <v>1248.78</v>
      </c>
      <c r="D112" s="3">
        <v>1257.8</v>
      </c>
      <c r="E112" s="3">
        <v>1228.51</v>
      </c>
      <c r="F112" t="s">
        <v>401</v>
      </c>
      <c r="G112" s="21">
        <v>-1.18E-2</v>
      </c>
    </row>
    <row r="113" spans="1:7" x14ac:dyDescent="0.35">
      <c r="A113" s="22">
        <v>44660</v>
      </c>
      <c r="B113" s="3">
        <v>1248.78</v>
      </c>
      <c r="C113" s="3">
        <v>1280.51</v>
      </c>
      <c r="D113" s="3">
        <v>1286.92</v>
      </c>
      <c r="E113" s="3">
        <v>1228.54</v>
      </c>
      <c r="F113" t="s">
        <v>407</v>
      </c>
      <c r="G113" s="21">
        <v>-2.4799999999999999E-2</v>
      </c>
    </row>
    <row r="114" spans="1:7" x14ac:dyDescent="0.35">
      <c r="A114" s="22" t="s">
        <v>408</v>
      </c>
      <c r="B114" s="3">
        <v>1280.51</v>
      </c>
      <c r="C114" s="3">
        <v>1282.57</v>
      </c>
      <c r="D114" s="3">
        <v>1287.6500000000001</v>
      </c>
      <c r="E114" s="3">
        <v>1249.17</v>
      </c>
      <c r="F114" t="s">
        <v>409</v>
      </c>
      <c r="G114" s="21">
        <v>-1.6000000000000001E-3</v>
      </c>
    </row>
    <row r="115" spans="1:7" x14ac:dyDescent="0.35">
      <c r="A115" s="22" t="s">
        <v>410</v>
      </c>
      <c r="B115" s="3">
        <v>1282.57</v>
      </c>
      <c r="C115" s="3">
        <v>1269.18</v>
      </c>
      <c r="D115" s="3">
        <v>1295.1199999999999</v>
      </c>
      <c r="E115" s="3">
        <v>1253.45</v>
      </c>
      <c r="F115" t="s">
        <v>411</v>
      </c>
      <c r="G115" s="21">
        <v>1.06E-2</v>
      </c>
    </row>
    <row r="116" spans="1:7" x14ac:dyDescent="0.35">
      <c r="A116" s="22" t="s">
        <v>412</v>
      </c>
      <c r="B116" s="3">
        <v>1269.18</v>
      </c>
      <c r="C116" s="3">
        <v>1262.33</v>
      </c>
      <c r="D116" s="3">
        <v>1283.1500000000001</v>
      </c>
      <c r="E116" s="3">
        <v>1262.33</v>
      </c>
      <c r="F116" t="s">
        <v>413</v>
      </c>
      <c r="G116" s="21">
        <v>5.4000000000000003E-3</v>
      </c>
    </row>
    <row r="117" spans="1:7" x14ac:dyDescent="0.35">
      <c r="A117" s="22">
        <v>44750</v>
      </c>
      <c r="B117" s="3">
        <v>1262.33</v>
      </c>
      <c r="C117" s="3">
        <v>1252.3599999999999</v>
      </c>
      <c r="D117" s="3">
        <v>1268.03</v>
      </c>
      <c r="E117" s="3">
        <v>1245.8499999999999</v>
      </c>
      <c r="F117" t="s">
        <v>414</v>
      </c>
      <c r="G117" s="21">
        <v>7.7000000000000002E-3</v>
      </c>
    </row>
    <row r="118" spans="1:7" x14ac:dyDescent="0.35">
      <c r="A118" s="22" t="s">
        <v>415</v>
      </c>
      <c r="B118" s="3">
        <v>1252.74</v>
      </c>
      <c r="C118" s="3">
        <v>1206.33</v>
      </c>
      <c r="D118" s="3">
        <v>1257.3800000000001</v>
      </c>
      <c r="E118" s="3">
        <v>1206.33</v>
      </c>
      <c r="F118" t="s">
        <v>363</v>
      </c>
      <c r="G118" s="21">
        <v>3.85E-2</v>
      </c>
    </row>
    <row r="119" spans="1:7" x14ac:dyDescent="0.35">
      <c r="A119" s="22" t="s">
        <v>416</v>
      </c>
      <c r="B119" s="3">
        <v>1206.33</v>
      </c>
      <c r="C119" s="3">
        <v>1191.43</v>
      </c>
      <c r="D119" s="3">
        <v>1217.8399999999999</v>
      </c>
      <c r="E119" s="3">
        <v>1178.58</v>
      </c>
      <c r="F119" t="s">
        <v>417</v>
      </c>
      <c r="G119" s="21">
        <v>9.7000000000000003E-3</v>
      </c>
    </row>
    <row r="120" spans="1:7" x14ac:dyDescent="0.35">
      <c r="A120" s="22" t="s">
        <v>418</v>
      </c>
      <c r="B120" s="3">
        <v>1194.76</v>
      </c>
      <c r="C120" s="3">
        <v>1179.25</v>
      </c>
      <c r="D120" s="3">
        <v>1202.69</v>
      </c>
      <c r="E120" s="3">
        <v>1168.99</v>
      </c>
      <c r="F120" t="s">
        <v>375</v>
      </c>
      <c r="G120" s="21">
        <v>1.32E-2</v>
      </c>
    </row>
    <row r="121" spans="1:7" x14ac:dyDescent="0.35">
      <c r="A121" s="22">
        <v>44841</v>
      </c>
      <c r="B121" s="3">
        <v>1179.25</v>
      </c>
      <c r="C121" s="3">
        <v>1171.31</v>
      </c>
      <c r="D121" s="3">
        <v>1189.6600000000001</v>
      </c>
      <c r="E121" s="3">
        <v>1144.55</v>
      </c>
      <c r="F121" t="s">
        <v>419</v>
      </c>
      <c r="G121" s="21">
        <v>6.7999999999999996E-3</v>
      </c>
    </row>
    <row r="122" spans="1:7" x14ac:dyDescent="0.35">
      <c r="A122" s="22">
        <v>44627</v>
      </c>
      <c r="B122" s="3">
        <v>1171.31</v>
      </c>
      <c r="C122" s="3">
        <v>1206.47</v>
      </c>
      <c r="D122" s="3">
        <v>1208.96</v>
      </c>
      <c r="E122" s="3">
        <v>1142.8</v>
      </c>
      <c r="F122" t="s">
        <v>420</v>
      </c>
      <c r="G122" s="21">
        <v>-2.3E-2</v>
      </c>
    </row>
    <row r="123" spans="1:7" x14ac:dyDescent="0.35">
      <c r="A123" s="22" t="s">
        <v>421</v>
      </c>
      <c r="B123" s="3">
        <v>1198.9000000000001</v>
      </c>
      <c r="C123" s="3">
        <v>1185.48</v>
      </c>
      <c r="D123" s="3">
        <v>1221.74</v>
      </c>
      <c r="E123" s="3">
        <v>1170.95</v>
      </c>
      <c r="F123" t="s">
        <v>422</v>
      </c>
      <c r="G123" s="21">
        <v>1.1299999999999999E-2</v>
      </c>
    </row>
    <row r="124" spans="1:7" x14ac:dyDescent="0.35">
      <c r="A124" s="22" t="s">
        <v>423</v>
      </c>
      <c r="B124" s="3">
        <v>1185.48</v>
      </c>
      <c r="C124" s="3">
        <v>1218.3699999999999</v>
      </c>
      <c r="D124" s="3">
        <v>1221.5999999999999</v>
      </c>
      <c r="E124" s="3">
        <v>1162.06</v>
      </c>
      <c r="F124" t="s">
        <v>424</v>
      </c>
      <c r="G124" s="21">
        <v>-2.6100000000000002E-2</v>
      </c>
    </row>
    <row r="125" spans="1:7" x14ac:dyDescent="0.35">
      <c r="A125" s="22">
        <v>44901</v>
      </c>
      <c r="B125" s="3">
        <v>1217.3</v>
      </c>
      <c r="C125" s="3">
        <v>1284.08</v>
      </c>
      <c r="D125" s="3">
        <v>1284.08</v>
      </c>
      <c r="E125" s="3">
        <v>1191.92</v>
      </c>
      <c r="F125" t="s">
        <v>425</v>
      </c>
      <c r="G125" s="21">
        <v>-5.1999999999999998E-2</v>
      </c>
    </row>
    <row r="126" spans="1:7" x14ac:dyDescent="0.35">
      <c r="A126" s="22">
        <v>44687</v>
      </c>
      <c r="B126" s="3">
        <v>1284.08</v>
      </c>
      <c r="C126" s="3">
        <v>1287.98</v>
      </c>
      <c r="D126" s="3">
        <v>1316.78</v>
      </c>
      <c r="E126" s="3">
        <v>1260.92</v>
      </c>
      <c r="F126" t="s">
        <v>426</v>
      </c>
      <c r="G126" s="21">
        <v>-3.0000000000000001E-3</v>
      </c>
    </row>
    <row r="127" spans="1:7" x14ac:dyDescent="0.35">
      <c r="A127" s="22" t="s">
        <v>427</v>
      </c>
      <c r="B127" s="3">
        <v>1287.98</v>
      </c>
      <c r="C127" s="3">
        <v>1285.45</v>
      </c>
      <c r="D127" s="3">
        <v>1302.6600000000001</v>
      </c>
      <c r="E127" s="3">
        <v>1276.3699999999999</v>
      </c>
      <c r="F127" t="s">
        <v>360</v>
      </c>
      <c r="G127" s="21">
        <v>2E-3</v>
      </c>
    </row>
    <row r="128" spans="1:7" x14ac:dyDescent="0.35">
      <c r="A128" s="22" t="s">
        <v>428</v>
      </c>
      <c r="B128" s="3">
        <v>1285.45</v>
      </c>
      <c r="C128" s="3">
        <v>1240.71</v>
      </c>
      <c r="D128" s="3">
        <v>1286.99</v>
      </c>
      <c r="E128" s="3">
        <v>1203.28</v>
      </c>
      <c r="F128" t="s">
        <v>429</v>
      </c>
      <c r="G128" s="21">
        <v>3.61E-2</v>
      </c>
    </row>
    <row r="129" spans="1:7" x14ac:dyDescent="0.35">
      <c r="A129" s="22" t="s">
        <v>430</v>
      </c>
      <c r="B129" s="3">
        <v>1240.71</v>
      </c>
      <c r="C129" s="3">
        <v>1182.77</v>
      </c>
      <c r="D129" s="3">
        <v>1252.96</v>
      </c>
      <c r="E129" s="3">
        <v>1156.54</v>
      </c>
      <c r="F129" t="s">
        <v>382</v>
      </c>
      <c r="G129" s="21">
        <v>4.9000000000000002E-2</v>
      </c>
    </row>
    <row r="130" spans="1:7" x14ac:dyDescent="0.35">
      <c r="A130" s="22">
        <v>44778</v>
      </c>
      <c r="B130" s="3">
        <v>1182.77</v>
      </c>
      <c r="C130" s="3">
        <v>1329.26</v>
      </c>
      <c r="D130" s="3">
        <v>1329.26</v>
      </c>
      <c r="E130" s="3">
        <v>1180.5999999999999</v>
      </c>
      <c r="F130" t="s">
        <v>431</v>
      </c>
      <c r="G130" s="21">
        <v>-0.11020000000000001</v>
      </c>
    </row>
    <row r="131" spans="1:7" x14ac:dyDescent="0.35">
      <c r="A131" s="22">
        <v>44566</v>
      </c>
      <c r="B131" s="3">
        <v>1329.26</v>
      </c>
      <c r="C131" s="3">
        <v>1366.11</v>
      </c>
      <c r="D131" s="3">
        <v>1366.39</v>
      </c>
      <c r="E131" s="3">
        <v>1328.13</v>
      </c>
      <c r="F131" t="s">
        <v>432</v>
      </c>
      <c r="G131" s="21">
        <v>-2.75E-2</v>
      </c>
    </row>
    <row r="132" spans="1:7" x14ac:dyDescent="0.35">
      <c r="A132" s="22" t="s">
        <v>433</v>
      </c>
      <c r="B132" s="3">
        <v>1366.8</v>
      </c>
      <c r="C132" s="3">
        <v>1379.23</v>
      </c>
      <c r="D132" s="3">
        <v>1382.13</v>
      </c>
      <c r="E132" s="3">
        <v>1261.4000000000001</v>
      </c>
      <c r="F132" t="s">
        <v>322</v>
      </c>
      <c r="G132" s="21">
        <v>-8.9999999999999993E-3</v>
      </c>
    </row>
    <row r="133" spans="1:7" x14ac:dyDescent="0.35">
      <c r="A133" s="22" t="s">
        <v>434</v>
      </c>
      <c r="B133" s="3">
        <v>1379.23</v>
      </c>
      <c r="C133" s="3">
        <v>1458.56</v>
      </c>
      <c r="D133" s="3">
        <v>1458.56</v>
      </c>
      <c r="E133" s="3">
        <v>1352.43</v>
      </c>
      <c r="F133" t="s">
        <v>435</v>
      </c>
      <c r="G133" s="21">
        <v>-5.4399999999999997E-2</v>
      </c>
    </row>
    <row r="134" spans="1:7" x14ac:dyDescent="0.35">
      <c r="A134" s="22">
        <v>44838</v>
      </c>
      <c r="B134" s="3">
        <v>1458.56</v>
      </c>
      <c r="C134" s="3">
        <v>1482</v>
      </c>
      <c r="D134" s="3">
        <v>1490.58</v>
      </c>
      <c r="E134" s="3">
        <v>1448.52</v>
      </c>
      <c r="F134" t="s">
        <v>436</v>
      </c>
      <c r="G134" s="21">
        <v>-1.5800000000000002E-2</v>
      </c>
    </row>
    <row r="135" spans="1:7" x14ac:dyDescent="0.35">
      <c r="A135" s="22">
        <v>44624</v>
      </c>
      <c r="B135" s="3">
        <v>1482</v>
      </c>
      <c r="C135" s="3">
        <v>1516.44</v>
      </c>
      <c r="D135" s="3">
        <v>1530.95</v>
      </c>
      <c r="E135" s="3">
        <v>1482</v>
      </c>
      <c r="F135" t="s">
        <v>277</v>
      </c>
      <c r="G135" s="21">
        <v>-2.2700000000000001E-2</v>
      </c>
    </row>
    <row r="136" spans="1:7" x14ac:dyDescent="0.35">
      <c r="A136" s="22" t="s">
        <v>437</v>
      </c>
      <c r="B136" s="3">
        <v>1516.44</v>
      </c>
      <c r="C136" s="3">
        <v>1498.5</v>
      </c>
      <c r="D136" s="3">
        <v>1516.87</v>
      </c>
      <c r="E136" s="3">
        <v>1473.8</v>
      </c>
      <c r="F136" t="s">
        <v>316</v>
      </c>
      <c r="G136" s="21">
        <v>1.2E-2</v>
      </c>
    </row>
    <row r="137" spans="1:7" x14ac:dyDescent="0.35">
      <c r="A137" s="22" t="s">
        <v>438</v>
      </c>
      <c r="B137" s="3">
        <v>1498.5</v>
      </c>
      <c r="C137" s="3">
        <v>1474.78</v>
      </c>
      <c r="D137" s="3">
        <v>1513.9</v>
      </c>
      <c r="E137" s="3">
        <v>1474.38</v>
      </c>
      <c r="F137" t="s">
        <v>439</v>
      </c>
      <c r="G137" s="21">
        <v>0.02</v>
      </c>
    </row>
    <row r="138" spans="1:7" x14ac:dyDescent="0.35">
      <c r="A138" s="22" t="s">
        <v>440</v>
      </c>
      <c r="B138" s="3">
        <v>1469.1</v>
      </c>
      <c r="C138" s="3">
        <v>1466.54</v>
      </c>
      <c r="D138" s="3">
        <v>1474.86</v>
      </c>
      <c r="E138" s="3">
        <v>1437.27</v>
      </c>
      <c r="F138" t="s">
        <v>441</v>
      </c>
      <c r="G138" s="21">
        <v>1.6999999999999999E-3</v>
      </c>
    </row>
    <row r="139" spans="1:7" x14ac:dyDescent="0.35">
      <c r="A139" s="22">
        <v>44715</v>
      </c>
      <c r="B139" s="3">
        <v>1466.54</v>
      </c>
      <c r="C139" s="3">
        <v>1505.33</v>
      </c>
      <c r="D139" s="3">
        <v>1505.33</v>
      </c>
      <c r="E139" s="3">
        <v>1458.88</v>
      </c>
      <c r="F139" t="s">
        <v>269</v>
      </c>
      <c r="G139" s="21">
        <v>-2.58E-2</v>
      </c>
    </row>
    <row r="140" spans="1:7" x14ac:dyDescent="0.35">
      <c r="A140" s="22" t="s">
        <v>442</v>
      </c>
      <c r="B140" s="3">
        <v>1505.33</v>
      </c>
      <c r="C140" s="3">
        <v>1498.89</v>
      </c>
      <c r="D140" s="3">
        <v>1509.19</v>
      </c>
      <c r="E140" s="3">
        <v>1479.55</v>
      </c>
      <c r="F140" t="s">
        <v>443</v>
      </c>
      <c r="G140" s="21">
        <v>4.3E-3</v>
      </c>
    </row>
    <row r="141" spans="1:7" x14ac:dyDescent="0.35">
      <c r="A141" s="22" t="s">
        <v>444</v>
      </c>
      <c r="B141" s="3">
        <v>1498.89</v>
      </c>
      <c r="C141" s="3">
        <v>1504.84</v>
      </c>
      <c r="D141" s="3">
        <v>1520.78</v>
      </c>
      <c r="E141" s="3">
        <v>1473.76</v>
      </c>
      <c r="F141" t="s">
        <v>445</v>
      </c>
      <c r="G141" s="21">
        <v>-4.0000000000000001E-3</v>
      </c>
    </row>
    <row r="142" spans="1:7" x14ac:dyDescent="0.35">
      <c r="A142" s="22" t="s">
        <v>446</v>
      </c>
      <c r="B142" s="3">
        <v>1504.84</v>
      </c>
      <c r="C142" s="3">
        <v>1501.71</v>
      </c>
      <c r="D142" s="3">
        <v>1507.99</v>
      </c>
      <c r="E142" s="3">
        <v>1470.06</v>
      </c>
      <c r="F142" t="s">
        <v>414</v>
      </c>
      <c r="G142" s="21">
        <v>2.0999999999999999E-3</v>
      </c>
    </row>
    <row r="143" spans="1:7" x14ac:dyDescent="0.35">
      <c r="A143" s="22">
        <v>44714</v>
      </c>
      <c r="B143" s="3">
        <v>1501.71</v>
      </c>
      <c r="C143" s="3">
        <v>1478.96</v>
      </c>
      <c r="D143" s="3">
        <v>1512.88</v>
      </c>
      <c r="E143" s="3">
        <v>1478.96</v>
      </c>
      <c r="F143" t="s">
        <v>301</v>
      </c>
      <c r="G143" s="21">
        <v>1.54E-2</v>
      </c>
    </row>
    <row r="144" spans="1:7" x14ac:dyDescent="0.35">
      <c r="A144" s="22" t="s">
        <v>447</v>
      </c>
      <c r="B144" s="3">
        <v>1478.96</v>
      </c>
      <c r="C144" s="3">
        <v>1478.96</v>
      </c>
      <c r="D144" s="3">
        <v>1478.96</v>
      </c>
      <c r="E144" s="3">
        <v>1478.96</v>
      </c>
      <c r="G144" s="21">
        <v>0</v>
      </c>
    </row>
    <row r="145" spans="1:7" x14ac:dyDescent="0.35">
      <c r="A145" s="22" t="s">
        <v>448</v>
      </c>
      <c r="B145" s="3">
        <v>1478.96</v>
      </c>
      <c r="C145" s="3">
        <v>1472.89</v>
      </c>
      <c r="D145" s="3">
        <v>1490.45</v>
      </c>
      <c r="E145" s="3">
        <v>1424.36</v>
      </c>
      <c r="F145" t="s">
        <v>449</v>
      </c>
      <c r="G145" s="21">
        <v>4.1000000000000003E-3</v>
      </c>
    </row>
    <row r="146" spans="1:7" x14ac:dyDescent="0.35">
      <c r="A146" s="22" t="s">
        <v>450</v>
      </c>
      <c r="B146" s="3">
        <v>1472.89</v>
      </c>
      <c r="C146" s="3">
        <v>1496.02</v>
      </c>
      <c r="D146" s="3">
        <v>1503.86</v>
      </c>
      <c r="E146" s="3">
        <v>1424.65</v>
      </c>
      <c r="F146" t="s">
        <v>451</v>
      </c>
      <c r="G146" s="21">
        <v>-1.55E-2</v>
      </c>
    </row>
    <row r="147" spans="1:7" x14ac:dyDescent="0.35">
      <c r="A147" s="22">
        <v>44805</v>
      </c>
      <c r="B147" s="3">
        <v>1496.02</v>
      </c>
      <c r="C147" s="3">
        <v>1528.48</v>
      </c>
      <c r="D147" s="3">
        <v>1536.45</v>
      </c>
      <c r="E147" s="3">
        <v>1464.49</v>
      </c>
      <c r="F147" t="s">
        <v>452</v>
      </c>
      <c r="G147" s="21">
        <v>-2.12E-2</v>
      </c>
    </row>
    <row r="148" spans="1:7" x14ac:dyDescent="0.35">
      <c r="A148" s="22">
        <v>44593</v>
      </c>
      <c r="B148" s="3">
        <v>1528.48</v>
      </c>
      <c r="C148" s="3">
        <v>1508.55</v>
      </c>
      <c r="D148" s="3">
        <v>1536.24</v>
      </c>
      <c r="E148" s="3">
        <v>1507.19</v>
      </c>
      <c r="F148" t="s">
        <v>387</v>
      </c>
      <c r="G148" s="21">
        <v>2.0199999999999999E-2</v>
      </c>
    </row>
    <row r="149" spans="1:7" x14ac:dyDescent="0.35">
      <c r="A149" s="22" t="s">
        <v>453</v>
      </c>
      <c r="B149" s="3">
        <v>1498.28</v>
      </c>
      <c r="C149" s="3">
        <v>1477.03</v>
      </c>
      <c r="D149" s="3">
        <v>1499.77</v>
      </c>
      <c r="E149" s="3">
        <v>1469.91</v>
      </c>
      <c r="F149" t="s">
        <v>454</v>
      </c>
      <c r="G149" s="21">
        <v>1.44E-2</v>
      </c>
    </row>
    <row r="150" spans="1:7" x14ac:dyDescent="0.35">
      <c r="A150" s="22" t="s">
        <v>455</v>
      </c>
      <c r="B150" s="3">
        <v>1477.03</v>
      </c>
      <c r="C150" s="3">
        <v>1479.79</v>
      </c>
      <c r="D150" s="3">
        <v>1489.24</v>
      </c>
      <c r="E150" s="3">
        <v>1447.14</v>
      </c>
      <c r="F150" t="s">
        <v>286</v>
      </c>
      <c r="G150" s="21">
        <v>-1.9E-3</v>
      </c>
    </row>
    <row r="151" spans="1:7" x14ac:dyDescent="0.35">
      <c r="A151" s="22">
        <v>44542</v>
      </c>
      <c r="B151" s="3">
        <v>1479.79</v>
      </c>
      <c r="C151" s="3">
        <v>1463.54</v>
      </c>
      <c r="D151" s="3">
        <v>1487.73</v>
      </c>
      <c r="E151" s="3">
        <v>1463.54</v>
      </c>
      <c r="F151" t="s">
        <v>456</v>
      </c>
      <c r="G151" s="21">
        <v>1.11E-2</v>
      </c>
    </row>
    <row r="152" spans="1:7" x14ac:dyDescent="0.35">
      <c r="A152" s="22">
        <v>44328</v>
      </c>
      <c r="B152" s="3">
        <v>1463.54</v>
      </c>
      <c r="C152" s="3">
        <v>1443.32</v>
      </c>
      <c r="D152" s="3">
        <v>1475.85</v>
      </c>
      <c r="E152" s="3">
        <v>1400.87</v>
      </c>
      <c r="F152" t="s">
        <v>457</v>
      </c>
      <c r="G152" s="21">
        <v>1.4E-2</v>
      </c>
    </row>
    <row r="153" spans="1:7" x14ac:dyDescent="0.35">
      <c r="A153" s="22" t="s">
        <v>458</v>
      </c>
      <c r="B153" s="3">
        <v>1443.32</v>
      </c>
      <c r="C153" s="3">
        <v>1493.03</v>
      </c>
      <c r="D153" s="3">
        <v>1503.09</v>
      </c>
      <c r="E153" s="3">
        <v>1443.32</v>
      </c>
      <c r="F153" t="s">
        <v>459</v>
      </c>
      <c r="G153" s="21">
        <v>-3.3300000000000003E-2</v>
      </c>
    </row>
    <row r="154" spans="1:7" x14ac:dyDescent="0.35">
      <c r="A154" s="22" t="s">
        <v>460</v>
      </c>
      <c r="B154" s="3">
        <v>1493.03</v>
      </c>
      <c r="C154" s="3">
        <v>1452.35</v>
      </c>
      <c r="D154" s="3">
        <v>1511.68</v>
      </c>
      <c r="E154" s="3">
        <v>1438.41</v>
      </c>
      <c r="F154" t="s">
        <v>461</v>
      </c>
      <c r="G154" s="21">
        <v>2.8000000000000001E-2</v>
      </c>
    </row>
    <row r="155" spans="1:7" x14ac:dyDescent="0.35">
      <c r="A155" s="22" t="s">
        <v>462</v>
      </c>
      <c r="B155" s="3">
        <v>1452.35</v>
      </c>
      <c r="C155" s="3">
        <v>1473.37</v>
      </c>
      <c r="D155" s="3">
        <v>1482.87</v>
      </c>
      <c r="E155" s="3">
        <v>1434.69</v>
      </c>
      <c r="F155" t="s">
        <v>463</v>
      </c>
      <c r="G155" s="21">
        <v>-1.43E-2</v>
      </c>
    </row>
    <row r="156" spans="1:7" x14ac:dyDescent="0.35">
      <c r="A156" s="22">
        <v>44388</v>
      </c>
      <c r="B156" s="3">
        <v>1473.37</v>
      </c>
      <c r="C156" s="3">
        <v>1456.51</v>
      </c>
      <c r="D156" s="3">
        <v>1474.98</v>
      </c>
      <c r="E156" s="3">
        <v>1449.18</v>
      </c>
      <c r="F156" t="s">
        <v>464</v>
      </c>
      <c r="G156" s="21">
        <v>1.1599999999999999E-2</v>
      </c>
    </row>
    <row r="157" spans="1:7" x14ac:dyDescent="0.35">
      <c r="A157" s="22" t="s">
        <v>465</v>
      </c>
      <c r="B157" s="3">
        <v>1456.51</v>
      </c>
      <c r="C157" s="3">
        <v>1444.27</v>
      </c>
      <c r="D157" s="3">
        <v>1463.63</v>
      </c>
      <c r="E157" s="3">
        <v>1435.57</v>
      </c>
      <c r="F157" t="s">
        <v>466</v>
      </c>
      <c r="G157" s="21">
        <v>8.5000000000000006E-3</v>
      </c>
    </row>
    <row r="158" spans="1:7" x14ac:dyDescent="0.35">
      <c r="A158" s="22" t="s">
        <v>467</v>
      </c>
      <c r="B158" s="3">
        <v>1444.27</v>
      </c>
      <c r="C158" s="3">
        <v>1389.24</v>
      </c>
      <c r="D158" s="3">
        <v>1447.62</v>
      </c>
      <c r="E158" s="3">
        <v>1377.56</v>
      </c>
      <c r="F158" t="s">
        <v>341</v>
      </c>
      <c r="G158" s="21">
        <v>3.9600000000000003E-2</v>
      </c>
    </row>
    <row r="159" spans="1:7" x14ac:dyDescent="0.35">
      <c r="A159" s="22" t="s">
        <v>468</v>
      </c>
      <c r="B159" s="3">
        <v>1389.24</v>
      </c>
      <c r="C159" s="3">
        <v>1392.7</v>
      </c>
      <c r="D159" s="3">
        <v>1402.63</v>
      </c>
      <c r="E159" s="3">
        <v>1376.15</v>
      </c>
      <c r="F159" t="s">
        <v>343</v>
      </c>
      <c r="G159" s="21">
        <v>-2.5000000000000001E-3</v>
      </c>
    </row>
    <row r="160" spans="1:7" x14ac:dyDescent="0.35">
      <c r="A160" s="22">
        <v>44479</v>
      </c>
      <c r="B160" s="3">
        <v>1392.7</v>
      </c>
      <c r="C160" s="3">
        <v>1372.73</v>
      </c>
      <c r="D160" s="3">
        <v>1400.78</v>
      </c>
      <c r="E160" s="3">
        <v>1372.73</v>
      </c>
      <c r="F160" t="s">
        <v>449</v>
      </c>
      <c r="G160" s="21">
        <v>1.4500000000000001E-2</v>
      </c>
    </row>
    <row r="161" spans="1:7" x14ac:dyDescent="0.35">
      <c r="A161" s="22">
        <v>44265</v>
      </c>
      <c r="B161" s="3">
        <v>1372.73</v>
      </c>
      <c r="C161" s="3">
        <v>1334.89</v>
      </c>
      <c r="D161" s="3">
        <v>1373.18</v>
      </c>
      <c r="E161" s="3">
        <v>1333.53</v>
      </c>
      <c r="F161" t="s">
        <v>469</v>
      </c>
      <c r="G161" s="21">
        <v>2.8299999999999999E-2</v>
      </c>
    </row>
    <row r="162" spans="1:7" x14ac:dyDescent="0.35">
      <c r="A162" s="22" t="s">
        <v>470</v>
      </c>
      <c r="B162" s="3">
        <v>1334.89</v>
      </c>
      <c r="C162" s="3">
        <v>1351.17</v>
      </c>
      <c r="D162" s="3">
        <v>1354.38</v>
      </c>
      <c r="E162" s="3">
        <v>1316.41</v>
      </c>
      <c r="F162" t="s">
        <v>471</v>
      </c>
      <c r="G162" s="21">
        <v>-1.2E-2</v>
      </c>
    </row>
    <row r="163" spans="1:7" x14ac:dyDescent="0.35">
      <c r="A163" s="22" t="s">
        <v>472</v>
      </c>
      <c r="B163" s="3">
        <v>1351.17</v>
      </c>
      <c r="C163" s="3">
        <v>1352.64</v>
      </c>
      <c r="D163" s="3">
        <v>1365.92</v>
      </c>
      <c r="E163" s="3">
        <v>1324.82</v>
      </c>
      <c r="F163" t="s">
        <v>347</v>
      </c>
      <c r="G163" s="21">
        <v>-1.1000000000000001E-3</v>
      </c>
    </row>
    <row r="164" spans="1:7" x14ac:dyDescent="0.35">
      <c r="A164" s="22">
        <v>44539</v>
      </c>
      <c r="B164" s="3">
        <v>1352.64</v>
      </c>
      <c r="C164" s="3">
        <v>1345.31</v>
      </c>
      <c r="D164" s="3">
        <v>1356.45</v>
      </c>
      <c r="E164" s="3">
        <v>1334.97</v>
      </c>
      <c r="F164" t="s">
        <v>473</v>
      </c>
      <c r="G164" s="21">
        <v>5.4000000000000003E-3</v>
      </c>
    </row>
    <row r="165" spans="1:7" x14ac:dyDescent="0.35">
      <c r="A165" s="22">
        <v>44325</v>
      </c>
      <c r="B165" s="3">
        <v>1345.31</v>
      </c>
      <c r="C165" s="3">
        <v>1334.65</v>
      </c>
      <c r="D165" s="3">
        <v>1353.66</v>
      </c>
      <c r="E165" s="3">
        <v>1328.35</v>
      </c>
      <c r="F165" t="s">
        <v>474</v>
      </c>
      <c r="G165" s="21">
        <v>8.0000000000000002E-3</v>
      </c>
    </row>
    <row r="166" spans="1:7" x14ac:dyDescent="0.35">
      <c r="A166" s="22" t="s">
        <v>475</v>
      </c>
      <c r="B166" s="3">
        <v>1334.65</v>
      </c>
      <c r="C166" s="3">
        <v>1313.2</v>
      </c>
      <c r="D166" s="3">
        <v>1338.02</v>
      </c>
      <c r="E166" s="3">
        <v>1313.2</v>
      </c>
      <c r="F166" t="s">
        <v>476</v>
      </c>
      <c r="G166" s="21">
        <v>1.6299999999999999E-2</v>
      </c>
    </row>
    <row r="167" spans="1:7" x14ac:dyDescent="0.35">
      <c r="A167" s="22" t="s">
        <v>477</v>
      </c>
      <c r="B167" s="3">
        <v>1313.2</v>
      </c>
      <c r="C167" s="3">
        <v>1329.43</v>
      </c>
      <c r="D167" s="3">
        <v>1329.43</v>
      </c>
      <c r="E167" s="3">
        <v>1285.1600000000001</v>
      </c>
      <c r="F167" t="s">
        <v>478</v>
      </c>
      <c r="G167" s="21">
        <v>-1.2200000000000001E-2</v>
      </c>
    </row>
    <row r="168" spans="1:7" x14ac:dyDescent="0.35">
      <c r="A168" s="22" t="s">
        <v>479</v>
      </c>
      <c r="B168" s="3">
        <v>1329.43</v>
      </c>
      <c r="C168" s="3">
        <v>1357.05</v>
      </c>
      <c r="D168" s="3">
        <v>1379.7</v>
      </c>
      <c r="E168" s="3">
        <v>1317.52</v>
      </c>
      <c r="F168" t="s">
        <v>454</v>
      </c>
      <c r="G168" s="21">
        <v>-2.0400000000000001E-2</v>
      </c>
    </row>
    <row r="169" spans="1:7" x14ac:dyDescent="0.35">
      <c r="A169" s="22">
        <v>44416</v>
      </c>
      <c r="B169" s="3">
        <v>1357.05</v>
      </c>
      <c r="C169" s="3">
        <v>1341.45</v>
      </c>
      <c r="D169" s="3">
        <v>1374.03</v>
      </c>
      <c r="E169" s="3">
        <v>1334.69</v>
      </c>
      <c r="F169" t="s">
        <v>480</v>
      </c>
      <c r="G169" s="21">
        <v>1.1599999999999999E-2</v>
      </c>
    </row>
    <row r="170" spans="1:7" x14ac:dyDescent="0.35">
      <c r="A170" s="22">
        <v>44204</v>
      </c>
      <c r="B170" s="3">
        <v>1341.45</v>
      </c>
      <c r="C170" s="3">
        <v>1310.05</v>
      </c>
      <c r="D170" s="3">
        <v>1351.85</v>
      </c>
      <c r="E170" s="3">
        <v>1304.49</v>
      </c>
      <c r="F170" t="s">
        <v>481</v>
      </c>
      <c r="G170" s="21">
        <v>2.4E-2</v>
      </c>
    </row>
    <row r="171" spans="1:7" x14ac:dyDescent="0.35">
      <c r="A171" s="22" t="s">
        <v>482</v>
      </c>
      <c r="B171" s="3">
        <v>1310.05</v>
      </c>
      <c r="C171" s="3">
        <v>1268.83</v>
      </c>
      <c r="D171" s="3">
        <v>1311.97</v>
      </c>
      <c r="E171" s="3">
        <v>1254.57</v>
      </c>
      <c r="F171" t="s">
        <v>483</v>
      </c>
      <c r="G171" s="21">
        <v>3.2500000000000001E-2</v>
      </c>
    </row>
    <row r="172" spans="1:7" x14ac:dyDescent="0.35">
      <c r="A172" s="22" t="s">
        <v>484</v>
      </c>
      <c r="B172" s="3">
        <v>1268.83</v>
      </c>
      <c r="C172" s="3">
        <v>1299.31</v>
      </c>
      <c r="D172" s="3">
        <v>1299.31</v>
      </c>
      <c r="E172" s="3">
        <v>1225.52</v>
      </c>
      <c r="F172" t="s">
        <v>485</v>
      </c>
      <c r="G172" s="21">
        <v>-2.35E-2</v>
      </c>
    </row>
    <row r="173" spans="1:7" x14ac:dyDescent="0.35">
      <c r="A173" s="22">
        <v>44507</v>
      </c>
      <c r="B173" s="3">
        <v>1299.31</v>
      </c>
      <c r="C173" s="3">
        <v>1347.14</v>
      </c>
      <c r="D173" s="3">
        <v>1347.14</v>
      </c>
      <c r="E173" s="3">
        <v>1264.68</v>
      </c>
      <c r="F173" t="s">
        <v>360</v>
      </c>
      <c r="G173" s="21">
        <v>-3.5499999999999997E-2</v>
      </c>
    </row>
    <row r="174" spans="1:7" x14ac:dyDescent="0.35">
      <c r="A174" s="22">
        <v>44293</v>
      </c>
      <c r="B174" s="3">
        <v>1347.14</v>
      </c>
      <c r="C174" s="3">
        <v>1420.27</v>
      </c>
      <c r="D174" s="3">
        <v>1421.52</v>
      </c>
      <c r="E174" s="3">
        <v>1334.58</v>
      </c>
      <c r="F174" t="s">
        <v>486</v>
      </c>
      <c r="G174" s="21">
        <v>-5.1499999999999997E-2</v>
      </c>
    </row>
    <row r="175" spans="1:7" x14ac:dyDescent="0.35">
      <c r="A175" s="22" t="s">
        <v>487</v>
      </c>
      <c r="B175" s="3">
        <v>1420.27</v>
      </c>
      <c r="C175" s="3">
        <v>1397.96</v>
      </c>
      <c r="D175" s="3">
        <v>1424.28</v>
      </c>
      <c r="E175" s="3">
        <v>1390.56</v>
      </c>
      <c r="F175" t="s">
        <v>488</v>
      </c>
      <c r="G175" s="21">
        <v>2.1700000000000001E-2</v>
      </c>
    </row>
    <row r="176" spans="1:7" x14ac:dyDescent="0.35">
      <c r="A176" s="22" t="s">
        <v>489</v>
      </c>
      <c r="B176" s="3">
        <v>1390.12</v>
      </c>
      <c r="C176" s="3">
        <v>1373.59</v>
      </c>
      <c r="D176" s="3">
        <v>1390.12</v>
      </c>
      <c r="E176" s="3">
        <v>1367.85</v>
      </c>
      <c r="F176" t="s">
        <v>301</v>
      </c>
      <c r="G176" s="21">
        <v>8.9999999999999993E-3</v>
      </c>
    </row>
    <row r="177" spans="1:7" x14ac:dyDescent="0.35">
      <c r="A177" s="22" t="s">
        <v>490</v>
      </c>
      <c r="B177" s="3">
        <v>1377.77</v>
      </c>
      <c r="C177" s="3">
        <v>1352.73</v>
      </c>
      <c r="D177" s="3">
        <v>1377.77</v>
      </c>
      <c r="E177" s="3">
        <v>1337.49</v>
      </c>
      <c r="F177" t="s">
        <v>491</v>
      </c>
      <c r="G177" s="21">
        <v>1.9300000000000001E-2</v>
      </c>
    </row>
    <row r="178" spans="1:7" x14ac:dyDescent="0.35">
      <c r="A178" s="22">
        <v>44353</v>
      </c>
      <c r="B178" s="3">
        <v>1351.74</v>
      </c>
      <c r="C178" s="3">
        <v>1374.59</v>
      </c>
      <c r="D178" s="3">
        <v>1375.74</v>
      </c>
      <c r="E178" s="3">
        <v>1312.08</v>
      </c>
      <c r="F178" t="s">
        <v>276</v>
      </c>
      <c r="G178" s="21">
        <v>-1.6199999999999999E-2</v>
      </c>
    </row>
    <row r="179" spans="1:7" x14ac:dyDescent="0.35">
      <c r="A179" s="22" t="s">
        <v>492</v>
      </c>
      <c r="B179" s="3">
        <v>1374.05</v>
      </c>
      <c r="C179" s="3">
        <v>1326.65</v>
      </c>
      <c r="D179" s="3">
        <v>1374.05</v>
      </c>
      <c r="E179" s="3">
        <v>1307.56</v>
      </c>
      <c r="F179" t="s">
        <v>262</v>
      </c>
      <c r="G179" s="21">
        <v>4.0599999999999997E-2</v>
      </c>
    </row>
    <row r="180" spans="1:7" x14ac:dyDescent="0.35">
      <c r="A180" s="22" t="s">
        <v>493</v>
      </c>
      <c r="B180" s="3">
        <v>1320.46</v>
      </c>
      <c r="C180" s="3">
        <v>1287.5</v>
      </c>
      <c r="D180" s="3">
        <v>1323.09</v>
      </c>
      <c r="E180" s="3">
        <v>1287.3599999999999</v>
      </c>
      <c r="F180" t="s">
        <v>494</v>
      </c>
      <c r="G180" s="21">
        <v>2.8500000000000001E-2</v>
      </c>
    </row>
    <row r="181" spans="1:7" x14ac:dyDescent="0.35">
      <c r="A181" s="22" t="s">
        <v>495</v>
      </c>
      <c r="B181" s="3">
        <v>1283.93</v>
      </c>
      <c r="C181" s="3">
        <v>1272.55</v>
      </c>
      <c r="D181" s="3">
        <v>1289.03</v>
      </c>
      <c r="E181" s="3">
        <v>1249.02</v>
      </c>
      <c r="F181" t="s">
        <v>496</v>
      </c>
      <c r="G181" s="21">
        <v>1.3899999999999999E-2</v>
      </c>
    </row>
    <row r="182" spans="1:7" x14ac:dyDescent="0.35">
      <c r="A182" s="22">
        <v>44444</v>
      </c>
      <c r="B182" s="3">
        <v>1266.3599999999999</v>
      </c>
      <c r="C182" s="3">
        <v>1239.96</v>
      </c>
      <c r="D182" s="3">
        <v>1273.49</v>
      </c>
      <c r="E182" s="3">
        <v>1236.8499999999999</v>
      </c>
      <c r="F182" t="s">
        <v>497</v>
      </c>
      <c r="G182" s="21">
        <v>1.9800000000000002E-2</v>
      </c>
    </row>
    <row r="183" spans="1:7" x14ac:dyDescent="0.35">
      <c r="A183" s="22">
        <v>44232</v>
      </c>
      <c r="B183" s="3">
        <v>1241.81</v>
      </c>
      <c r="C183" s="3">
        <v>1222.08</v>
      </c>
      <c r="D183" s="3">
        <v>1265.93</v>
      </c>
      <c r="E183" s="3">
        <v>1212.56</v>
      </c>
      <c r="F183" t="s">
        <v>498</v>
      </c>
      <c r="G183" s="21">
        <v>2E-3</v>
      </c>
    </row>
    <row r="184" spans="1:7" x14ac:dyDescent="0.35">
      <c r="A184" s="22" t="s">
        <v>499</v>
      </c>
      <c r="B184" s="3">
        <v>1239.3900000000001</v>
      </c>
      <c r="C184" s="3">
        <v>1251.25</v>
      </c>
      <c r="D184" s="3">
        <v>1251.25</v>
      </c>
      <c r="E184" s="3">
        <v>1204.1400000000001</v>
      </c>
      <c r="F184" t="s">
        <v>483</v>
      </c>
      <c r="G184" s="21">
        <v>-7.3000000000000001E-3</v>
      </c>
    </row>
    <row r="185" spans="1:7" x14ac:dyDescent="0.35">
      <c r="A185" s="22" t="s">
        <v>500</v>
      </c>
      <c r="B185" s="3">
        <v>1248.53</v>
      </c>
      <c r="C185" s="3">
        <v>1243.58</v>
      </c>
      <c r="D185" s="3">
        <v>1286.32</v>
      </c>
      <c r="E185" s="3">
        <v>1216.1500000000001</v>
      </c>
      <c r="F185" t="s">
        <v>501</v>
      </c>
      <c r="G185" s="21">
        <v>7.9000000000000008E-3</v>
      </c>
    </row>
    <row r="186" spans="1:7" x14ac:dyDescent="0.35">
      <c r="A186" s="22">
        <v>44504</v>
      </c>
      <c r="B186" s="3">
        <v>1238.71</v>
      </c>
      <c r="C186" s="3">
        <v>1236.79</v>
      </c>
      <c r="D186" s="3">
        <v>1268.02</v>
      </c>
      <c r="E186" s="3">
        <v>1227.1400000000001</v>
      </c>
      <c r="F186" t="s">
        <v>502</v>
      </c>
      <c r="G186" s="21">
        <v>5.7000000000000002E-3</v>
      </c>
    </row>
    <row r="187" spans="1:7" x14ac:dyDescent="0.35">
      <c r="A187" s="22">
        <v>44290</v>
      </c>
      <c r="B187" s="3">
        <v>1231.6600000000001</v>
      </c>
      <c r="C187" s="3">
        <v>1245.28</v>
      </c>
      <c r="D187" s="3">
        <v>1246.4000000000001</v>
      </c>
      <c r="E187" s="3">
        <v>1227.5999999999999</v>
      </c>
      <c r="F187" t="s">
        <v>308</v>
      </c>
      <c r="G187" s="21">
        <v>5.8999999999999999E-3</v>
      </c>
    </row>
    <row r="188" spans="1:7" x14ac:dyDescent="0.35">
      <c r="A188" s="22" t="s">
        <v>503</v>
      </c>
      <c r="B188" s="3">
        <v>1224.45</v>
      </c>
      <c r="C188" s="3">
        <v>1169.6500000000001</v>
      </c>
      <c r="D188" s="3">
        <v>1228.29</v>
      </c>
      <c r="E188" s="3">
        <v>1165.78</v>
      </c>
      <c r="F188" t="s">
        <v>319</v>
      </c>
      <c r="G188" s="21">
        <v>5.3600000000000002E-2</v>
      </c>
    </row>
    <row r="189" spans="1:7" x14ac:dyDescent="0.35">
      <c r="A189" s="22" t="s">
        <v>504</v>
      </c>
      <c r="B189" s="3">
        <v>1162.21</v>
      </c>
      <c r="C189" s="3">
        <v>1200.05</v>
      </c>
      <c r="D189" s="3">
        <v>1200.21</v>
      </c>
      <c r="E189" s="3">
        <v>1137.9000000000001</v>
      </c>
      <c r="F189" t="s">
        <v>281</v>
      </c>
      <c r="G189" s="21">
        <v>-2.6700000000000002E-2</v>
      </c>
    </row>
    <row r="190" spans="1:7" x14ac:dyDescent="0.35">
      <c r="A190" s="22" t="s">
        <v>505</v>
      </c>
      <c r="B190" s="3">
        <v>1194.05</v>
      </c>
      <c r="C190" s="3">
        <v>1183.8900000000001</v>
      </c>
      <c r="D190" s="3">
        <v>1200.94</v>
      </c>
      <c r="E190" s="3">
        <v>1171.76</v>
      </c>
      <c r="F190" t="s">
        <v>356</v>
      </c>
      <c r="G190" s="21">
        <v>1.06E-2</v>
      </c>
    </row>
    <row r="191" spans="1:7" x14ac:dyDescent="0.35">
      <c r="A191" s="22">
        <v>44380</v>
      </c>
      <c r="B191" s="3">
        <v>1181.56</v>
      </c>
      <c r="C191" s="3">
        <v>1180.33</v>
      </c>
      <c r="D191" s="3">
        <v>1186.52</v>
      </c>
      <c r="E191" s="3">
        <v>1150.94</v>
      </c>
      <c r="F191" t="s">
        <v>506</v>
      </c>
      <c r="G191" s="21">
        <v>1.0999999999999999E-2</v>
      </c>
    </row>
    <row r="192" spans="1:7" x14ac:dyDescent="0.35">
      <c r="A192" s="22" t="s">
        <v>507</v>
      </c>
      <c r="B192" s="3">
        <v>1168.69</v>
      </c>
      <c r="C192" s="3">
        <v>1176.93</v>
      </c>
      <c r="D192" s="3">
        <v>1196.1600000000001</v>
      </c>
      <c r="E192" s="3">
        <v>1155.5999999999999</v>
      </c>
      <c r="F192" t="s">
        <v>508</v>
      </c>
      <c r="G192" s="21">
        <v>2.0000000000000001E-4</v>
      </c>
    </row>
    <row r="193" spans="1:7" x14ac:dyDescent="0.35">
      <c r="A193" s="22" t="s">
        <v>509</v>
      </c>
      <c r="B193" s="3">
        <v>1168.47</v>
      </c>
      <c r="C193" s="3">
        <v>1173.57</v>
      </c>
      <c r="D193" s="3">
        <v>1185.58</v>
      </c>
      <c r="E193" s="3">
        <v>1148.8800000000001</v>
      </c>
      <c r="F193" t="s">
        <v>510</v>
      </c>
      <c r="G193" s="21">
        <v>-4.3E-3</v>
      </c>
    </row>
    <row r="194" spans="1:7" x14ac:dyDescent="0.35">
      <c r="A194" s="22" t="s">
        <v>511</v>
      </c>
      <c r="B194" s="3">
        <v>1173.5</v>
      </c>
      <c r="C194" s="3">
        <v>1127.46</v>
      </c>
      <c r="D194" s="3">
        <v>1178.18</v>
      </c>
      <c r="E194" s="3">
        <v>1127.46</v>
      </c>
      <c r="F194" t="s">
        <v>512</v>
      </c>
      <c r="G194" s="21">
        <v>5.2499999999999998E-2</v>
      </c>
    </row>
    <row r="195" spans="1:7" x14ac:dyDescent="0.35">
      <c r="A195" s="22">
        <v>44379</v>
      </c>
      <c r="B195" s="3">
        <v>1114.93</v>
      </c>
      <c r="C195" s="3">
        <v>1127.06</v>
      </c>
      <c r="D195" s="3">
        <v>1127.06</v>
      </c>
      <c r="E195" s="3">
        <v>1075.0999999999999</v>
      </c>
      <c r="F195" t="s">
        <v>513</v>
      </c>
      <c r="G195" s="21">
        <v>-1.06E-2</v>
      </c>
    </row>
    <row r="196" spans="1:7" x14ac:dyDescent="0.35">
      <c r="A196" s="22" t="s">
        <v>514</v>
      </c>
      <c r="B196" s="3">
        <v>1126.9100000000001</v>
      </c>
      <c r="C196" s="3">
        <v>1056.6099999999999</v>
      </c>
      <c r="D196" s="3">
        <v>1126.9100000000001</v>
      </c>
      <c r="E196" s="3">
        <v>1029.3599999999999</v>
      </c>
      <c r="F196" t="s">
        <v>515</v>
      </c>
      <c r="G196" s="21">
        <v>6.6500000000000004E-2</v>
      </c>
    </row>
    <row r="197" spans="1:7" x14ac:dyDescent="0.35">
      <c r="A197" s="22" t="s">
        <v>516</v>
      </c>
      <c r="B197" s="3">
        <v>1056.6099999999999</v>
      </c>
      <c r="C197" s="3">
        <v>1164.2</v>
      </c>
      <c r="D197" s="3">
        <v>1172.18</v>
      </c>
      <c r="E197">
        <v>998.33</v>
      </c>
      <c r="F197" t="s">
        <v>517</v>
      </c>
      <c r="G197" s="21">
        <v>-9.4399999999999998E-2</v>
      </c>
    </row>
    <row r="198" spans="1:7" x14ac:dyDescent="0.35">
      <c r="A198" s="22" t="s">
        <v>518</v>
      </c>
      <c r="B198" s="3">
        <v>1166.78</v>
      </c>
      <c r="C198" s="3">
        <v>1198.79</v>
      </c>
      <c r="D198" s="3">
        <v>1200.8499999999999</v>
      </c>
      <c r="E198" s="3">
        <v>1098.05</v>
      </c>
      <c r="F198" t="s">
        <v>519</v>
      </c>
      <c r="G198" s="21">
        <v>-2.3E-2</v>
      </c>
    </row>
    <row r="199" spans="1:7" x14ac:dyDescent="0.35">
      <c r="A199" s="22">
        <v>44470</v>
      </c>
      <c r="B199" s="3">
        <v>1194.2</v>
      </c>
      <c r="C199" s="3">
        <v>1176.47</v>
      </c>
      <c r="D199" s="3">
        <v>1200.82</v>
      </c>
      <c r="E199" s="3">
        <v>1175</v>
      </c>
      <c r="F199" t="s">
        <v>520</v>
      </c>
      <c r="G199" s="21">
        <v>2.2700000000000001E-2</v>
      </c>
    </row>
    <row r="200" spans="1:7" x14ac:dyDescent="0.35">
      <c r="A200" s="22">
        <v>44256</v>
      </c>
      <c r="B200" s="3">
        <v>1167.69</v>
      </c>
      <c r="C200" s="3">
        <v>1113.77</v>
      </c>
      <c r="D200" s="3">
        <v>1176.33</v>
      </c>
      <c r="E200" s="3">
        <v>1113.5899999999999</v>
      </c>
      <c r="F200" t="s">
        <v>521</v>
      </c>
      <c r="G200" s="21">
        <v>5.7799999999999997E-2</v>
      </c>
    </row>
    <row r="201" spans="1:7" x14ac:dyDescent="0.35">
      <c r="A201" s="22" t="s">
        <v>522</v>
      </c>
      <c r="B201" s="3">
        <v>1103.8699999999999</v>
      </c>
      <c r="C201" s="3">
        <v>1094.3699999999999</v>
      </c>
      <c r="D201" s="3">
        <v>1108.83</v>
      </c>
      <c r="E201" s="3">
        <v>1083.9000000000001</v>
      </c>
      <c r="F201" t="s">
        <v>523</v>
      </c>
      <c r="G201" s="21">
        <v>1.7899999999999999E-2</v>
      </c>
    </row>
    <row r="202" spans="1:7" x14ac:dyDescent="0.35">
      <c r="A202" s="22" t="s">
        <v>524</v>
      </c>
      <c r="B202" s="3">
        <v>1084.42</v>
      </c>
      <c r="C202" s="3">
        <v>1071.6199999999999</v>
      </c>
      <c r="D202" s="3">
        <v>1094.0899999999999</v>
      </c>
      <c r="E202" s="3">
        <v>1046.8900000000001</v>
      </c>
      <c r="F202" t="s">
        <v>497</v>
      </c>
      <c r="G202" s="21">
        <v>1.5900000000000001E-2</v>
      </c>
    </row>
    <row r="203" spans="1:7" x14ac:dyDescent="0.35">
      <c r="A203" s="22" t="s">
        <v>525</v>
      </c>
      <c r="B203" s="3">
        <v>1067.46</v>
      </c>
      <c r="C203" s="3">
        <v>1048.97</v>
      </c>
      <c r="D203" s="3">
        <v>1068.56</v>
      </c>
      <c r="E203" s="3">
        <v>1048.97</v>
      </c>
      <c r="F203" t="s">
        <v>407</v>
      </c>
      <c r="G203" s="21">
        <v>2.06E-2</v>
      </c>
    </row>
    <row r="204" spans="1:7" x14ac:dyDescent="0.35">
      <c r="A204" s="22">
        <v>43994</v>
      </c>
      <c r="B204" s="3">
        <v>1045.96</v>
      </c>
      <c r="C204" s="3">
        <v>1024.3399999999999</v>
      </c>
      <c r="D204" s="3">
        <v>1045.96</v>
      </c>
      <c r="E204" s="3">
        <v>1022.14</v>
      </c>
      <c r="F204" t="s">
        <v>422</v>
      </c>
      <c r="G204" s="21">
        <v>2.4E-2</v>
      </c>
    </row>
    <row r="205" spans="1:7" x14ac:dyDescent="0.35">
      <c r="A205" s="22" t="s">
        <v>526</v>
      </c>
      <c r="B205" s="3">
        <v>1021.49</v>
      </c>
      <c r="C205" s="3">
        <v>1011.82</v>
      </c>
      <c r="D205" s="3">
        <v>1025.17</v>
      </c>
      <c r="E205">
        <v>988.71</v>
      </c>
      <c r="F205" t="s">
        <v>485</v>
      </c>
      <c r="G205" s="21">
        <v>1.12E-2</v>
      </c>
    </row>
    <row r="206" spans="1:7" x14ac:dyDescent="0.35">
      <c r="A206" s="22" t="s">
        <v>527</v>
      </c>
      <c r="B206" s="3">
        <v>1010.22</v>
      </c>
      <c r="C206">
        <v>991.87</v>
      </c>
      <c r="D206" s="3">
        <v>1010.22</v>
      </c>
      <c r="E206">
        <v>984.92</v>
      </c>
      <c r="F206" t="s">
        <v>528</v>
      </c>
      <c r="G206" s="21">
        <v>2.0400000000000001E-2</v>
      </c>
    </row>
    <row r="207" spans="1:7" x14ac:dyDescent="0.35">
      <c r="A207" s="22" t="s">
        <v>529</v>
      </c>
      <c r="B207">
        <v>990</v>
      </c>
      <c r="C207">
        <v>970.11</v>
      </c>
      <c r="D207">
        <v>990</v>
      </c>
      <c r="E207">
        <v>950.5</v>
      </c>
      <c r="F207" t="s">
        <v>530</v>
      </c>
      <c r="G207" s="21">
        <v>2.4500000000000001E-2</v>
      </c>
    </row>
    <row r="208" spans="1:7" x14ac:dyDescent="0.35">
      <c r="A208" s="22">
        <v>44054</v>
      </c>
      <c r="B208">
        <v>966.29</v>
      </c>
      <c r="C208">
        <v>942.15</v>
      </c>
      <c r="D208">
        <v>966.29</v>
      </c>
      <c r="E208">
        <v>942.15</v>
      </c>
      <c r="F208" t="s">
        <v>531</v>
      </c>
      <c r="G208" s="21">
        <v>2.98E-2</v>
      </c>
    </row>
    <row r="209" spans="1:7" x14ac:dyDescent="0.35">
      <c r="A209" s="22">
        <v>43841</v>
      </c>
      <c r="B209">
        <v>938.29</v>
      </c>
      <c r="C209">
        <v>926.09</v>
      </c>
      <c r="D209">
        <v>945.51</v>
      </c>
      <c r="E209">
        <v>924.14</v>
      </c>
      <c r="F209" t="s">
        <v>532</v>
      </c>
      <c r="G209" s="21">
        <v>1.3899999999999999E-2</v>
      </c>
    </row>
    <row r="210" spans="1:7" x14ac:dyDescent="0.35">
      <c r="A210" s="22" t="s">
        <v>533</v>
      </c>
      <c r="B210">
        <v>925.47</v>
      </c>
      <c r="C210">
        <v>967.52</v>
      </c>
      <c r="D210">
        <v>970.15</v>
      </c>
      <c r="E210">
        <v>911.2</v>
      </c>
      <c r="F210" t="s">
        <v>534</v>
      </c>
      <c r="G210" s="21">
        <v>-3.7199999999999997E-2</v>
      </c>
    </row>
    <row r="211" spans="1:7" x14ac:dyDescent="0.35">
      <c r="A211" s="22" t="s">
        <v>535</v>
      </c>
      <c r="B211">
        <v>961.26</v>
      </c>
      <c r="C211">
        <v>945.01</v>
      </c>
      <c r="D211">
        <v>961.26</v>
      </c>
      <c r="E211">
        <v>933.78</v>
      </c>
      <c r="F211" t="s">
        <v>536</v>
      </c>
      <c r="G211" s="21">
        <v>1.9E-2</v>
      </c>
    </row>
    <row r="212" spans="1:7" x14ac:dyDescent="0.35">
      <c r="A212" s="22">
        <v>44145</v>
      </c>
      <c r="B212">
        <v>943.3</v>
      </c>
      <c r="C212">
        <v>930.78</v>
      </c>
      <c r="D212">
        <v>946.23</v>
      </c>
      <c r="E212">
        <v>923.28</v>
      </c>
      <c r="F212" t="s">
        <v>537</v>
      </c>
      <c r="G212" s="21">
        <v>2.0899999999999998E-2</v>
      </c>
    </row>
    <row r="213" spans="1:7" x14ac:dyDescent="0.35">
      <c r="A213" s="22">
        <v>43931</v>
      </c>
      <c r="B213">
        <v>924</v>
      </c>
      <c r="C213">
        <v>913.77</v>
      </c>
      <c r="D213">
        <v>924</v>
      </c>
      <c r="E213">
        <v>910.96</v>
      </c>
      <c r="F213" t="s">
        <v>538</v>
      </c>
      <c r="G213" s="21">
        <v>1.55E-2</v>
      </c>
    </row>
    <row r="214" spans="1:7" x14ac:dyDescent="0.35">
      <c r="A214" s="22" t="s">
        <v>539</v>
      </c>
      <c r="B214">
        <v>909.91</v>
      </c>
      <c r="C214">
        <v>911.2</v>
      </c>
      <c r="D214">
        <v>917.49</v>
      </c>
      <c r="E214">
        <v>897.72</v>
      </c>
      <c r="F214" t="s">
        <v>540</v>
      </c>
      <c r="G214" s="21">
        <v>1.8E-3</v>
      </c>
    </row>
    <row r="215" spans="1:7" x14ac:dyDescent="0.35">
      <c r="A215" s="22" t="s">
        <v>541</v>
      </c>
      <c r="B215">
        <v>908.27</v>
      </c>
      <c r="C215">
        <v>904.5</v>
      </c>
      <c r="D215">
        <v>914.51</v>
      </c>
      <c r="E215">
        <v>902.47</v>
      </c>
      <c r="F215" t="s">
        <v>542</v>
      </c>
      <c r="G215" s="21">
        <v>8.0999999999999996E-3</v>
      </c>
    </row>
    <row r="216" spans="1:7" x14ac:dyDescent="0.35">
      <c r="A216" s="22" t="s">
        <v>543</v>
      </c>
      <c r="B216">
        <v>900.95</v>
      </c>
      <c r="C216">
        <v>891.89</v>
      </c>
      <c r="D216">
        <v>902.11</v>
      </c>
      <c r="E216">
        <v>890.93</v>
      </c>
      <c r="F216" t="s">
        <v>544</v>
      </c>
      <c r="G216" s="21">
        <v>1.35E-2</v>
      </c>
    </row>
    <row r="217" spans="1:7" x14ac:dyDescent="0.35">
      <c r="A217" s="22">
        <v>43991</v>
      </c>
      <c r="B217">
        <v>888.97</v>
      </c>
      <c r="C217">
        <v>903.85</v>
      </c>
      <c r="D217">
        <v>905.8</v>
      </c>
      <c r="E217">
        <v>881.57</v>
      </c>
      <c r="F217" t="s">
        <v>545</v>
      </c>
      <c r="G217" s="21">
        <v>-1.3899999999999999E-2</v>
      </c>
    </row>
    <row r="218" spans="1:7" x14ac:dyDescent="0.35">
      <c r="A218" s="22" t="s">
        <v>546</v>
      </c>
      <c r="B218">
        <v>901.54</v>
      </c>
      <c r="C218">
        <v>882.13</v>
      </c>
      <c r="D218">
        <v>904.32</v>
      </c>
      <c r="E218">
        <v>879.26</v>
      </c>
      <c r="F218" t="s">
        <v>547</v>
      </c>
      <c r="G218" s="21">
        <v>2.5700000000000001E-2</v>
      </c>
    </row>
    <row r="219" spans="1:7" x14ac:dyDescent="0.35">
      <c r="A219" s="22" t="s">
        <v>548</v>
      </c>
      <c r="B219">
        <v>878.98</v>
      </c>
      <c r="C219">
        <v>860.35</v>
      </c>
      <c r="D219">
        <v>885.86</v>
      </c>
      <c r="E219">
        <v>860.35</v>
      </c>
      <c r="F219" t="s">
        <v>549</v>
      </c>
      <c r="G219" s="21">
        <v>2.8299999999999999E-2</v>
      </c>
    </row>
    <row r="220" spans="1:7" x14ac:dyDescent="0.35">
      <c r="A220" s="22" t="s">
        <v>550</v>
      </c>
      <c r="B220">
        <v>854.78</v>
      </c>
      <c r="C220">
        <v>848.08</v>
      </c>
      <c r="D220">
        <v>856.99</v>
      </c>
      <c r="E220">
        <v>841.62</v>
      </c>
      <c r="F220" t="s">
        <v>551</v>
      </c>
      <c r="G220" s="21">
        <v>4.7000000000000002E-3</v>
      </c>
    </row>
    <row r="221" spans="1:7" x14ac:dyDescent="0.35">
      <c r="A221" s="22">
        <v>44082</v>
      </c>
      <c r="B221">
        <v>850.74</v>
      </c>
      <c r="C221">
        <v>845.11</v>
      </c>
      <c r="D221">
        <v>860.32</v>
      </c>
      <c r="E221">
        <v>840.35</v>
      </c>
      <c r="F221" t="s">
        <v>547</v>
      </c>
      <c r="G221" s="21">
        <v>1.0999999999999999E-2</v>
      </c>
    </row>
    <row r="222" spans="1:7" x14ac:dyDescent="0.35">
      <c r="A222" s="22">
        <v>43869</v>
      </c>
      <c r="B222">
        <v>841.46</v>
      </c>
      <c r="C222">
        <v>796.86</v>
      </c>
      <c r="D222">
        <v>844.33</v>
      </c>
      <c r="E222">
        <v>796.47</v>
      </c>
      <c r="F222" t="s">
        <v>552</v>
      </c>
      <c r="G222" s="21">
        <v>5.3900000000000003E-2</v>
      </c>
    </row>
    <row r="223" spans="1:7" x14ac:dyDescent="0.35">
      <c r="A223" s="22" t="s">
        <v>553</v>
      </c>
      <c r="B223">
        <v>798.39</v>
      </c>
      <c r="C223">
        <v>794.14</v>
      </c>
      <c r="D223">
        <v>814.4</v>
      </c>
      <c r="E223">
        <v>779.82</v>
      </c>
      <c r="F223" t="s">
        <v>554</v>
      </c>
      <c r="G223" s="21">
        <v>-3.7100000000000001E-2</v>
      </c>
    </row>
    <row r="224" spans="1:7" x14ac:dyDescent="0.35">
      <c r="A224" s="22" t="s">
        <v>555</v>
      </c>
      <c r="B224">
        <v>829.16</v>
      </c>
      <c r="C224">
        <v>870.66</v>
      </c>
      <c r="D224">
        <v>871.64</v>
      </c>
      <c r="E224">
        <v>816.65</v>
      </c>
      <c r="F224" t="s">
        <v>554</v>
      </c>
      <c r="G224" s="21">
        <v>-4.9200000000000001E-2</v>
      </c>
    </row>
    <row r="225" spans="1:7" x14ac:dyDescent="0.35">
      <c r="A225" s="22">
        <v>44172</v>
      </c>
      <c r="B225">
        <v>872.02</v>
      </c>
      <c r="C225">
        <v>874.85</v>
      </c>
      <c r="D225">
        <v>876.83</v>
      </c>
      <c r="E225">
        <v>860.28</v>
      </c>
      <c r="F225" t="s">
        <v>556</v>
      </c>
      <c r="G225" s="21">
        <v>8.9999999999999998E-4</v>
      </c>
    </row>
    <row r="226" spans="1:7" x14ac:dyDescent="0.35">
      <c r="A226" s="22">
        <v>43958</v>
      </c>
      <c r="B226">
        <v>871.21</v>
      </c>
      <c r="C226">
        <v>851.47</v>
      </c>
      <c r="D226">
        <v>878.53</v>
      </c>
      <c r="E226">
        <v>850.04</v>
      </c>
      <c r="F226" t="s">
        <v>557</v>
      </c>
      <c r="G226" s="21">
        <v>2.7799999999999998E-2</v>
      </c>
    </row>
    <row r="227" spans="1:7" x14ac:dyDescent="0.35">
      <c r="A227" s="22" t="s">
        <v>558</v>
      </c>
      <c r="B227">
        <v>847.61</v>
      </c>
      <c r="C227">
        <v>846.26</v>
      </c>
      <c r="D227">
        <v>848.16</v>
      </c>
      <c r="E227">
        <v>821.92</v>
      </c>
      <c r="F227" t="s">
        <v>559</v>
      </c>
      <c r="G227" s="21">
        <v>-5.1000000000000004E-3</v>
      </c>
    </row>
    <row r="228" spans="1:7" x14ac:dyDescent="0.35">
      <c r="A228" s="22" t="s">
        <v>560</v>
      </c>
      <c r="B228">
        <v>851.98</v>
      </c>
      <c r="C228">
        <v>871.56</v>
      </c>
      <c r="D228">
        <v>873.2</v>
      </c>
      <c r="E228">
        <v>849.65</v>
      </c>
      <c r="F228" t="s">
        <v>544</v>
      </c>
      <c r="G228" s="21">
        <v>-1.9099999999999999E-2</v>
      </c>
    </row>
    <row r="229" spans="1:7" x14ac:dyDescent="0.35">
      <c r="A229" s="22" t="s">
        <v>561</v>
      </c>
      <c r="B229">
        <v>868.56</v>
      </c>
      <c r="C229">
        <v>867.52</v>
      </c>
      <c r="D229">
        <v>868.56</v>
      </c>
      <c r="E229">
        <v>832.47</v>
      </c>
      <c r="F229" t="s">
        <v>562</v>
      </c>
      <c r="G229" s="21">
        <v>5.7999999999999996E-3</v>
      </c>
    </row>
    <row r="230" spans="1:7" x14ac:dyDescent="0.35">
      <c r="A230" s="22">
        <v>44018</v>
      </c>
      <c r="B230">
        <v>863.52</v>
      </c>
      <c r="C230">
        <v>888.7</v>
      </c>
      <c r="D230">
        <v>905.65</v>
      </c>
      <c r="E230">
        <v>841.44</v>
      </c>
      <c r="F230" t="s">
        <v>366</v>
      </c>
      <c r="G230" s="21">
        <v>-2.5600000000000001E-2</v>
      </c>
    </row>
    <row r="231" spans="1:7" x14ac:dyDescent="0.35">
      <c r="A231" s="22" t="s">
        <v>563</v>
      </c>
      <c r="B231">
        <v>886.22</v>
      </c>
      <c r="C231">
        <v>868.97</v>
      </c>
      <c r="D231">
        <v>888.32</v>
      </c>
      <c r="E231">
        <v>868.97</v>
      </c>
      <c r="F231" t="s">
        <v>564</v>
      </c>
      <c r="G231" s="21">
        <v>2.52E-2</v>
      </c>
    </row>
    <row r="232" spans="1:7" x14ac:dyDescent="0.35">
      <c r="A232" s="22" t="s">
        <v>565</v>
      </c>
      <c r="B232">
        <v>864.47</v>
      </c>
      <c r="C232">
        <v>852.9</v>
      </c>
      <c r="D232">
        <v>875.35</v>
      </c>
      <c r="E232">
        <v>849.12</v>
      </c>
      <c r="F232" t="s">
        <v>566</v>
      </c>
      <c r="G232" s="21">
        <v>1.38E-2</v>
      </c>
    </row>
    <row r="233" spans="1:7" x14ac:dyDescent="0.35">
      <c r="A233" s="22" t="s">
        <v>567</v>
      </c>
      <c r="B233">
        <v>852.74</v>
      </c>
      <c r="C233">
        <v>827.49</v>
      </c>
      <c r="D233">
        <v>862.73</v>
      </c>
      <c r="E233">
        <v>823.08</v>
      </c>
      <c r="F233" t="s">
        <v>532</v>
      </c>
      <c r="G233" s="21">
        <v>3.1099999999999999E-2</v>
      </c>
    </row>
    <row r="234" spans="1:7" x14ac:dyDescent="0.35">
      <c r="A234" s="22">
        <v>44109</v>
      </c>
      <c r="B234">
        <v>827.03</v>
      </c>
      <c r="C234">
        <v>818.26</v>
      </c>
      <c r="D234">
        <v>839.59</v>
      </c>
      <c r="E234">
        <v>812.48</v>
      </c>
      <c r="F234" t="s">
        <v>297</v>
      </c>
      <c r="G234" s="21">
        <v>1.6299999999999999E-2</v>
      </c>
    </row>
    <row r="235" spans="1:7" x14ac:dyDescent="0.35">
      <c r="A235" s="22">
        <v>43895</v>
      </c>
      <c r="B235">
        <v>813.73</v>
      </c>
      <c r="C235">
        <v>766.14</v>
      </c>
      <c r="D235">
        <v>825.72</v>
      </c>
      <c r="E235">
        <v>760.04</v>
      </c>
      <c r="F235" t="s">
        <v>557</v>
      </c>
      <c r="G235" s="21">
        <v>5.8000000000000003E-2</v>
      </c>
    </row>
    <row r="236" spans="1:7" x14ac:dyDescent="0.35">
      <c r="A236" s="22" t="s">
        <v>568</v>
      </c>
      <c r="B236">
        <v>769.11</v>
      </c>
      <c r="C236">
        <v>780.65</v>
      </c>
      <c r="D236">
        <v>785.74</v>
      </c>
      <c r="E236">
        <v>763.66</v>
      </c>
      <c r="F236" t="s">
        <v>569</v>
      </c>
      <c r="G236" s="21">
        <v>-9.7000000000000003E-3</v>
      </c>
    </row>
    <row r="237" spans="1:7" x14ac:dyDescent="0.35">
      <c r="A237" s="22" t="s">
        <v>570</v>
      </c>
      <c r="B237">
        <v>776.66</v>
      </c>
      <c r="C237">
        <v>796.17</v>
      </c>
      <c r="D237">
        <v>797.49</v>
      </c>
      <c r="E237">
        <v>749.97</v>
      </c>
      <c r="F237" t="s">
        <v>571</v>
      </c>
      <c r="G237" s="21">
        <v>-1.6400000000000001E-2</v>
      </c>
    </row>
    <row r="238" spans="1:7" x14ac:dyDescent="0.35">
      <c r="A238" s="22">
        <v>44169</v>
      </c>
      <c r="B238">
        <v>789.6</v>
      </c>
      <c r="C238">
        <v>762.99</v>
      </c>
      <c r="D238">
        <v>790.95</v>
      </c>
      <c r="E238">
        <v>753.85</v>
      </c>
      <c r="F238" t="s">
        <v>572</v>
      </c>
      <c r="G238" s="21">
        <v>4.1799999999999997E-2</v>
      </c>
    </row>
    <row r="239" spans="1:7" x14ac:dyDescent="0.35">
      <c r="A239" s="22">
        <v>43955</v>
      </c>
      <c r="B239">
        <v>757.94</v>
      </c>
      <c r="C239">
        <v>716.22</v>
      </c>
      <c r="D239">
        <v>765.87</v>
      </c>
      <c r="E239">
        <v>715.39</v>
      </c>
      <c r="F239" t="s">
        <v>573</v>
      </c>
      <c r="G239" s="21">
        <v>0.08</v>
      </c>
    </row>
    <row r="240" spans="1:7" x14ac:dyDescent="0.35">
      <c r="A240" s="22" t="s">
        <v>574</v>
      </c>
      <c r="B240">
        <v>701.8</v>
      </c>
      <c r="C240">
        <v>663.91</v>
      </c>
      <c r="D240">
        <v>701.8</v>
      </c>
      <c r="E240">
        <v>649.1</v>
      </c>
      <c r="F240" t="s">
        <v>575</v>
      </c>
      <c r="G240" s="21">
        <v>8.2000000000000007E-3</v>
      </c>
    </row>
    <row r="241" spans="1:7" x14ac:dyDescent="0.35">
      <c r="A241" s="22" t="s">
        <v>576</v>
      </c>
      <c r="B241">
        <v>696.06</v>
      </c>
      <c r="C241">
        <v>694.77</v>
      </c>
      <c r="D241">
        <v>703.22</v>
      </c>
      <c r="E241">
        <v>652.27</v>
      </c>
      <c r="F241" t="s">
        <v>577</v>
      </c>
      <c r="G241" s="21">
        <v>-1.9300000000000001E-2</v>
      </c>
    </row>
    <row r="242" spans="1:7" x14ac:dyDescent="0.35">
      <c r="A242" s="22" t="s">
        <v>578</v>
      </c>
      <c r="B242">
        <v>709.73</v>
      </c>
      <c r="C242">
        <v>758.28</v>
      </c>
      <c r="D242">
        <v>758.59</v>
      </c>
      <c r="E242">
        <v>709.73</v>
      </c>
      <c r="F242" t="s">
        <v>579</v>
      </c>
      <c r="G242" s="21">
        <v>-6.83E-2</v>
      </c>
    </row>
    <row r="243" spans="1:7" x14ac:dyDescent="0.35">
      <c r="A243" s="22">
        <v>44046</v>
      </c>
      <c r="B243">
        <v>761.78</v>
      </c>
      <c r="C243">
        <v>875.8</v>
      </c>
      <c r="D243">
        <v>875.8</v>
      </c>
      <c r="E243">
        <v>723.42</v>
      </c>
      <c r="F243" t="s">
        <v>432</v>
      </c>
      <c r="G243" s="21">
        <v>-0.14549999999999999</v>
      </c>
    </row>
    <row r="244" spans="1:7" x14ac:dyDescent="0.35">
      <c r="A244" s="22">
        <v>43833</v>
      </c>
      <c r="B244">
        <v>891.44</v>
      </c>
      <c r="C244">
        <v>878.43</v>
      </c>
      <c r="D244">
        <v>898.43</v>
      </c>
      <c r="E244">
        <v>877.31</v>
      </c>
      <c r="F244" t="s">
        <v>580</v>
      </c>
      <c r="G244" s="21">
        <v>1.0500000000000001E-2</v>
      </c>
    </row>
    <row r="245" spans="1:7" x14ac:dyDescent="0.35">
      <c r="A245" s="22" t="s">
        <v>581</v>
      </c>
      <c r="B245">
        <v>882.19</v>
      </c>
      <c r="C245">
        <v>917.49</v>
      </c>
      <c r="D245">
        <v>917.49</v>
      </c>
      <c r="E245">
        <v>872.46</v>
      </c>
      <c r="F245" t="s">
        <v>582</v>
      </c>
      <c r="G245" s="21">
        <v>-5.45E-2</v>
      </c>
    </row>
    <row r="246" spans="1:7" x14ac:dyDescent="0.35">
      <c r="A246" s="22" t="s">
        <v>583</v>
      </c>
      <c r="B246">
        <v>933.09</v>
      </c>
      <c r="C246">
        <v>938.52</v>
      </c>
      <c r="D246">
        <v>940.53</v>
      </c>
      <c r="E246">
        <v>925.86</v>
      </c>
      <c r="F246" t="s">
        <v>584</v>
      </c>
      <c r="G246" s="21">
        <v>-4.7000000000000002E-3</v>
      </c>
    </row>
    <row r="247" spans="1:7" x14ac:dyDescent="0.35">
      <c r="A247" s="22">
        <v>44076</v>
      </c>
      <c r="B247">
        <v>937.45</v>
      </c>
      <c r="C247">
        <v>934.38</v>
      </c>
      <c r="D247">
        <v>943.11</v>
      </c>
      <c r="E247">
        <v>926.61</v>
      </c>
      <c r="F247" t="s">
        <v>585</v>
      </c>
      <c r="G247" s="21">
        <v>-3.5000000000000001E-3</v>
      </c>
    </row>
    <row r="248" spans="1:7" x14ac:dyDescent="0.35">
      <c r="A248" s="22">
        <v>43863</v>
      </c>
      <c r="B248">
        <v>940.75</v>
      </c>
      <c r="C248">
        <v>916.6</v>
      </c>
      <c r="D248">
        <v>943.48</v>
      </c>
      <c r="E248">
        <v>891.85</v>
      </c>
      <c r="F248" t="s">
        <v>586</v>
      </c>
      <c r="G248" s="21">
        <v>4.4000000000000003E-3</v>
      </c>
    </row>
    <row r="249" spans="1:7" x14ac:dyDescent="0.35">
      <c r="A249" s="22" t="s">
        <v>587</v>
      </c>
      <c r="B249">
        <v>936.62</v>
      </c>
      <c r="C249">
        <v>975.15</v>
      </c>
      <c r="D249">
        <v>977.72</v>
      </c>
      <c r="E249">
        <v>936.62</v>
      </c>
      <c r="F249" t="s">
        <v>588</v>
      </c>
      <c r="G249" s="21">
        <v>-5.5300000000000002E-2</v>
      </c>
    </row>
    <row r="250" spans="1:7" x14ac:dyDescent="0.35">
      <c r="A250" s="22" t="s">
        <v>589</v>
      </c>
      <c r="B250">
        <v>991.46</v>
      </c>
      <c r="C250">
        <v>978.23</v>
      </c>
      <c r="D250">
        <v>991.46</v>
      </c>
      <c r="E250">
        <v>975.93</v>
      </c>
      <c r="F250" t="s">
        <v>590</v>
      </c>
      <c r="G250" s="21">
        <v>1.2800000000000001E-2</v>
      </c>
    </row>
    <row r="251" spans="1:7" x14ac:dyDescent="0.35">
      <c r="A251" s="22">
        <v>44166</v>
      </c>
      <c r="B251">
        <v>978.96</v>
      </c>
      <c r="C251">
        <v>966.89</v>
      </c>
      <c r="D251">
        <v>980.02</v>
      </c>
      <c r="E251">
        <v>964.79</v>
      </c>
      <c r="F251" t="s">
        <v>591</v>
      </c>
      <c r="G251" s="21">
        <v>1.0800000000000001E-2</v>
      </c>
    </row>
    <row r="252" spans="1:7" x14ac:dyDescent="0.35">
      <c r="A252" s="22">
        <v>43952</v>
      </c>
      <c r="B252">
        <v>968.54</v>
      </c>
      <c r="C252">
        <v>962.79</v>
      </c>
      <c r="D252">
        <v>969.71</v>
      </c>
      <c r="E252">
        <v>945.28</v>
      </c>
      <c r="F252" t="s">
        <v>592</v>
      </c>
      <c r="G252" s="21">
        <v>3.5000000000000001E-3</v>
      </c>
    </row>
    <row r="253" spans="1:7" x14ac:dyDescent="0.35">
      <c r="A253" s="22" t="s">
        <v>593</v>
      </c>
      <c r="B253">
        <v>965.14</v>
      </c>
      <c r="C253">
        <v>962.89</v>
      </c>
      <c r="D253">
        <v>970.88</v>
      </c>
      <c r="E253">
        <v>958.22</v>
      </c>
      <c r="F253" t="s">
        <v>594</v>
      </c>
      <c r="G253" s="21">
        <v>1.6999999999999999E-3</v>
      </c>
    </row>
    <row r="254" spans="1:7" x14ac:dyDescent="0.35">
      <c r="A254" s="22" t="s">
        <v>595</v>
      </c>
      <c r="B254">
        <v>963.51</v>
      </c>
      <c r="C254">
        <v>959.55</v>
      </c>
      <c r="D254">
        <v>963.51</v>
      </c>
      <c r="E254">
        <v>953.29</v>
      </c>
      <c r="F254" t="s">
        <v>596</v>
      </c>
      <c r="G254" s="21">
        <v>7.4000000000000003E-3</v>
      </c>
    </row>
    <row r="255" spans="1:7" x14ac:dyDescent="0.35">
      <c r="A255" s="22" t="s">
        <v>597</v>
      </c>
      <c r="B255">
        <v>956.41</v>
      </c>
      <c r="C255">
        <v>966</v>
      </c>
      <c r="D255">
        <v>966</v>
      </c>
      <c r="E255">
        <v>946.74</v>
      </c>
      <c r="F255" t="s">
        <v>577</v>
      </c>
      <c r="G255" s="21">
        <v>-1.01E-2</v>
      </c>
    </row>
    <row r="256" spans="1:7" x14ac:dyDescent="0.35">
      <c r="A256" s="22">
        <v>43689</v>
      </c>
      <c r="B256">
        <v>966.18</v>
      </c>
      <c r="C256">
        <v>963.91</v>
      </c>
      <c r="D256">
        <v>971.84</v>
      </c>
      <c r="E256">
        <v>954.56</v>
      </c>
      <c r="F256" t="s">
        <v>358</v>
      </c>
      <c r="G256" s="21">
        <v>2.7000000000000001E-3</v>
      </c>
    </row>
    <row r="257" spans="1:7" x14ac:dyDescent="0.35">
      <c r="A257" s="22">
        <v>43477</v>
      </c>
      <c r="B257">
        <v>963.56</v>
      </c>
      <c r="C257">
        <v>971.42</v>
      </c>
      <c r="D257">
        <v>972.91</v>
      </c>
      <c r="E257">
        <v>950.13</v>
      </c>
      <c r="F257" t="s">
        <v>598</v>
      </c>
      <c r="G257" s="21">
        <v>-7.4000000000000003E-3</v>
      </c>
    </row>
    <row r="258" spans="1:7" x14ac:dyDescent="0.35">
      <c r="A258" s="22" t="s">
        <v>599</v>
      </c>
      <c r="B258">
        <v>970.75</v>
      </c>
      <c r="C258">
        <v>977.85</v>
      </c>
      <c r="D258">
        <v>982.76</v>
      </c>
      <c r="E258">
        <v>967.68</v>
      </c>
      <c r="F258" t="s">
        <v>600</v>
      </c>
      <c r="G258" s="21">
        <v>-7.1999999999999998E-3</v>
      </c>
    </row>
    <row r="259" spans="1:7" x14ac:dyDescent="0.35">
      <c r="A259" s="22" t="s">
        <v>601</v>
      </c>
      <c r="B259">
        <v>977.78</v>
      </c>
      <c r="C259" s="3">
        <v>1010.03</v>
      </c>
      <c r="D259" s="3">
        <v>1012.09</v>
      </c>
      <c r="E259">
        <v>971.03</v>
      </c>
      <c r="F259" t="s">
        <v>602</v>
      </c>
      <c r="G259" s="21">
        <v>-3.1899999999999998E-2</v>
      </c>
    </row>
    <row r="260" spans="1:7" x14ac:dyDescent="0.35">
      <c r="A260" s="22">
        <v>43749</v>
      </c>
      <c r="B260" s="3">
        <v>1010.03</v>
      </c>
      <c r="C260" s="3">
        <v>1023.32</v>
      </c>
      <c r="D260" s="3">
        <v>1024.77</v>
      </c>
      <c r="E260" s="3">
        <v>1005.1</v>
      </c>
      <c r="F260" t="s">
        <v>603</v>
      </c>
      <c r="G260" s="21">
        <v>-1.2200000000000001E-2</v>
      </c>
    </row>
    <row r="261" spans="1:7" x14ac:dyDescent="0.35">
      <c r="A261" s="22">
        <v>43535</v>
      </c>
      <c r="B261" s="3">
        <v>1022.49</v>
      </c>
      <c r="C261" s="3">
        <v>1019</v>
      </c>
      <c r="D261" s="3">
        <v>1028.97</v>
      </c>
      <c r="E261" s="3">
        <v>1015.86</v>
      </c>
      <c r="F261" t="s">
        <v>604</v>
      </c>
      <c r="G261" s="21">
        <v>6.7999999999999996E-3</v>
      </c>
    </row>
    <row r="262" spans="1:7" x14ac:dyDescent="0.35">
      <c r="A262" s="22" t="s">
        <v>605</v>
      </c>
      <c r="B262" s="3">
        <v>1015.59</v>
      </c>
      <c r="C262">
        <v>998.27</v>
      </c>
      <c r="D262" s="3">
        <v>1015.88</v>
      </c>
      <c r="E262">
        <v>994.86</v>
      </c>
      <c r="F262" t="s">
        <v>602</v>
      </c>
      <c r="G262" s="21">
        <v>1.9099999999999999E-2</v>
      </c>
    </row>
    <row r="263" spans="1:7" x14ac:dyDescent="0.35">
      <c r="A263" s="22" t="s">
        <v>606</v>
      </c>
      <c r="B263">
        <v>996.57</v>
      </c>
      <c r="C263">
        <v>988.18</v>
      </c>
      <c r="D263">
        <v>996.67</v>
      </c>
      <c r="E263">
        <v>983.52</v>
      </c>
      <c r="F263" t="s">
        <v>607</v>
      </c>
      <c r="G263" s="21">
        <v>7.4999999999999997E-3</v>
      </c>
    </row>
    <row r="264" spans="1:7" x14ac:dyDescent="0.35">
      <c r="A264" s="22" t="s">
        <v>608</v>
      </c>
      <c r="B264">
        <v>989.2</v>
      </c>
      <c r="C264">
        <v>994.61</v>
      </c>
      <c r="D264">
        <v>997.41</v>
      </c>
      <c r="E264">
        <v>988.41</v>
      </c>
      <c r="F264" t="s">
        <v>609</v>
      </c>
      <c r="G264" s="21">
        <v>-2.7000000000000001E-3</v>
      </c>
    </row>
    <row r="265" spans="1:7" x14ac:dyDescent="0.35">
      <c r="A265" s="22">
        <v>43626</v>
      </c>
      <c r="B265">
        <v>991.84</v>
      </c>
      <c r="C265">
        <v>989.45</v>
      </c>
      <c r="D265">
        <v>992</v>
      </c>
      <c r="E265">
        <v>981.89</v>
      </c>
      <c r="F265" t="s">
        <v>610</v>
      </c>
      <c r="G265" s="21">
        <v>4.3E-3</v>
      </c>
    </row>
    <row r="266" spans="1:7" x14ac:dyDescent="0.35">
      <c r="A266" s="22" t="s">
        <v>611</v>
      </c>
      <c r="B266">
        <v>987.59</v>
      </c>
      <c r="C266">
        <v>999.92</v>
      </c>
      <c r="D266" s="3">
        <v>1004.17</v>
      </c>
      <c r="E266">
        <v>983.35</v>
      </c>
      <c r="F266" t="s">
        <v>612</v>
      </c>
      <c r="G266" s="21">
        <v>-1.03E-2</v>
      </c>
    </row>
    <row r="267" spans="1:7" x14ac:dyDescent="0.35">
      <c r="A267" s="22" t="s">
        <v>613</v>
      </c>
      <c r="B267">
        <v>997.84</v>
      </c>
      <c r="C267">
        <v>991.75</v>
      </c>
      <c r="D267">
        <v>998.34</v>
      </c>
      <c r="E267">
        <v>983.06</v>
      </c>
      <c r="F267" t="s">
        <v>614</v>
      </c>
      <c r="G267" s="21">
        <v>7.6E-3</v>
      </c>
    </row>
    <row r="268" spans="1:7" x14ac:dyDescent="0.35">
      <c r="A268" s="22" t="s">
        <v>615</v>
      </c>
      <c r="B268">
        <v>990.36</v>
      </c>
      <c r="C268">
        <v>987.07</v>
      </c>
      <c r="D268">
        <v>998.56</v>
      </c>
      <c r="E268">
        <v>986.72</v>
      </c>
      <c r="F268" t="s">
        <v>616</v>
      </c>
      <c r="G268" s="21">
        <v>3.2000000000000002E-3</v>
      </c>
    </row>
    <row r="269" spans="1:7" x14ac:dyDescent="0.35">
      <c r="A269" s="22">
        <v>43686</v>
      </c>
      <c r="B269">
        <v>987.22</v>
      </c>
      <c r="C269">
        <v>974.53</v>
      </c>
      <c r="D269">
        <v>987.22</v>
      </c>
      <c r="E269">
        <v>967.14</v>
      </c>
      <c r="F269" t="s">
        <v>617</v>
      </c>
      <c r="G269" s="21">
        <v>1.35E-2</v>
      </c>
    </row>
    <row r="270" spans="1:7" x14ac:dyDescent="0.35">
      <c r="A270" s="22">
        <v>43474</v>
      </c>
      <c r="B270">
        <v>974.08</v>
      </c>
      <c r="C270">
        <v>984.79</v>
      </c>
      <c r="D270">
        <v>985.21</v>
      </c>
      <c r="E270">
        <v>973.37</v>
      </c>
      <c r="F270" t="s">
        <v>618</v>
      </c>
      <c r="G270" s="21">
        <v>-1.01E-2</v>
      </c>
    </row>
    <row r="271" spans="1:7" x14ac:dyDescent="0.35">
      <c r="A271" s="22" t="s">
        <v>619</v>
      </c>
      <c r="B271">
        <v>984.06</v>
      </c>
      <c r="C271">
        <v>983.8</v>
      </c>
      <c r="D271">
        <v>988.49</v>
      </c>
      <c r="E271">
        <v>973.34</v>
      </c>
      <c r="F271" t="s">
        <v>620</v>
      </c>
      <c r="G271" s="21">
        <v>-8.5000000000000006E-3</v>
      </c>
    </row>
    <row r="272" spans="1:7" x14ac:dyDescent="0.35">
      <c r="A272" s="22" t="s">
        <v>621</v>
      </c>
      <c r="B272">
        <v>992.45</v>
      </c>
      <c r="C272">
        <v>984.04</v>
      </c>
      <c r="D272">
        <v>998.67</v>
      </c>
      <c r="E272">
        <v>979.17</v>
      </c>
      <c r="F272" t="s">
        <v>622</v>
      </c>
      <c r="G272" s="21">
        <v>1.2699999999999999E-2</v>
      </c>
    </row>
    <row r="273" spans="1:7" x14ac:dyDescent="0.35">
      <c r="A273" s="22">
        <v>43777</v>
      </c>
      <c r="B273">
        <v>980</v>
      </c>
      <c r="C273">
        <v>975.38</v>
      </c>
      <c r="D273">
        <v>985.61</v>
      </c>
      <c r="E273">
        <v>955.76</v>
      </c>
      <c r="F273" t="s">
        <v>623</v>
      </c>
      <c r="G273" s="21">
        <v>5.7999999999999996E-3</v>
      </c>
    </row>
    <row r="274" spans="1:7" x14ac:dyDescent="0.35">
      <c r="A274" s="22">
        <v>43563</v>
      </c>
      <c r="B274">
        <v>974.34</v>
      </c>
      <c r="C274">
        <v>988.6</v>
      </c>
      <c r="D274">
        <v>988.99</v>
      </c>
      <c r="E274">
        <v>958.39</v>
      </c>
      <c r="F274" t="s">
        <v>624</v>
      </c>
      <c r="G274" s="21">
        <v>-1.6899999999999998E-2</v>
      </c>
    </row>
    <row r="275" spans="1:7" x14ac:dyDescent="0.35">
      <c r="A275" s="22" t="s">
        <v>625</v>
      </c>
      <c r="B275">
        <v>991.1</v>
      </c>
      <c r="C275">
        <v>994.23</v>
      </c>
      <c r="D275" s="3">
        <v>1002.77</v>
      </c>
      <c r="E275">
        <v>982.64</v>
      </c>
      <c r="F275" t="s">
        <v>626</v>
      </c>
      <c r="G275" s="21">
        <v>-2.3E-3</v>
      </c>
    </row>
    <row r="276" spans="1:7" x14ac:dyDescent="0.35">
      <c r="A276" s="22" t="s">
        <v>627</v>
      </c>
      <c r="B276">
        <v>993.35</v>
      </c>
      <c r="C276">
        <v>981.17</v>
      </c>
      <c r="D276">
        <v>998.52</v>
      </c>
      <c r="E276">
        <v>980.08</v>
      </c>
      <c r="F276" t="s">
        <v>628</v>
      </c>
      <c r="G276" s="21">
        <v>1.12E-2</v>
      </c>
    </row>
    <row r="277" spans="1:7" x14ac:dyDescent="0.35">
      <c r="A277" s="22" t="s">
        <v>629</v>
      </c>
      <c r="B277">
        <v>982.34</v>
      </c>
      <c r="C277">
        <v>975.57</v>
      </c>
      <c r="D277">
        <v>986.12</v>
      </c>
      <c r="E277">
        <v>970.93</v>
      </c>
      <c r="F277" t="s">
        <v>630</v>
      </c>
      <c r="G277" s="21">
        <v>7.1000000000000004E-3</v>
      </c>
    </row>
    <row r="278" spans="1:7" x14ac:dyDescent="0.35">
      <c r="A278" s="22">
        <v>43653</v>
      </c>
      <c r="B278">
        <v>975.4</v>
      </c>
      <c r="C278">
        <v>972.83</v>
      </c>
      <c r="D278">
        <v>982.1</v>
      </c>
      <c r="E278">
        <v>963.05</v>
      </c>
      <c r="F278" t="s">
        <v>631</v>
      </c>
      <c r="G278" s="21">
        <v>1E-4</v>
      </c>
    </row>
    <row r="279" spans="1:7" x14ac:dyDescent="0.35">
      <c r="A279" s="22" t="s">
        <v>632</v>
      </c>
      <c r="B279">
        <v>975.34</v>
      </c>
      <c r="C279">
        <v>958.92</v>
      </c>
      <c r="D279">
        <v>975.34</v>
      </c>
      <c r="E279">
        <v>956.91</v>
      </c>
      <c r="F279" t="s">
        <v>633</v>
      </c>
      <c r="G279" s="21">
        <v>2.6700000000000002E-2</v>
      </c>
    </row>
    <row r="280" spans="1:7" x14ac:dyDescent="0.35">
      <c r="A280" s="22" t="s">
        <v>634</v>
      </c>
      <c r="B280">
        <v>949.94</v>
      </c>
      <c r="C280">
        <v>960.29</v>
      </c>
      <c r="D280">
        <v>967.11</v>
      </c>
      <c r="E280">
        <v>939.12</v>
      </c>
      <c r="F280" t="s">
        <v>635</v>
      </c>
      <c r="G280" s="21">
        <v>-9.7000000000000003E-3</v>
      </c>
    </row>
    <row r="281" spans="1:7" x14ac:dyDescent="0.35">
      <c r="A281" s="22" t="s">
        <v>636</v>
      </c>
      <c r="B281">
        <v>959.2</v>
      </c>
      <c r="C281">
        <v>953.97</v>
      </c>
      <c r="D281">
        <v>964.52</v>
      </c>
      <c r="E281">
        <v>938.95</v>
      </c>
      <c r="F281" t="s">
        <v>637</v>
      </c>
      <c r="G281" s="21">
        <v>5.8999999999999999E-3</v>
      </c>
    </row>
    <row r="282" spans="1:7" x14ac:dyDescent="0.35">
      <c r="A282" s="22">
        <v>43714</v>
      </c>
      <c r="B282">
        <v>953.61</v>
      </c>
      <c r="C282">
        <v>963.78</v>
      </c>
      <c r="D282">
        <v>966.9</v>
      </c>
      <c r="E282">
        <v>946.29</v>
      </c>
      <c r="F282" t="s">
        <v>638</v>
      </c>
      <c r="G282" s="21">
        <v>-4.8999999999999998E-3</v>
      </c>
    </row>
    <row r="283" spans="1:7" x14ac:dyDescent="0.35">
      <c r="A283" s="22">
        <v>43502</v>
      </c>
      <c r="B283">
        <v>958.28</v>
      </c>
      <c r="C283">
        <v>953.58</v>
      </c>
      <c r="D283">
        <v>958.39</v>
      </c>
      <c r="E283">
        <v>939.35</v>
      </c>
      <c r="F283" t="s">
        <v>639</v>
      </c>
      <c r="G283" s="21">
        <v>-1.6999999999999999E-3</v>
      </c>
    </row>
    <row r="284" spans="1:7" x14ac:dyDescent="0.35">
      <c r="A284" s="22" t="s">
        <v>640</v>
      </c>
      <c r="B284">
        <v>959.88</v>
      </c>
      <c r="C284">
        <v>970.73</v>
      </c>
      <c r="D284">
        <v>978.8</v>
      </c>
      <c r="E284">
        <v>959.88</v>
      </c>
      <c r="F284" t="s">
        <v>641</v>
      </c>
      <c r="G284" s="21">
        <v>-1.0500000000000001E-2</v>
      </c>
    </row>
    <row r="285" spans="1:7" x14ac:dyDescent="0.35">
      <c r="A285" s="22" t="s">
        <v>642</v>
      </c>
      <c r="B285">
        <v>970.03</v>
      </c>
      <c r="C285">
        <v>975.95</v>
      </c>
      <c r="D285">
        <v>992.84</v>
      </c>
      <c r="E285">
        <v>970.03</v>
      </c>
      <c r="F285" t="s">
        <v>643</v>
      </c>
      <c r="G285" s="21">
        <v>-6.6E-3</v>
      </c>
    </row>
    <row r="286" spans="1:7" x14ac:dyDescent="0.35">
      <c r="A286" s="22">
        <v>43804</v>
      </c>
      <c r="B286">
        <v>976.48</v>
      </c>
      <c r="C286">
        <v>952.11</v>
      </c>
      <c r="D286">
        <v>981.22</v>
      </c>
      <c r="E286">
        <v>951.76</v>
      </c>
      <c r="F286" t="s">
        <v>644</v>
      </c>
      <c r="G286" s="21">
        <v>2.5100000000000001E-2</v>
      </c>
    </row>
    <row r="287" spans="1:7" x14ac:dyDescent="0.35">
      <c r="A287" s="22">
        <v>43590</v>
      </c>
      <c r="B287">
        <v>952.55</v>
      </c>
      <c r="C287">
        <v>964.37</v>
      </c>
      <c r="D287">
        <v>965.61</v>
      </c>
      <c r="E287">
        <v>944.91</v>
      </c>
      <c r="F287" t="s">
        <v>645</v>
      </c>
      <c r="G287" s="21">
        <v>-2.2200000000000001E-2</v>
      </c>
    </row>
    <row r="288" spans="1:7" x14ac:dyDescent="0.35">
      <c r="A288" s="22" t="s">
        <v>646</v>
      </c>
      <c r="B288">
        <v>974.14</v>
      </c>
      <c r="C288">
        <v>978.81</v>
      </c>
      <c r="D288">
        <v>979.93</v>
      </c>
      <c r="E288">
        <v>971.75</v>
      </c>
      <c r="F288" t="s">
        <v>647</v>
      </c>
      <c r="G288" s="21">
        <v>-5.5999999999999999E-3</v>
      </c>
    </row>
    <row r="289" spans="1:7" x14ac:dyDescent="0.35">
      <c r="A289" s="22" t="s">
        <v>648</v>
      </c>
      <c r="B289">
        <v>979.64</v>
      </c>
      <c r="C289">
        <v>963.78</v>
      </c>
      <c r="D289">
        <v>979.64</v>
      </c>
      <c r="E289">
        <v>959.33</v>
      </c>
      <c r="F289" t="s">
        <v>649</v>
      </c>
      <c r="G289" s="21">
        <v>1.3899999999999999E-2</v>
      </c>
    </row>
    <row r="290" spans="1:7" x14ac:dyDescent="0.35">
      <c r="A290" s="22" t="s">
        <v>650</v>
      </c>
      <c r="B290">
        <v>966.21</v>
      </c>
      <c r="C290">
        <v>970.87</v>
      </c>
      <c r="D290">
        <v>980.71</v>
      </c>
      <c r="E290">
        <v>962.05</v>
      </c>
      <c r="F290" t="s">
        <v>651</v>
      </c>
      <c r="G290" s="21">
        <v>-1.7000000000000001E-2</v>
      </c>
    </row>
    <row r="291" spans="1:7" x14ac:dyDescent="0.35">
      <c r="A291" s="22">
        <v>43650</v>
      </c>
      <c r="B291">
        <v>982.9</v>
      </c>
      <c r="C291">
        <v>989.26</v>
      </c>
      <c r="D291" s="3">
        <v>1000.02</v>
      </c>
      <c r="E291">
        <v>976.83</v>
      </c>
      <c r="F291" t="s">
        <v>652</v>
      </c>
      <c r="G291" s="21">
        <v>-6.4000000000000003E-3</v>
      </c>
    </row>
    <row r="292" spans="1:7" x14ac:dyDescent="0.35">
      <c r="A292" s="22" t="s">
        <v>653</v>
      </c>
      <c r="B292">
        <v>989.26</v>
      </c>
      <c r="C292">
        <v>980.76</v>
      </c>
      <c r="D292">
        <v>996.41</v>
      </c>
      <c r="E292">
        <v>980.3</v>
      </c>
      <c r="F292" t="s">
        <v>654</v>
      </c>
      <c r="G292" s="21">
        <v>8.6999999999999994E-3</v>
      </c>
    </row>
    <row r="293" spans="1:7" x14ac:dyDescent="0.35">
      <c r="A293" s="22" t="s">
        <v>655</v>
      </c>
      <c r="B293">
        <v>980.76</v>
      </c>
      <c r="C293">
        <v>976.53</v>
      </c>
      <c r="D293">
        <v>988.24</v>
      </c>
      <c r="E293">
        <v>964.76</v>
      </c>
      <c r="F293" t="s">
        <v>656</v>
      </c>
      <c r="G293" s="21">
        <v>-8.0000000000000002E-3</v>
      </c>
    </row>
    <row r="294" spans="1:7" x14ac:dyDescent="0.35">
      <c r="A294" s="22" t="s">
        <v>657</v>
      </c>
      <c r="B294">
        <v>988.71</v>
      </c>
      <c r="C294" s="3">
        <v>1004.12</v>
      </c>
      <c r="D294" s="3">
        <v>1014.51</v>
      </c>
      <c r="E294">
        <v>981.3</v>
      </c>
      <c r="F294" t="s">
        <v>358</v>
      </c>
      <c r="G294" s="21">
        <v>-1.5299999999999999E-2</v>
      </c>
    </row>
    <row r="295" spans="1:7" x14ac:dyDescent="0.35">
      <c r="A295" s="22">
        <v>43741</v>
      </c>
      <c r="B295" s="3">
        <v>1004.12</v>
      </c>
      <c r="C295">
        <v>982.94</v>
      </c>
      <c r="D295" s="3">
        <v>1011.39</v>
      </c>
      <c r="E295">
        <v>981.34</v>
      </c>
      <c r="F295" t="s">
        <v>586</v>
      </c>
      <c r="G295" s="21">
        <v>1.9199999999999998E-2</v>
      </c>
    </row>
    <row r="296" spans="1:7" x14ac:dyDescent="0.35">
      <c r="A296" s="22">
        <v>43527</v>
      </c>
      <c r="B296">
        <v>985.25</v>
      </c>
      <c r="C296">
        <v>983.5</v>
      </c>
      <c r="D296" s="3">
        <v>1004.55</v>
      </c>
      <c r="E296">
        <v>983.33</v>
      </c>
      <c r="F296" t="s">
        <v>658</v>
      </c>
      <c r="G296" s="21">
        <v>5.7000000000000002E-3</v>
      </c>
    </row>
    <row r="297" spans="1:7" x14ac:dyDescent="0.35">
      <c r="A297" s="22" t="s">
        <v>659</v>
      </c>
      <c r="B297">
        <v>979.63</v>
      </c>
      <c r="C297">
        <v>996.06</v>
      </c>
      <c r="D297">
        <v>999.9</v>
      </c>
      <c r="E297">
        <v>965.47</v>
      </c>
      <c r="F297" t="s">
        <v>660</v>
      </c>
      <c r="G297" s="21">
        <v>-9.4000000000000004E-3</v>
      </c>
    </row>
    <row r="298" spans="1:7" x14ac:dyDescent="0.35">
      <c r="A298" s="22" t="s">
        <v>661</v>
      </c>
      <c r="B298">
        <v>988.91</v>
      </c>
      <c r="C298">
        <v>954.85</v>
      </c>
      <c r="D298">
        <v>993.16</v>
      </c>
      <c r="E298">
        <v>953.32</v>
      </c>
      <c r="F298" t="s">
        <v>662</v>
      </c>
      <c r="G298" s="21">
        <v>0.04</v>
      </c>
    </row>
    <row r="299" spans="1:7" x14ac:dyDescent="0.35">
      <c r="A299" s="22">
        <v>43740</v>
      </c>
      <c r="B299">
        <v>950.89</v>
      </c>
      <c r="C299">
        <v>916.21</v>
      </c>
      <c r="D299">
        <v>955.4</v>
      </c>
      <c r="E299">
        <v>916.07</v>
      </c>
      <c r="F299" t="s">
        <v>663</v>
      </c>
      <c r="G299" s="21">
        <v>4.65E-2</v>
      </c>
    </row>
    <row r="300" spans="1:7" x14ac:dyDescent="0.35">
      <c r="A300" s="22" t="s">
        <v>664</v>
      </c>
      <c r="B300">
        <v>908.67</v>
      </c>
      <c r="C300">
        <v>912.53</v>
      </c>
      <c r="D300">
        <v>920.36</v>
      </c>
      <c r="E300">
        <v>907.09</v>
      </c>
      <c r="F300" t="s">
        <v>665</v>
      </c>
      <c r="G300" s="21">
        <v>-2.0000000000000001E-4</v>
      </c>
    </row>
    <row r="301" spans="1:7" x14ac:dyDescent="0.35">
      <c r="A301" s="22" t="s">
        <v>666</v>
      </c>
      <c r="B301">
        <v>908.88</v>
      </c>
      <c r="C301">
        <v>905.25</v>
      </c>
      <c r="D301">
        <v>913.37</v>
      </c>
      <c r="E301">
        <v>903.09</v>
      </c>
      <c r="F301" t="s">
        <v>667</v>
      </c>
      <c r="G301" s="21">
        <v>7.3000000000000001E-3</v>
      </c>
    </row>
    <row r="302" spans="1:7" x14ac:dyDescent="0.35">
      <c r="A302" s="22" t="s">
        <v>668</v>
      </c>
      <c r="B302">
        <v>902.3</v>
      </c>
      <c r="C302">
        <v>903.83</v>
      </c>
      <c r="D302">
        <v>912.48</v>
      </c>
      <c r="E302">
        <v>897.18</v>
      </c>
      <c r="F302" t="s">
        <v>669</v>
      </c>
      <c r="G302" s="21">
        <v>-5.0000000000000001E-4</v>
      </c>
    </row>
    <row r="303" spans="1:7" x14ac:dyDescent="0.35">
      <c r="A303" s="22">
        <v>43617</v>
      </c>
      <c r="B303">
        <v>902.71</v>
      </c>
      <c r="C303">
        <v>890.47</v>
      </c>
      <c r="D303">
        <v>904.37</v>
      </c>
      <c r="E303">
        <v>883.67</v>
      </c>
      <c r="F303" t="s">
        <v>670</v>
      </c>
      <c r="G303" s="21">
        <v>2.4799999999999999E-2</v>
      </c>
    </row>
    <row r="304" spans="1:7" x14ac:dyDescent="0.35">
      <c r="A304" s="22" t="s">
        <v>671</v>
      </c>
      <c r="B304">
        <v>880.9</v>
      </c>
      <c r="C304">
        <v>900.1</v>
      </c>
      <c r="D304">
        <v>900.1</v>
      </c>
      <c r="E304">
        <v>861.85</v>
      </c>
      <c r="F304" t="s">
        <v>672</v>
      </c>
      <c r="G304" s="21">
        <v>-1.2999999999999999E-2</v>
      </c>
    </row>
    <row r="305" spans="1:7" x14ac:dyDescent="0.35">
      <c r="A305" s="22" t="s">
        <v>673</v>
      </c>
      <c r="B305">
        <v>892.54</v>
      </c>
      <c r="C305">
        <v>910.86</v>
      </c>
      <c r="D305">
        <v>916.41</v>
      </c>
      <c r="E305">
        <v>882.17</v>
      </c>
      <c r="F305" t="s">
        <v>674</v>
      </c>
      <c r="G305" s="21">
        <v>-2.1600000000000001E-2</v>
      </c>
    </row>
    <row r="306" spans="1:7" x14ac:dyDescent="0.35">
      <c r="A306" s="22" t="s">
        <v>675</v>
      </c>
      <c r="B306">
        <v>912.26</v>
      </c>
      <c r="C306">
        <v>948.09</v>
      </c>
      <c r="D306">
        <v>948.09</v>
      </c>
      <c r="E306">
        <v>907.88</v>
      </c>
      <c r="F306" t="s">
        <v>676</v>
      </c>
      <c r="G306" s="21">
        <v>-4.1799999999999997E-2</v>
      </c>
    </row>
    <row r="307" spans="1:7" x14ac:dyDescent="0.35">
      <c r="A307" s="22">
        <v>43355</v>
      </c>
      <c r="B307">
        <v>952.04</v>
      </c>
      <c r="C307">
        <v>955.06</v>
      </c>
      <c r="D307">
        <v>966.83</v>
      </c>
      <c r="E307">
        <v>949.34</v>
      </c>
      <c r="F307" t="s">
        <v>677</v>
      </c>
      <c r="G307" s="21">
        <v>-6.7999999999999996E-3</v>
      </c>
    </row>
    <row r="308" spans="1:7" x14ac:dyDescent="0.35">
      <c r="A308" s="22">
        <v>43143</v>
      </c>
      <c r="B308">
        <v>958.59</v>
      </c>
      <c r="C308">
        <v>937.7</v>
      </c>
      <c r="D308">
        <v>962.39</v>
      </c>
      <c r="E308">
        <v>937.1</v>
      </c>
      <c r="F308" t="s">
        <v>678</v>
      </c>
      <c r="G308" s="21">
        <v>3.4599999999999999E-2</v>
      </c>
    </row>
    <row r="309" spans="1:7" x14ac:dyDescent="0.35">
      <c r="A309" s="22" t="s">
        <v>679</v>
      </c>
      <c r="B309">
        <v>926.54</v>
      </c>
      <c r="C309">
        <v>915.67</v>
      </c>
      <c r="D309">
        <v>937.75</v>
      </c>
      <c r="E309">
        <v>914.43</v>
      </c>
      <c r="F309" t="s">
        <v>680</v>
      </c>
      <c r="G309" s="21">
        <v>9.2999999999999992E-3</v>
      </c>
    </row>
    <row r="310" spans="1:7" x14ac:dyDescent="0.35">
      <c r="A310" s="22" t="s">
        <v>681</v>
      </c>
      <c r="B310">
        <v>917.97</v>
      </c>
      <c r="C310">
        <v>902.65</v>
      </c>
      <c r="D310">
        <v>926.15</v>
      </c>
      <c r="E310">
        <v>900.61</v>
      </c>
      <c r="F310" t="s">
        <v>682</v>
      </c>
      <c r="G310" s="21">
        <v>2.1999999999999999E-2</v>
      </c>
    </row>
    <row r="311" spans="1:7" x14ac:dyDescent="0.35">
      <c r="A311" s="22">
        <v>43415</v>
      </c>
      <c r="B311">
        <v>898.19</v>
      </c>
      <c r="C311">
        <v>909.36</v>
      </c>
      <c r="D311">
        <v>918.99</v>
      </c>
      <c r="E311">
        <v>892.5</v>
      </c>
      <c r="F311" t="s">
        <v>683</v>
      </c>
      <c r="G311" s="21">
        <v>-1.7600000000000001E-2</v>
      </c>
    </row>
    <row r="312" spans="1:7" x14ac:dyDescent="0.35">
      <c r="A312" s="22">
        <v>43201</v>
      </c>
      <c r="B312">
        <v>914.29</v>
      </c>
      <c r="C312">
        <v>920.87</v>
      </c>
      <c r="D312">
        <v>932.86</v>
      </c>
      <c r="E312">
        <v>914.29</v>
      </c>
      <c r="F312" t="s">
        <v>684</v>
      </c>
      <c r="G312" s="21">
        <v>-1.14E-2</v>
      </c>
    </row>
    <row r="313" spans="1:7" x14ac:dyDescent="0.35">
      <c r="A313" s="22" t="s">
        <v>685</v>
      </c>
      <c r="B313">
        <v>924.86</v>
      </c>
      <c r="C313">
        <v>895.05</v>
      </c>
      <c r="D313">
        <v>927.62</v>
      </c>
      <c r="E313">
        <v>880.85</v>
      </c>
      <c r="F313" t="s">
        <v>686</v>
      </c>
      <c r="G313" s="21">
        <v>2.6700000000000002E-2</v>
      </c>
    </row>
    <row r="314" spans="1:7" x14ac:dyDescent="0.35">
      <c r="A314" s="22" t="s">
        <v>687</v>
      </c>
      <c r="B314">
        <v>900.82</v>
      </c>
      <c r="C314">
        <v>958.36</v>
      </c>
      <c r="D314">
        <v>963.79</v>
      </c>
      <c r="E314">
        <v>885.34</v>
      </c>
      <c r="F314" t="s">
        <v>688</v>
      </c>
      <c r="G314" s="21">
        <v>-0.06</v>
      </c>
    </row>
    <row r="315" spans="1:7" x14ac:dyDescent="0.35">
      <c r="A315" s="22" t="s">
        <v>689</v>
      </c>
      <c r="B315">
        <v>958.36</v>
      </c>
      <c r="C315">
        <v>968.8</v>
      </c>
      <c r="D315">
        <v>975.27</v>
      </c>
      <c r="E315">
        <v>945.83</v>
      </c>
      <c r="F315" t="s">
        <v>690</v>
      </c>
      <c r="G315" s="21">
        <v>-1.21E-2</v>
      </c>
    </row>
    <row r="316" spans="1:7" x14ac:dyDescent="0.35">
      <c r="A316" s="22">
        <v>43291</v>
      </c>
      <c r="B316">
        <v>970.08</v>
      </c>
      <c r="C316" s="3">
        <v>1003.31</v>
      </c>
      <c r="D316" s="3">
        <v>1006.13</v>
      </c>
      <c r="E316">
        <v>933.35</v>
      </c>
      <c r="F316" t="s">
        <v>691</v>
      </c>
      <c r="G316" s="21">
        <v>-3.7999999999999999E-2</v>
      </c>
    </row>
    <row r="317" spans="1:7" x14ac:dyDescent="0.35">
      <c r="A317" s="22" t="s">
        <v>692</v>
      </c>
      <c r="B317" s="3">
        <v>1008.39</v>
      </c>
      <c r="C317" s="3">
        <v>1019.49</v>
      </c>
      <c r="D317" s="3">
        <v>1024.68</v>
      </c>
      <c r="E317" s="3">
        <v>1008.39</v>
      </c>
      <c r="F317" t="s">
        <v>693</v>
      </c>
      <c r="G317" s="21">
        <v>-8.6E-3</v>
      </c>
    </row>
    <row r="318" spans="1:7" x14ac:dyDescent="0.35">
      <c r="A318" s="22" t="s">
        <v>694</v>
      </c>
      <c r="B318" s="3">
        <v>1017.13</v>
      </c>
      <c r="C318" s="3">
        <v>1007.52</v>
      </c>
      <c r="D318" s="3">
        <v>1020.84</v>
      </c>
      <c r="E318" s="3">
        <v>1007.44</v>
      </c>
      <c r="F318" t="s">
        <v>603</v>
      </c>
      <c r="G318" s="21">
        <v>1.41E-2</v>
      </c>
    </row>
    <row r="319" spans="1:7" x14ac:dyDescent="0.35">
      <c r="A319" s="22" t="s">
        <v>695</v>
      </c>
      <c r="B319" s="3">
        <v>1002.97</v>
      </c>
      <c r="C319">
        <v>990.65</v>
      </c>
      <c r="D319" s="3">
        <v>1009.1</v>
      </c>
      <c r="E319">
        <v>981.89</v>
      </c>
      <c r="F319" t="s">
        <v>696</v>
      </c>
      <c r="G319" s="21">
        <v>1.17E-2</v>
      </c>
    </row>
    <row r="320" spans="1:7" x14ac:dyDescent="0.35">
      <c r="A320" s="22">
        <v>43352</v>
      </c>
      <c r="B320">
        <v>991.34</v>
      </c>
      <c r="C320">
        <v>969.74</v>
      </c>
      <c r="D320">
        <v>995.55</v>
      </c>
      <c r="E320">
        <v>967.92</v>
      </c>
      <c r="F320" t="s">
        <v>697</v>
      </c>
      <c r="G320" s="21">
        <v>2.3199999999999998E-2</v>
      </c>
    </row>
    <row r="321" spans="1:7" x14ac:dyDescent="0.35">
      <c r="A321" s="22">
        <v>43140</v>
      </c>
      <c r="B321">
        <v>968.9</v>
      </c>
      <c r="C321">
        <v>990.79</v>
      </c>
      <c r="D321">
        <v>992.18</v>
      </c>
      <c r="E321">
        <v>955.5</v>
      </c>
      <c r="F321" t="s">
        <v>698</v>
      </c>
      <c r="G321" s="21">
        <v>-2.0899999999999998E-2</v>
      </c>
    </row>
    <row r="322" spans="1:7" x14ac:dyDescent="0.35">
      <c r="A322" s="22" t="s">
        <v>699</v>
      </c>
      <c r="B322">
        <v>989.54</v>
      </c>
      <c r="C322">
        <v>990.19</v>
      </c>
      <c r="D322" s="3">
        <v>1003.06</v>
      </c>
      <c r="E322">
        <v>983.43</v>
      </c>
      <c r="F322" t="s">
        <v>700</v>
      </c>
      <c r="G322" s="21">
        <v>2.5000000000000001E-3</v>
      </c>
    </row>
    <row r="323" spans="1:7" x14ac:dyDescent="0.35">
      <c r="A323" s="22" t="s">
        <v>701</v>
      </c>
      <c r="B323">
        <v>987.05</v>
      </c>
      <c r="C323">
        <v>970.81</v>
      </c>
      <c r="D323">
        <v>989.45</v>
      </c>
      <c r="E323">
        <v>966.46</v>
      </c>
      <c r="F323" t="s">
        <v>702</v>
      </c>
      <c r="G323" s="21">
        <v>1.8800000000000001E-2</v>
      </c>
    </row>
    <row r="324" spans="1:7" x14ac:dyDescent="0.35">
      <c r="A324" s="22">
        <v>43442</v>
      </c>
      <c r="B324">
        <v>968.88</v>
      </c>
      <c r="C324">
        <v>966.46</v>
      </c>
      <c r="D324">
        <v>982</v>
      </c>
      <c r="E324">
        <v>947.09</v>
      </c>
      <c r="F324" t="s">
        <v>703</v>
      </c>
      <c r="G324" s="21">
        <v>4.0000000000000002E-4</v>
      </c>
    </row>
    <row r="325" spans="1:7" x14ac:dyDescent="0.35">
      <c r="A325" s="22">
        <v>43228</v>
      </c>
      <c r="B325">
        <v>968.47</v>
      </c>
      <c r="C325">
        <v>960.12</v>
      </c>
      <c r="D325">
        <v>972.52</v>
      </c>
      <c r="E325">
        <v>953.71</v>
      </c>
      <c r="F325" t="s">
        <v>704</v>
      </c>
      <c r="G325" s="21">
        <v>9.1999999999999998E-3</v>
      </c>
    </row>
    <row r="326" spans="1:7" x14ac:dyDescent="0.35">
      <c r="A326" s="22" t="s">
        <v>705</v>
      </c>
      <c r="B326">
        <v>959.6</v>
      </c>
      <c r="C326">
        <v>940.76</v>
      </c>
      <c r="D326">
        <v>966.1</v>
      </c>
      <c r="E326">
        <v>937.69</v>
      </c>
      <c r="F326" t="s">
        <v>598</v>
      </c>
      <c r="G326" s="21">
        <v>2.5700000000000001E-2</v>
      </c>
    </row>
    <row r="327" spans="1:7" x14ac:dyDescent="0.35">
      <c r="A327" s="22" t="s">
        <v>706</v>
      </c>
      <c r="B327">
        <v>935.52</v>
      </c>
      <c r="C327">
        <v>931.52</v>
      </c>
      <c r="D327">
        <v>949.14</v>
      </c>
      <c r="E327">
        <v>920.99</v>
      </c>
      <c r="F327" t="s">
        <v>678</v>
      </c>
      <c r="G327" s="21">
        <v>2.3E-3</v>
      </c>
    </row>
    <row r="328" spans="1:7" x14ac:dyDescent="0.35">
      <c r="A328" s="22" t="s">
        <v>707</v>
      </c>
      <c r="B328">
        <v>933.39</v>
      </c>
      <c r="C328">
        <v>914.22</v>
      </c>
      <c r="D328">
        <v>947.07</v>
      </c>
      <c r="E328">
        <v>902.02</v>
      </c>
      <c r="F328" t="s">
        <v>708</v>
      </c>
      <c r="G328" s="21">
        <v>2.5999999999999999E-2</v>
      </c>
    </row>
    <row r="329" spans="1:7" x14ac:dyDescent="0.35">
      <c r="A329" s="22">
        <v>43319</v>
      </c>
      <c r="B329">
        <v>909.72</v>
      </c>
      <c r="C329">
        <v>922.72</v>
      </c>
      <c r="D329">
        <v>929.5</v>
      </c>
      <c r="E329">
        <v>884.75</v>
      </c>
      <c r="F329" t="s">
        <v>709</v>
      </c>
      <c r="G329" s="21">
        <v>-8.5000000000000006E-3</v>
      </c>
    </row>
    <row r="330" spans="1:7" x14ac:dyDescent="0.35">
      <c r="A330" s="22">
        <v>43107</v>
      </c>
      <c r="B330">
        <v>917.51</v>
      </c>
      <c r="C330">
        <v>955.18</v>
      </c>
      <c r="D330">
        <v>956.78</v>
      </c>
      <c r="E330">
        <v>884.99</v>
      </c>
      <c r="F330" t="s">
        <v>710</v>
      </c>
      <c r="G330" s="21">
        <v>-4.4999999999999998E-2</v>
      </c>
    </row>
    <row r="331" spans="1:7" x14ac:dyDescent="0.35">
      <c r="A331" s="22" t="s">
        <v>711</v>
      </c>
      <c r="B331">
        <v>960.78</v>
      </c>
      <c r="C331">
        <v>997.34</v>
      </c>
      <c r="D331">
        <v>997.34</v>
      </c>
      <c r="E331">
        <v>950.48</v>
      </c>
      <c r="F331" t="s">
        <v>712</v>
      </c>
      <c r="G331" s="21">
        <v>-2.2800000000000001E-2</v>
      </c>
    </row>
    <row r="332" spans="1:7" x14ac:dyDescent="0.35">
      <c r="A332" s="22" t="s">
        <v>713</v>
      </c>
      <c r="B332">
        <v>983.17</v>
      </c>
      <c r="C332" s="3">
        <v>1016.51</v>
      </c>
      <c r="D332" s="3">
        <v>1018.98</v>
      </c>
      <c r="E332">
        <v>941.57</v>
      </c>
      <c r="F332" t="s">
        <v>714</v>
      </c>
      <c r="G332" s="21">
        <v>-3.2800000000000003E-2</v>
      </c>
    </row>
    <row r="333" spans="1:7" x14ac:dyDescent="0.35">
      <c r="A333" s="22">
        <v>43379</v>
      </c>
      <c r="B333" s="3">
        <v>1016.51</v>
      </c>
      <c r="C333" s="3">
        <v>1033.55</v>
      </c>
      <c r="D333" s="3">
        <v>1045.5999999999999</v>
      </c>
      <c r="E333" s="3">
        <v>1005.1</v>
      </c>
      <c r="F333" t="s">
        <v>715</v>
      </c>
      <c r="G333" s="21">
        <v>-2.1700000000000001E-2</v>
      </c>
    </row>
    <row r="334" spans="1:7" x14ac:dyDescent="0.35">
      <c r="A334" s="22">
        <v>43165</v>
      </c>
      <c r="B334" s="3">
        <v>1039.01</v>
      </c>
      <c r="C334">
        <v>994.48</v>
      </c>
      <c r="D334" s="3">
        <v>1043.71</v>
      </c>
      <c r="E334">
        <v>992.01</v>
      </c>
      <c r="F334" t="s">
        <v>716</v>
      </c>
      <c r="G334" s="21">
        <v>4.65E-2</v>
      </c>
    </row>
    <row r="335" spans="1:7" x14ac:dyDescent="0.35">
      <c r="A335" s="22" t="s">
        <v>717</v>
      </c>
      <c r="B335">
        <v>992.87</v>
      </c>
      <c r="C335">
        <v>938.86</v>
      </c>
      <c r="D335">
        <v>995.06</v>
      </c>
      <c r="E335">
        <v>916</v>
      </c>
      <c r="F335" t="s">
        <v>718</v>
      </c>
      <c r="G335" s="21">
        <v>3.0099999999999998E-2</v>
      </c>
    </row>
    <row r="336" spans="1:7" x14ac:dyDescent="0.35">
      <c r="A336" s="22" t="s">
        <v>719</v>
      </c>
      <c r="B336">
        <v>963.9</v>
      </c>
      <c r="C336" s="3">
        <v>1043.82</v>
      </c>
      <c r="D336" s="3">
        <v>1043.82</v>
      </c>
      <c r="E336">
        <v>963.9</v>
      </c>
      <c r="F336" t="s">
        <v>720</v>
      </c>
      <c r="G336" s="21">
        <v>-7.3700000000000002E-2</v>
      </c>
    </row>
    <row r="337" spans="1:7" x14ac:dyDescent="0.35">
      <c r="A337" s="22" t="s">
        <v>721</v>
      </c>
      <c r="B337" s="3">
        <v>1040.54</v>
      </c>
      <c r="C337" s="3">
        <v>1051.69</v>
      </c>
      <c r="D337" s="3">
        <v>1084.2</v>
      </c>
      <c r="E337" s="3">
        <v>1013.57</v>
      </c>
      <c r="F337" t="s">
        <v>722</v>
      </c>
      <c r="G337" s="21">
        <v>-4.1000000000000003E-3</v>
      </c>
    </row>
    <row r="338" spans="1:7" x14ac:dyDescent="0.35">
      <c r="A338" s="22">
        <v>43256</v>
      </c>
      <c r="B338" s="3">
        <v>1044.8499999999999</v>
      </c>
      <c r="C338" s="3">
        <v>1034.6400000000001</v>
      </c>
      <c r="D338" s="3">
        <v>1072.28</v>
      </c>
      <c r="E338" s="3">
        <v>1014.3</v>
      </c>
      <c r="F338" t="s">
        <v>723</v>
      </c>
      <c r="G338" s="21">
        <v>1.7600000000000001E-2</v>
      </c>
    </row>
    <row r="339" spans="1:7" x14ac:dyDescent="0.35">
      <c r="A339" s="22" t="s">
        <v>724</v>
      </c>
      <c r="B339" s="3">
        <v>1026.8</v>
      </c>
      <c r="C339" s="3">
        <v>1053.26</v>
      </c>
      <c r="D339" s="3">
        <v>1053.52</v>
      </c>
      <c r="E339" s="3">
        <v>1003.79</v>
      </c>
      <c r="F339" t="s">
        <v>725</v>
      </c>
      <c r="G339" s="21">
        <v>-2.23E-2</v>
      </c>
    </row>
    <row r="340" spans="1:7" x14ac:dyDescent="0.35">
      <c r="A340" s="22" t="s">
        <v>726</v>
      </c>
      <c r="B340" s="3">
        <v>1050.26</v>
      </c>
      <c r="C340" s="3">
        <v>1124.33</v>
      </c>
      <c r="D340" s="3">
        <v>1127.24</v>
      </c>
      <c r="E340" s="3">
        <v>1031.8900000000001</v>
      </c>
      <c r="F340" t="s">
        <v>727</v>
      </c>
      <c r="G340" s="21">
        <v>-6.2199999999999998E-2</v>
      </c>
    </row>
    <row r="341" spans="1:7" x14ac:dyDescent="0.35">
      <c r="A341" s="22" t="s">
        <v>728</v>
      </c>
      <c r="B341" s="3">
        <v>1119.8599999999999</v>
      </c>
      <c r="C341" s="3">
        <v>1156.54</v>
      </c>
      <c r="D341" s="3">
        <v>1160.32</v>
      </c>
      <c r="E341" s="3">
        <v>1078.01</v>
      </c>
      <c r="F341" t="s">
        <v>729</v>
      </c>
      <c r="G341" s="21">
        <v>-3.2199999999999999E-2</v>
      </c>
    </row>
    <row r="342" spans="1:7" x14ac:dyDescent="0.35">
      <c r="A342" s="22">
        <v>43316</v>
      </c>
      <c r="B342" s="3">
        <v>1157.1400000000001</v>
      </c>
      <c r="C342" s="3">
        <v>1202.44</v>
      </c>
      <c r="D342" s="3">
        <v>1211.3399999999999</v>
      </c>
      <c r="E342" s="3">
        <v>1153.6400000000001</v>
      </c>
      <c r="F342" t="s">
        <v>658</v>
      </c>
      <c r="G342" s="21">
        <v>-3.5700000000000003E-2</v>
      </c>
    </row>
    <row r="343" spans="1:7" x14ac:dyDescent="0.35">
      <c r="A343" s="22">
        <v>43104</v>
      </c>
      <c r="B343" s="3">
        <v>1199.96</v>
      </c>
      <c r="C343" s="3">
        <v>1180.26</v>
      </c>
      <c r="D343" s="3">
        <v>1202.5899999999999</v>
      </c>
      <c r="E343" s="3">
        <v>1179.73</v>
      </c>
      <c r="F343" t="s">
        <v>730</v>
      </c>
      <c r="G343" s="21">
        <v>2.1700000000000001E-2</v>
      </c>
    </row>
    <row r="344" spans="1:7" x14ac:dyDescent="0.35">
      <c r="A344" s="22" t="s">
        <v>731</v>
      </c>
      <c r="B344" s="3">
        <v>1174.46</v>
      </c>
      <c r="C344" s="3">
        <v>1150.51</v>
      </c>
      <c r="D344" s="3">
        <v>1187.42</v>
      </c>
      <c r="E344" s="3">
        <v>1150.51</v>
      </c>
      <c r="F344" t="s">
        <v>598</v>
      </c>
      <c r="G344" s="21">
        <v>1.8100000000000002E-2</v>
      </c>
    </row>
    <row r="345" spans="1:7" x14ac:dyDescent="0.35">
      <c r="A345" s="22" t="s">
        <v>732</v>
      </c>
      <c r="B345" s="3">
        <v>1153.5899999999999</v>
      </c>
      <c r="C345" s="3">
        <v>1158.1600000000001</v>
      </c>
      <c r="D345" s="3">
        <v>1180.44</v>
      </c>
      <c r="E345" s="3">
        <v>1138.53</v>
      </c>
      <c r="F345" t="s">
        <v>513</v>
      </c>
      <c r="G345" s="21">
        <v>3.0000000000000001E-3</v>
      </c>
    </row>
    <row r="346" spans="1:7" x14ac:dyDescent="0.35">
      <c r="A346" s="22">
        <v>43407</v>
      </c>
      <c r="B346" s="3">
        <v>1150.19</v>
      </c>
      <c r="C346" s="3">
        <v>1135.3699999999999</v>
      </c>
      <c r="D346" s="3">
        <v>1152.52</v>
      </c>
      <c r="E346" s="3">
        <v>1118.49</v>
      </c>
      <c r="F346" t="s">
        <v>693</v>
      </c>
      <c r="G346" s="21">
        <v>2.3800000000000002E-2</v>
      </c>
    </row>
    <row r="347" spans="1:7" x14ac:dyDescent="0.35">
      <c r="A347" s="22">
        <v>43193</v>
      </c>
      <c r="B347" s="3">
        <v>1123.4100000000001</v>
      </c>
      <c r="C347" s="3">
        <v>1121.21</v>
      </c>
      <c r="D347" s="3">
        <v>1135.02</v>
      </c>
      <c r="E347" s="3">
        <v>1091.67</v>
      </c>
      <c r="F347" t="s">
        <v>279</v>
      </c>
      <c r="G347" s="21">
        <v>2E-3</v>
      </c>
    </row>
    <row r="348" spans="1:7" x14ac:dyDescent="0.35">
      <c r="A348" s="22" t="s">
        <v>733</v>
      </c>
      <c r="B348" s="3">
        <v>1121.21</v>
      </c>
      <c r="C348" s="3">
        <v>1115.9000000000001</v>
      </c>
      <c r="D348" s="3">
        <v>1129.8900000000001</v>
      </c>
      <c r="E348" s="3">
        <v>1103.1600000000001</v>
      </c>
      <c r="F348" t="s">
        <v>580</v>
      </c>
      <c r="G348" s="21">
        <v>1.66E-2</v>
      </c>
    </row>
    <row r="349" spans="1:7" x14ac:dyDescent="0.35">
      <c r="A349" s="22" t="s">
        <v>734</v>
      </c>
      <c r="B349" s="3">
        <v>1102.8499999999999</v>
      </c>
      <c r="C349" s="3">
        <v>1073.33</v>
      </c>
      <c r="D349" s="3">
        <v>1102.8499999999999</v>
      </c>
      <c r="E349" s="3">
        <v>1070.43</v>
      </c>
      <c r="F349" t="s">
        <v>735</v>
      </c>
      <c r="G349" s="21">
        <v>4.07E-2</v>
      </c>
    </row>
    <row r="350" spans="1:7" x14ac:dyDescent="0.35">
      <c r="A350" s="22">
        <v>43406</v>
      </c>
      <c r="B350" s="3">
        <v>1059.73</v>
      </c>
      <c r="C350" s="3">
        <v>1011.64</v>
      </c>
      <c r="D350" s="3">
        <v>1060.48</v>
      </c>
      <c r="E350" s="3">
        <v>1011.64</v>
      </c>
      <c r="F350" t="s">
        <v>736</v>
      </c>
      <c r="G350" s="21">
        <v>5.5599999999999997E-2</v>
      </c>
    </row>
    <row r="351" spans="1:7" x14ac:dyDescent="0.35">
      <c r="A351" s="22">
        <v>43192</v>
      </c>
      <c r="B351" s="3">
        <v>1003.94</v>
      </c>
      <c r="C351" s="3">
        <v>1089.6199999999999</v>
      </c>
      <c r="D351" s="3">
        <v>1090.8800000000001</v>
      </c>
      <c r="E351">
        <v>973.78</v>
      </c>
      <c r="F351" t="s">
        <v>737</v>
      </c>
      <c r="G351" s="21">
        <v>-9.1499999999999998E-2</v>
      </c>
    </row>
    <row r="352" spans="1:7" x14ac:dyDescent="0.35">
      <c r="A352" s="22" t="s">
        <v>738</v>
      </c>
      <c r="B352" s="3">
        <v>1105.04</v>
      </c>
      <c r="C352" s="3">
        <v>1121.78</v>
      </c>
      <c r="D352" s="3">
        <v>1130.0999999999999</v>
      </c>
      <c r="E352" s="3">
        <v>1090.25</v>
      </c>
      <c r="F352" t="s">
        <v>737</v>
      </c>
      <c r="G352" s="21">
        <v>-9.4999999999999998E-3</v>
      </c>
    </row>
    <row r="353" spans="1:7" x14ac:dyDescent="0.35">
      <c r="A353" s="22" t="s">
        <v>739</v>
      </c>
      <c r="B353" s="3">
        <v>1115.6400000000001</v>
      </c>
      <c r="C353" s="3">
        <v>1066.8599999999999</v>
      </c>
      <c r="D353" s="3">
        <v>1123.83</v>
      </c>
      <c r="E353" s="3">
        <v>1066.6099999999999</v>
      </c>
      <c r="F353" t="s">
        <v>602</v>
      </c>
      <c r="G353" s="21">
        <v>5.04E-2</v>
      </c>
    </row>
    <row r="354" spans="1:7" x14ac:dyDescent="0.35">
      <c r="A354" s="22" t="s">
        <v>740</v>
      </c>
      <c r="B354" s="3">
        <v>1062.07</v>
      </c>
      <c r="C354" s="3">
        <v>1049.9100000000001</v>
      </c>
      <c r="D354" s="3">
        <v>1067.21</v>
      </c>
      <c r="E354" s="3">
        <v>1020.01</v>
      </c>
      <c r="F354" t="s">
        <v>741</v>
      </c>
      <c r="G354" s="21">
        <v>1.14E-2</v>
      </c>
    </row>
    <row r="355" spans="1:7" x14ac:dyDescent="0.35">
      <c r="A355" s="22">
        <v>43282</v>
      </c>
      <c r="B355" s="3">
        <v>1050.1099999999999</v>
      </c>
      <c r="C355" s="3">
        <v>1011.36</v>
      </c>
      <c r="D355" s="3">
        <v>1057.8800000000001</v>
      </c>
      <c r="E355" s="3">
        <v>1004.89</v>
      </c>
      <c r="F355" t="s">
        <v>742</v>
      </c>
      <c r="G355" s="21">
        <v>3.6999999999999998E-2</v>
      </c>
    </row>
    <row r="356" spans="1:7" x14ac:dyDescent="0.35">
      <c r="A356" s="22" t="s">
        <v>743</v>
      </c>
      <c r="B356" s="3">
        <v>1012.65</v>
      </c>
      <c r="C356">
        <v>986.05</v>
      </c>
      <c r="D356" s="3">
        <v>1020.6</v>
      </c>
      <c r="E356">
        <v>984.34</v>
      </c>
      <c r="F356" t="s">
        <v>744</v>
      </c>
      <c r="G356" s="21">
        <v>2.8899999999999999E-2</v>
      </c>
    </row>
    <row r="357" spans="1:7" x14ac:dyDescent="0.35">
      <c r="A357" s="22" t="s">
        <v>745</v>
      </c>
      <c r="B357">
        <v>984.24</v>
      </c>
      <c r="C357">
        <v>954.28</v>
      </c>
      <c r="D357">
        <v>990.1</v>
      </c>
      <c r="E357">
        <v>952.41</v>
      </c>
      <c r="F357" t="s">
        <v>746</v>
      </c>
      <c r="G357" s="21">
        <v>3.3500000000000002E-2</v>
      </c>
    </row>
    <row r="358" spans="1:7" x14ac:dyDescent="0.35">
      <c r="A358" s="22" t="s">
        <v>747</v>
      </c>
      <c r="B358">
        <v>952.32</v>
      </c>
      <c r="C358">
        <v>945.9</v>
      </c>
      <c r="D358">
        <v>963.01</v>
      </c>
      <c r="E358">
        <v>945.12</v>
      </c>
      <c r="F358" t="s">
        <v>580</v>
      </c>
      <c r="G358" s="21">
        <v>1.83E-2</v>
      </c>
    </row>
    <row r="359" spans="1:7" x14ac:dyDescent="0.35">
      <c r="A359" s="22">
        <v>43020</v>
      </c>
      <c r="B359">
        <v>935.16</v>
      </c>
      <c r="C359">
        <v>930.17</v>
      </c>
      <c r="D359">
        <v>939.57</v>
      </c>
      <c r="E359">
        <v>895.73</v>
      </c>
      <c r="F359" t="s">
        <v>748</v>
      </c>
      <c r="G359" s="21">
        <v>-5.3E-3</v>
      </c>
    </row>
    <row r="360" spans="1:7" x14ac:dyDescent="0.35">
      <c r="A360" s="22">
        <v>42806</v>
      </c>
      <c r="B360">
        <v>940.16</v>
      </c>
      <c r="C360">
        <v>962.47</v>
      </c>
      <c r="D360">
        <v>974.8</v>
      </c>
      <c r="E360">
        <v>930.29</v>
      </c>
      <c r="F360" t="s">
        <v>358</v>
      </c>
      <c r="G360" s="21">
        <v>-2.1000000000000001E-2</v>
      </c>
    </row>
    <row r="361" spans="1:7" x14ac:dyDescent="0.35">
      <c r="A361" s="22" t="s">
        <v>749</v>
      </c>
      <c r="B361">
        <v>960.33</v>
      </c>
      <c r="C361">
        <v>933.38</v>
      </c>
      <c r="D361">
        <v>960.33</v>
      </c>
      <c r="E361">
        <v>931.29</v>
      </c>
      <c r="F361" t="s">
        <v>750</v>
      </c>
      <c r="G361" s="21">
        <v>2.6499999999999999E-2</v>
      </c>
    </row>
    <row r="362" spans="1:7" x14ac:dyDescent="0.35">
      <c r="A362" s="22" t="s">
        <v>751</v>
      </c>
      <c r="B362">
        <v>935.57</v>
      </c>
      <c r="C362">
        <v>890.34</v>
      </c>
      <c r="D362">
        <v>943.15</v>
      </c>
      <c r="E362">
        <v>889.55</v>
      </c>
      <c r="F362" t="s">
        <v>602</v>
      </c>
      <c r="G362" s="21">
        <v>5.04E-2</v>
      </c>
    </row>
    <row r="363" spans="1:7" x14ac:dyDescent="0.35">
      <c r="A363" s="22">
        <v>43080</v>
      </c>
      <c r="B363">
        <v>890.69</v>
      </c>
      <c r="C363">
        <v>871.7</v>
      </c>
      <c r="D363">
        <v>898.11</v>
      </c>
      <c r="E363">
        <v>871.7</v>
      </c>
      <c r="F363" t="s">
        <v>580</v>
      </c>
      <c r="G363" s="21">
        <v>2.5899999999999999E-2</v>
      </c>
    </row>
    <row r="364" spans="1:7" x14ac:dyDescent="0.35">
      <c r="A364" s="22">
        <v>42866</v>
      </c>
      <c r="B364">
        <v>868.21</v>
      </c>
      <c r="C364">
        <v>846.12</v>
      </c>
      <c r="D364">
        <v>869.37</v>
      </c>
      <c r="E364">
        <v>843.76</v>
      </c>
      <c r="F364" t="s">
        <v>551</v>
      </c>
      <c r="G364" s="21">
        <v>2.9000000000000001E-2</v>
      </c>
    </row>
    <row r="365" spans="1:7" x14ac:dyDescent="0.35">
      <c r="A365" s="22" t="s">
        <v>752</v>
      </c>
      <c r="B365">
        <v>843.73</v>
      </c>
      <c r="C365">
        <v>842.92</v>
      </c>
      <c r="D365">
        <v>849.53</v>
      </c>
      <c r="E365">
        <v>831.58</v>
      </c>
      <c r="F365" t="s">
        <v>753</v>
      </c>
      <c r="G365" s="21">
        <v>4.0000000000000001E-3</v>
      </c>
    </row>
    <row r="366" spans="1:7" x14ac:dyDescent="0.35">
      <c r="A366" s="22" t="s">
        <v>754</v>
      </c>
      <c r="B366">
        <v>840.37</v>
      </c>
      <c r="C366">
        <v>826.25</v>
      </c>
      <c r="D366">
        <v>840.37</v>
      </c>
      <c r="E366">
        <v>814.92</v>
      </c>
      <c r="F366" t="s">
        <v>755</v>
      </c>
      <c r="G366" s="21">
        <v>1.6400000000000001E-2</v>
      </c>
    </row>
    <row r="367" spans="1:7" x14ac:dyDescent="0.35">
      <c r="A367" s="22" t="s">
        <v>756</v>
      </c>
      <c r="B367">
        <v>826.84</v>
      </c>
      <c r="C367">
        <v>821.54</v>
      </c>
      <c r="D367">
        <v>833.57</v>
      </c>
      <c r="E367">
        <v>819.43</v>
      </c>
      <c r="F367" t="s">
        <v>757</v>
      </c>
      <c r="G367" s="21">
        <v>7.1999999999999998E-3</v>
      </c>
    </row>
    <row r="368" spans="1:7" x14ac:dyDescent="0.35">
      <c r="A368" s="22">
        <v>42957</v>
      </c>
      <c r="B368">
        <v>820.95</v>
      </c>
      <c r="C368">
        <v>809.61</v>
      </c>
      <c r="D368">
        <v>820.95</v>
      </c>
      <c r="E368">
        <v>806.3</v>
      </c>
      <c r="F368" t="s">
        <v>758</v>
      </c>
      <c r="G368" s="21">
        <v>1.6299999999999999E-2</v>
      </c>
    </row>
    <row r="369" spans="1:7" x14ac:dyDescent="0.35">
      <c r="A369" s="22">
        <v>42745</v>
      </c>
      <c r="B369">
        <v>807.8</v>
      </c>
      <c r="C369">
        <v>805.29</v>
      </c>
      <c r="D369">
        <v>810.54</v>
      </c>
      <c r="E369">
        <v>795.05</v>
      </c>
      <c r="F369" t="s">
        <v>759</v>
      </c>
      <c r="G369" s="21">
        <v>4.1999999999999997E-3</v>
      </c>
    </row>
    <row r="370" spans="1:7" x14ac:dyDescent="0.35">
      <c r="A370" s="22" t="s">
        <v>760</v>
      </c>
      <c r="B370">
        <v>804.42</v>
      </c>
      <c r="C370">
        <v>806.9</v>
      </c>
      <c r="D370">
        <v>810.35</v>
      </c>
      <c r="E370">
        <v>801.66</v>
      </c>
      <c r="F370" t="s">
        <v>761</v>
      </c>
      <c r="G370" s="21">
        <v>-3.3999999999999998E-3</v>
      </c>
    </row>
    <row r="371" spans="1:7" x14ac:dyDescent="0.35">
      <c r="A371" s="22" t="s">
        <v>762</v>
      </c>
      <c r="B371">
        <v>807.13</v>
      </c>
      <c r="C371">
        <v>808.51</v>
      </c>
      <c r="D371">
        <v>810.13</v>
      </c>
      <c r="E371">
        <v>802.6</v>
      </c>
      <c r="F371" t="s">
        <v>763</v>
      </c>
      <c r="G371" s="21">
        <v>1.6000000000000001E-3</v>
      </c>
    </row>
    <row r="372" spans="1:7" x14ac:dyDescent="0.35">
      <c r="A372" s="22">
        <v>43017</v>
      </c>
      <c r="B372">
        <v>805.82</v>
      </c>
      <c r="C372">
        <v>801.2</v>
      </c>
      <c r="D372">
        <v>807.29</v>
      </c>
      <c r="E372">
        <v>794.88</v>
      </c>
      <c r="F372" t="s">
        <v>764</v>
      </c>
      <c r="G372" s="21">
        <v>5.7999999999999996E-3</v>
      </c>
    </row>
    <row r="373" spans="1:7" x14ac:dyDescent="0.35">
      <c r="A373" s="22">
        <v>42803</v>
      </c>
      <c r="B373">
        <v>801.2</v>
      </c>
      <c r="C373">
        <v>790.26</v>
      </c>
      <c r="D373">
        <v>802.9</v>
      </c>
      <c r="E373">
        <v>787.8</v>
      </c>
      <c r="F373" t="s">
        <v>765</v>
      </c>
      <c r="G373" s="21">
        <v>1.5800000000000002E-2</v>
      </c>
    </row>
    <row r="374" spans="1:7" x14ac:dyDescent="0.35">
      <c r="A374" s="22" t="s">
        <v>766</v>
      </c>
      <c r="B374">
        <v>788.73</v>
      </c>
      <c r="C374">
        <v>771.81</v>
      </c>
      <c r="D374">
        <v>789.19</v>
      </c>
      <c r="E374">
        <v>770.51</v>
      </c>
      <c r="F374" t="s">
        <v>592</v>
      </c>
      <c r="G374" s="21">
        <v>2.2200000000000001E-2</v>
      </c>
    </row>
    <row r="375" spans="1:7" x14ac:dyDescent="0.35">
      <c r="A375" s="22" t="s">
        <v>767</v>
      </c>
      <c r="B375">
        <v>771.63</v>
      </c>
      <c r="C375">
        <v>767.42</v>
      </c>
      <c r="D375">
        <v>771.65</v>
      </c>
      <c r="E375">
        <v>759.01</v>
      </c>
      <c r="F375" t="s">
        <v>768</v>
      </c>
      <c r="G375" s="21">
        <v>3.5000000000000001E-3</v>
      </c>
    </row>
    <row r="376" spans="1:7" x14ac:dyDescent="0.35">
      <c r="A376" s="22" t="s">
        <v>769</v>
      </c>
      <c r="B376">
        <v>768.97</v>
      </c>
      <c r="C376">
        <v>770.65</v>
      </c>
      <c r="D376">
        <v>776.83</v>
      </c>
      <c r="E376">
        <v>762.46</v>
      </c>
      <c r="F376" t="s">
        <v>770</v>
      </c>
      <c r="G376" s="21">
        <v>-4.0000000000000001E-3</v>
      </c>
    </row>
    <row r="377" spans="1:7" x14ac:dyDescent="0.35">
      <c r="A377" s="22">
        <v>42894</v>
      </c>
      <c r="B377">
        <v>772.08</v>
      </c>
      <c r="C377">
        <v>789.41</v>
      </c>
      <c r="D377">
        <v>796.62</v>
      </c>
      <c r="E377">
        <v>769.14</v>
      </c>
      <c r="F377" t="s">
        <v>771</v>
      </c>
      <c r="G377" s="21">
        <v>-2.1000000000000001E-2</v>
      </c>
    </row>
    <row r="378" spans="1:7" x14ac:dyDescent="0.35">
      <c r="A378" s="22" t="s">
        <v>772</v>
      </c>
      <c r="B378">
        <v>788.68</v>
      </c>
      <c r="C378">
        <v>777.54</v>
      </c>
      <c r="D378">
        <v>790.82</v>
      </c>
      <c r="E378">
        <v>776.72</v>
      </c>
      <c r="F378" t="s">
        <v>580</v>
      </c>
      <c r="G378" s="21">
        <v>1.49E-2</v>
      </c>
    </row>
    <row r="379" spans="1:7" x14ac:dyDescent="0.35">
      <c r="A379" s="22" t="s">
        <v>773</v>
      </c>
      <c r="B379">
        <v>777.09</v>
      </c>
      <c r="C379">
        <v>759.97</v>
      </c>
      <c r="D379">
        <v>777.09</v>
      </c>
      <c r="E379">
        <v>753.82</v>
      </c>
      <c r="F379" t="s">
        <v>774</v>
      </c>
      <c r="G379" s="21">
        <v>0.02</v>
      </c>
    </row>
    <row r="380" spans="1:7" x14ac:dyDescent="0.35">
      <c r="A380" s="22" t="s">
        <v>775</v>
      </c>
      <c r="B380">
        <v>761.86</v>
      </c>
      <c r="C380">
        <v>777.7</v>
      </c>
      <c r="D380">
        <v>778.3</v>
      </c>
      <c r="E380">
        <v>761.86</v>
      </c>
      <c r="F380" t="s">
        <v>586</v>
      </c>
      <c r="G380" s="21">
        <v>-2.0199999999999999E-2</v>
      </c>
    </row>
    <row r="381" spans="1:7" x14ac:dyDescent="0.35">
      <c r="A381" s="22">
        <v>42985</v>
      </c>
      <c r="B381">
        <v>777.6</v>
      </c>
      <c r="C381">
        <v>775.85</v>
      </c>
      <c r="D381">
        <v>780.65</v>
      </c>
      <c r="E381">
        <v>761.57</v>
      </c>
      <c r="F381" t="s">
        <v>604</v>
      </c>
      <c r="G381" s="21">
        <v>2.3999999999999998E-3</v>
      </c>
    </row>
    <row r="382" spans="1:7" x14ac:dyDescent="0.35">
      <c r="A382" s="22">
        <v>42773</v>
      </c>
      <c r="B382">
        <v>775.73</v>
      </c>
      <c r="C382">
        <v>777.2</v>
      </c>
      <c r="D382">
        <v>783.81</v>
      </c>
      <c r="E382">
        <v>772.9</v>
      </c>
      <c r="F382" t="s">
        <v>603</v>
      </c>
      <c r="G382" s="21">
        <v>-1E-3</v>
      </c>
    </row>
    <row r="383" spans="1:7" x14ac:dyDescent="0.35">
      <c r="A383" s="22" t="s">
        <v>776</v>
      </c>
      <c r="B383">
        <v>776.47</v>
      </c>
      <c r="C383">
        <v>770.5</v>
      </c>
      <c r="D383">
        <v>776.5</v>
      </c>
      <c r="E383">
        <v>762.78</v>
      </c>
      <c r="F383" t="s">
        <v>592</v>
      </c>
      <c r="G383" s="21">
        <v>9.7000000000000003E-3</v>
      </c>
    </row>
    <row r="384" spans="1:7" x14ac:dyDescent="0.35">
      <c r="A384" s="22" t="s">
        <v>777</v>
      </c>
      <c r="B384">
        <v>769.01</v>
      </c>
      <c r="C384">
        <v>763.75</v>
      </c>
      <c r="D384">
        <v>769.99</v>
      </c>
      <c r="E384">
        <v>758.9</v>
      </c>
      <c r="F384" t="s">
        <v>596</v>
      </c>
      <c r="G384" s="21">
        <v>1.0200000000000001E-2</v>
      </c>
    </row>
    <row r="385" spans="1:7" x14ac:dyDescent="0.35">
      <c r="A385" s="22">
        <v>43045</v>
      </c>
      <c r="B385">
        <v>761.24</v>
      </c>
      <c r="C385">
        <v>751.33</v>
      </c>
      <c r="D385">
        <v>762.98</v>
      </c>
      <c r="E385">
        <v>749</v>
      </c>
      <c r="F385" t="s">
        <v>748</v>
      </c>
      <c r="G385" s="21">
        <v>1.54E-2</v>
      </c>
    </row>
    <row r="386" spans="1:7" x14ac:dyDescent="0.35">
      <c r="A386" s="22">
        <v>42831</v>
      </c>
      <c r="B386">
        <v>749.72</v>
      </c>
      <c r="C386">
        <v>739.13</v>
      </c>
      <c r="D386">
        <v>754.92</v>
      </c>
      <c r="E386">
        <v>738.35</v>
      </c>
      <c r="F386" t="s">
        <v>582</v>
      </c>
      <c r="G386" s="21">
        <v>1.4800000000000001E-2</v>
      </c>
    </row>
    <row r="387" spans="1:7" x14ac:dyDescent="0.35">
      <c r="A387" s="22" t="s">
        <v>778</v>
      </c>
      <c r="B387">
        <v>738.81</v>
      </c>
      <c r="C387">
        <v>746.08</v>
      </c>
      <c r="D387">
        <v>748.06</v>
      </c>
      <c r="E387">
        <v>735.39</v>
      </c>
      <c r="F387" t="s">
        <v>582</v>
      </c>
      <c r="G387" s="21">
        <v>-6.1999999999999998E-3</v>
      </c>
    </row>
    <row r="388" spans="1:7" x14ac:dyDescent="0.35">
      <c r="A388" s="22" t="s">
        <v>779</v>
      </c>
      <c r="B388">
        <v>743.41</v>
      </c>
      <c r="C388">
        <v>738.63</v>
      </c>
      <c r="D388">
        <v>746.87</v>
      </c>
      <c r="E388">
        <v>737.3</v>
      </c>
      <c r="F388" t="s">
        <v>596</v>
      </c>
      <c r="G388" s="21">
        <v>1.3100000000000001E-2</v>
      </c>
    </row>
    <row r="389" spans="1:7" x14ac:dyDescent="0.35">
      <c r="A389" s="22" t="s">
        <v>780</v>
      </c>
      <c r="B389">
        <v>733.82</v>
      </c>
      <c r="C389">
        <v>725.25</v>
      </c>
      <c r="D389">
        <v>733.82</v>
      </c>
      <c r="E389">
        <v>722.81</v>
      </c>
      <c r="F389" t="s">
        <v>358</v>
      </c>
      <c r="G389" s="21">
        <v>1.1599999999999999E-2</v>
      </c>
    </row>
    <row r="390" spans="1:7" x14ac:dyDescent="0.35">
      <c r="A390" s="22">
        <v>42921</v>
      </c>
      <c r="B390">
        <v>725.37</v>
      </c>
      <c r="C390">
        <v>720.61</v>
      </c>
      <c r="D390">
        <v>727.52</v>
      </c>
      <c r="E390">
        <v>716.95</v>
      </c>
      <c r="F390" t="s">
        <v>580</v>
      </c>
      <c r="G390" s="21">
        <v>7.4999999999999997E-3</v>
      </c>
    </row>
    <row r="391" spans="1:7" x14ac:dyDescent="0.35">
      <c r="A391" s="22" t="s">
        <v>781</v>
      </c>
      <c r="B391">
        <v>720</v>
      </c>
      <c r="C391">
        <v>718.7</v>
      </c>
      <c r="D391">
        <v>723.22</v>
      </c>
      <c r="E391">
        <v>716.66</v>
      </c>
      <c r="F391" t="s">
        <v>782</v>
      </c>
      <c r="G391" s="21">
        <v>3.2000000000000002E-3</v>
      </c>
    </row>
    <row r="392" spans="1:7" x14ac:dyDescent="0.35">
      <c r="A392" s="22" t="s">
        <v>783</v>
      </c>
      <c r="B392">
        <v>717.73</v>
      </c>
      <c r="C392">
        <v>711.6</v>
      </c>
      <c r="D392">
        <v>718.54</v>
      </c>
      <c r="E392">
        <v>706.04</v>
      </c>
      <c r="F392" t="s">
        <v>784</v>
      </c>
      <c r="G392" s="21">
        <v>7.4999999999999997E-3</v>
      </c>
    </row>
    <row r="393" spans="1:7" x14ac:dyDescent="0.35">
      <c r="A393" s="22" t="s">
        <v>785</v>
      </c>
      <c r="B393">
        <v>712.41</v>
      </c>
      <c r="C393">
        <v>718.93</v>
      </c>
      <c r="D393">
        <v>721.78</v>
      </c>
      <c r="E393">
        <v>705.55</v>
      </c>
      <c r="F393" t="s">
        <v>786</v>
      </c>
      <c r="G393" s="21">
        <v>-8.3999999999999995E-3</v>
      </c>
    </row>
    <row r="394" spans="1:7" x14ac:dyDescent="0.35">
      <c r="A394" s="22">
        <v>42982</v>
      </c>
      <c r="B394">
        <v>718.45</v>
      </c>
      <c r="C394">
        <v>728.71</v>
      </c>
      <c r="D394">
        <v>732.87</v>
      </c>
      <c r="E394">
        <v>714.13</v>
      </c>
      <c r="F394" t="s">
        <v>787</v>
      </c>
      <c r="G394" s="21">
        <v>-1.3100000000000001E-2</v>
      </c>
    </row>
    <row r="395" spans="1:7" x14ac:dyDescent="0.35">
      <c r="A395" s="22">
        <v>42770</v>
      </c>
      <c r="B395">
        <v>727.95</v>
      </c>
      <c r="C395">
        <v>723.02</v>
      </c>
      <c r="D395">
        <v>727.95</v>
      </c>
      <c r="E395">
        <v>720.28</v>
      </c>
      <c r="F395" t="s">
        <v>788</v>
      </c>
      <c r="G395" s="21">
        <v>7.7999999999999996E-3</v>
      </c>
    </row>
    <row r="396" spans="1:7" x14ac:dyDescent="0.35">
      <c r="A396" s="22" t="s">
        <v>789</v>
      </c>
      <c r="B396">
        <v>722.31</v>
      </c>
      <c r="C396">
        <v>723.23</v>
      </c>
      <c r="D396">
        <v>726.67</v>
      </c>
      <c r="E396">
        <v>718.37</v>
      </c>
      <c r="F396" t="s">
        <v>582</v>
      </c>
      <c r="G396" s="21">
        <v>2.0000000000000001E-4</v>
      </c>
    </row>
    <row r="397" spans="1:7" x14ac:dyDescent="0.35">
      <c r="A397" s="22" t="s">
        <v>790</v>
      </c>
      <c r="B397">
        <v>722.14</v>
      </c>
      <c r="C397">
        <v>711.44</v>
      </c>
      <c r="D397">
        <v>724.36</v>
      </c>
      <c r="E397">
        <v>711.44</v>
      </c>
      <c r="F397" t="s">
        <v>592</v>
      </c>
      <c r="G397" s="21">
        <v>1.6299999999999999E-2</v>
      </c>
    </row>
    <row r="398" spans="1:7" x14ac:dyDescent="0.35">
      <c r="A398" s="22">
        <v>43072</v>
      </c>
      <c r="B398">
        <v>710.54</v>
      </c>
      <c r="C398">
        <v>711.93</v>
      </c>
      <c r="D398">
        <v>717.1</v>
      </c>
      <c r="E398">
        <v>707.63</v>
      </c>
      <c r="F398" t="s">
        <v>791</v>
      </c>
      <c r="G398" s="21">
        <v>-2.3E-3</v>
      </c>
    </row>
    <row r="399" spans="1:7" x14ac:dyDescent="0.35">
      <c r="A399" s="22">
        <v>42858</v>
      </c>
      <c r="B399">
        <v>712.21</v>
      </c>
      <c r="C399">
        <v>714.61</v>
      </c>
      <c r="D399">
        <v>718.78</v>
      </c>
      <c r="E399">
        <v>712.21</v>
      </c>
      <c r="F399" t="s">
        <v>792</v>
      </c>
      <c r="G399" s="21">
        <v>-5.9999999999999995E-4</v>
      </c>
    </row>
    <row r="400" spans="1:7" x14ac:dyDescent="0.35">
      <c r="A400" s="22" t="s">
        <v>793</v>
      </c>
      <c r="B400">
        <v>712.62</v>
      </c>
      <c r="C400">
        <v>711.7</v>
      </c>
      <c r="D400">
        <v>719.14</v>
      </c>
      <c r="E400">
        <v>705.79</v>
      </c>
      <c r="F400" t="s">
        <v>794</v>
      </c>
      <c r="G400" s="21">
        <v>-2.5999999999999999E-3</v>
      </c>
    </row>
    <row r="401" spans="1:7" x14ac:dyDescent="0.35">
      <c r="A401" s="22" t="s">
        <v>795</v>
      </c>
      <c r="B401">
        <v>714.47</v>
      </c>
      <c r="C401">
        <v>705.72</v>
      </c>
      <c r="D401">
        <v>719.58</v>
      </c>
      <c r="E401">
        <v>704.41</v>
      </c>
      <c r="F401" t="s">
        <v>580</v>
      </c>
      <c r="G401" s="21">
        <v>9.4000000000000004E-3</v>
      </c>
    </row>
    <row r="402" spans="1:7" x14ac:dyDescent="0.35">
      <c r="A402" s="22">
        <v>43071</v>
      </c>
      <c r="B402">
        <v>707.83</v>
      </c>
      <c r="C402">
        <v>704.61</v>
      </c>
      <c r="D402">
        <v>717.57</v>
      </c>
      <c r="E402">
        <v>703.58</v>
      </c>
      <c r="F402" t="s">
        <v>796</v>
      </c>
      <c r="G402" s="21">
        <v>5.7999999999999996E-3</v>
      </c>
    </row>
    <row r="403" spans="1:7" x14ac:dyDescent="0.35">
      <c r="A403" s="22">
        <v>42857</v>
      </c>
      <c r="B403">
        <v>703.78</v>
      </c>
      <c r="C403">
        <v>702.02</v>
      </c>
      <c r="D403">
        <v>704.08</v>
      </c>
      <c r="E403">
        <v>696.92</v>
      </c>
      <c r="F403" t="s">
        <v>797</v>
      </c>
      <c r="G403" s="21">
        <v>4.8999999999999998E-3</v>
      </c>
    </row>
    <row r="404" spans="1:7" x14ac:dyDescent="0.35">
      <c r="A404" s="22" t="s">
        <v>798</v>
      </c>
      <c r="B404">
        <v>700.35</v>
      </c>
      <c r="C404">
        <v>699.8</v>
      </c>
      <c r="D404">
        <v>708.1</v>
      </c>
      <c r="E404">
        <v>697.71</v>
      </c>
      <c r="F404" t="s">
        <v>799</v>
      </c>
      <c r="G404" s="21">
        <v>4.4000000000000003E-3</v>
      </c>
    </row>
    <row r="405" spans="1:7" x14ac:dyDescent="0.35">
      <c r="A405" s="22" t="s">
        <v>800</v>
      </c>
      <c r="B405">
        <v>697.28</v>
      </c>
      <c r="C405">
        <v>687.83</v>
      </c>
      <c r="D405">
        <v>697.28</v>
      </c>
      <c r="E405">
        <v>686.46</v>
      </c>
      <c r="F405" t="s">
        <v>801</v>
      </c>
      <c r="G405" s="21">
        <v>1.61E-2</v>
      </c>
    </row>
    <row r="406" spans="1:7" x14ac:dyDescent="0.35">
      <c r="A406" s="22" t="s">
        <v>802</v>
      </c>
      <c r="B406">
        <v>686.26</v>
      </c>
      <c r="C406">
        <v>684.62</v>
      </c>
      <c r="D406">
        <v>688.42</v>
      </c>
      <c r="E406">
        <v>677.85</v>
      </c>
      <c r="F406" t="s">
        <v>803</v>
      </c>
      <c r="G406" s="21">
        <v>1.8E-3</v>
      </c>
    </row>
    <row r="407" spans="1:7" x14ac:dyDescent="0.35">
      <c r="A407" s="22">
        <v>42948</v>
      </c>
      <c r="B407">
        <v>685.06</v>
      </c>
      <c r="C407">
        <v>681.74</v>
      </c>
      <c r="D407">
        <v>688.99</v>
      </c>
      <c r="E407">
        <v>680.76</v>
      </c>
      <c r="F407" t="s">
        <v>804</v>
      </c>
      <c r="G407" s="21">
        <v>7.7000000000000002E-3</v>
      </c>
    </row>
    <row r="408" spans="1:7" x14ac:dyDescent="0.35">
      <c r="A408" s="22">
        <v>42736</v>
      </c>
      <c r="B408">
        <v>679.8</v>
      </c>
      <c r="C408">
        <v>665.92</v>
      </c>
      <c r="D408">
        <v>683.76</v>
      </c>
      <c r="E408">
        <v>665.43</v>
      </c>
      <c r="F408" t="s">
        <v>805</v>
      </c>
      <c r="G408" s="21">
        <v>2.2499999999999999E-2</v>
      </c>
    </row>
    <row r="409" spans="1:7" x14ac:dyDescent="0.35">
      <c r="A409" s="22" t="s">
        <v>806</v>
      </c>
      <c r="B409">
        <v>664.87</v>
      </c>
      <c r="C409">
        <v>665.67</v>
      </c>
      <c r="D409">
        <v>666.64</v>
      </c>
      <c r="E409">
        <v>661.41</v>
      </c>
      <c r="F409" t="s">
        <v>807</v>
      </c>
      <c r="G409" s="21">
        <v>8.0000000000000004E-4</v>
      </c>
    </row>
    <row r="410" spans="1:7" x14ac:dyDescent="0.35">
      <c r="A410" s="22" t="s">
        <v>808</v>
      </c>
      <c r="B410">
        <v>664.37</v>
      </c>
      <c r="C410">
        <v>673.98</v>
      </c>
      <c r="D410">
        <v>679.9</v>
      </c>
      <c r="E410">
        <v>657.4</v>
      </c>
      <c r="F410" t="s">
        <v>809</v>
      </c>
      <c r="G410" s="21">
        <v>-1.6E-2</v>
      </c>
    </row>
    <row r="411" spans="1:7" x14ac:dyDescent="0.35">
      <c r="A411" s="22">
        <v>42686</v>
      </c>
      <c r="B411">
        <v>675.16</v>
      </c>
      <c r="C411">
        <v>663.7</v>
      </c>
      <c r="D411">
        <v>675.19</v>
      </c>
      <c r="E411">
        <v>654.34</v>
      </c>
      <c r="F411" t="s">
        <v>810</v>
      </c>
      <c r="G411" s="21">
        <v>1.8200000000000001E-2</v>
      </c>
    </row>
    <row r="412" spans="1:7" x14ac:dyDescent="0.35">
      <c r="A412" s="22">
        <v>42472</v>
      </c>
      <c r="B412">
        <v>663.07</v>
      </c>
      <c r="C412">
        <v>663.06</v>
      </c>
      <c r="D412">
        <v>664.46</v>
      </c>
      <c r="E412">
        <v>647.33000000000004</v>
      </c>
      <c r="F412" t="s">
        <v>811</v>
      </c>
      <c r="G412" s="21">
        <v>-3.0999999999999999E-3</v>
      </c>
    </row>
    <row r="413" spans="1:7" x14ac:dyDescent="0.35">
      <c r="A413" s="22" t="s">
        <v>812</v>
      </c>
      <c r="B413">
        <v>665.14</v>
      </c>
      <c r="C413">
        <v>672.38</v>
      </c>
      <c r="D413">
        <v>673.18</v>
      </c>
      <c r="E413">
        <v>654.99</v>
      </c>
      <c r="F413" t="s">
        <v>813</v>
      </c>
      <c r="G413" s="21">
        <v>-1.5900000000000001E-2</v>
      </c>
    </row>
    <row r="414" spans="1:7" x14ac:dyDescent="0.35">
      <c r="A414" s="22" t="s">
        <v>814</v>
      </c>
      <c r="B414">
        <v>675.87</v>
      </c>
      <c r="C414">
        <v>673.2</v>
      </c>
      <c r="D414">
        <v>684.12</v>
      </c>
      <c r="E414">
        <v>671.48</v>
      </c>
      <c r="F414" t="s">
        <v>815</v>
      </c>
      <c r="G414" s="21">
        <v>3.8999999999999998E-3</v>
      </c>
    </row>
    <row r="415" spans="1:7" x14ac:dyDescent="0.35">
      <c r="A415" s="22" t="s">
        <v>816</v>
      </c>
      <c r="B415">
        <v>673.25</v>
      </c>
      <c r="C415">
        <v>677.13</v>
      </c>
      <c r="D415">
        <v>679.96</v>
      </c>
      <c r="E415">
        <v>669.18</v>
      </c>
      <c r="F415" t="s">
        <v>817</v>
      </c>
      <c r="G415" s="21">
        <v>-8.8000000000000005E-3</v>
      </c>
    </row>
    <row r="416" spans="1:7" x14ac:dyDescent="0.35">
      <c r="A416" s="22">
        <v>42532</v>
      </c>
      <c r="B416">
        <v>679.2</v>
      </c>
      <c r="C416">
        <v>667.12</v>
      </c>
      <c r="D416">
        <v>679.56</v>
      </c>
      <c r="E416">
        <v>656.68</v>
      </c>
      <c r="F416" t="s">
        <v>818</v>
      </c>
      <c r="G416" s="21">
        <v>1.8700000000000001E-2</v>
      </c>
    </row>
    <row r="417" spans="1:7" x14ac:dyDescent="0.35">
      <c r="A417" s="22" t="s">
        <v>819</v>
      </c>
      <c r="B417">
        <v>666.73</v>
      </c>
      <c r="C417">
        <v>682.11</v>
      </c>
      <c r="D417">
        <v>683.34</v>
      </c>
      <c r="E417">
        <v>661.86</v>
      </c>
      <c r="F417" t="s">
        <v>820</v>
      </c>
      <c r="G417" s="21">
        <v>-2.2700000000000001E-2</v>
      </c>
    </row>
    <row r="418" spans="1:7" x14ac:dyDescent="0.35">
      <c r="A418" s="22" t="s">
        <v>821</v>
      </c>
      <c r="B418">
        <v>682.25</v>
      </c>
      <c r="C418">
        <v>683.14</v>
      </c>
      <c r="D418">
        <v>684.51</v>
      </c>
      <c r="E418">
        <v>670.6</v>
      </c>
      <c r="F418" t="s">
        <v>822</v>
      </c>
      <c r="G418" s="21">
        <v>-3.8E-3</v>
      </c>
    </row>
    <row r="419" spans="1:7" x14ac:dyDescent="0.35">
      <c r="A419" s="22" t="s">
        <v>823</v>
      </c>
      <c r="B419">
        <v>684.83</v>
      </c>
      <c r="C419">
        <v>687.18</v>
      </c>
      <c r="D419">
        <v>690.86</v>
      </c>
      <c r="E419">
        <v>678.13</v>
      </c>
      <c r="F419" t="s">
        <v>824</v>
      </c>
      <c r="G419" s="21">
        <v>-3.2000000000000002E-3</v>
      </c>
    </row>
    <row r="420" spans="1:7" x14ac:dyDescent="0.35">
      <c r="A420" s="22">
        <v>42623</v>
      </c>
      <c r="B420">
        <v>687</v>
      </c>
      <c r="C420">
        <v>684.05</v>
      </c>
      <c r="D420">
        <v>690.62</v>
      </c>
      <c r="E420">
        <v>669.2</v>
      </c>
      <c r="F420" t="s">
        <v>825</v>
      </c>
      <c r="G420" s="21">
        <v>4.4999999999999997E-3</v>
      </c>
    </row>
    <row r="421" spans="1:7" x14ac:dyDescent="0.35">
      <c r="A421" s="22">
        <v>42410</v>
      </c>
      <c r="B421">
        <v>683.95</v>
      </c>
      <c r="C421">
        <v>687.68</v>
      </c>
      <c r="D421">
        <v>690.93</v>
      </c>
      <c r="E421">
        <v>680.24</v>
      </c>
      <c r="F421" t="s">
        <v>826</v>
      </c>
      <c r="G421" s="21">
        <v>-2.5999999999999999E-3</v>
      </c>
    </row>
    <row r="422" spans="1:7" x14ac:dyDescent="0.35">
      <c r="A422" s="22" t="s">
        <v>827</v>
      </c>
      <c r="B422">
        <v>685.73</v>
      </c>
      <c r="C422">
        <v>673.21</v>
      </c>
      <c r="D422">
        <v>692.17</v>
      </c>
      <c r="E422">
        <v>671.51</v>
      </c>
      <c r="F422" t="s">
        <v>828</v>
      </c>
      <c r="G422" s="21">
        <v>1.7299999999999999E-2</v>
      </c>
    </row>
    <row r="423" spans="1:7" x14ac:dyDescent="0.35">
      <c r="A423" s="22" t="s">
        <v>829</v>
      </c>
      <c r="B423">
        <v>674.09</v>
      </c>
      <c r="C423">
        <v>651.30999999999995</v>
      </c>
      <c r="D423">
        <v>675.36</v>
      </c>
      <c r="E423">
        <v>651.30999999999995</v>
      </c>
      <c r="F423" t="s">
        <v>830</v>
      </c>
      <c r="G423" s="21">
        <v>3.5000000000000003E-2</v>
      </c>
    </row>
    <row r="424" spans="1:7" x14ac:dyDescent="0.35">
      <c r="A424" s="22">
        <v>42683</v>
      </c>
      <c r="B424">
        <v>651.30999999999995</v>
      </c>
      <c r="C424">
        <v>665.77</v>
      </c>
      <c r="D424">
        <v>666.04</v>
      </c>
      <c r="E424">
        <v>651.30999999999995</v>
      </c>
      <c r="F424" t="s">
        <v>831</v>
      </c>
      <c r="G424" s="21">
        <v>-2.3300000000000001E-2</v>
      </c>
    </row>
    <row r="425" spans="1:7" x14ac:dyDescent="0.35">
      <c r="A425" s="22">
        <v>42469</v>
      </c>
      <c r="B425">
        <v>666.88</v>
      </c>
      <c r="C425">
        <v>669.3</v>
      </c>
      <c r="D425">
        <v>672.39</v>
      </c>
      <c r="E425">
        <v>656.22</v>
      </c>
      <c r="F425" t="s">
        <v>832</v>
      </c>
      <c r="G425" s="21">
        <v>-3.5000000000000001E-3</v>
      </c>
    </row>
    <row r="426" spans="1:7" x14ac:dyDescent="0.35">
      <c r="A426" s="22" t="s">
        <v>833</v>
      </c>
      <c r="B426">
        <v>669.19</v>
      </c>
      <c r="C426">
        <v>670.71</v>
      </c>
      <c r="D426">
        <v>679.62</v>
      </c>
      <c r="E426">
        <v>664.77</v>
      </c>
      <c r="F426" t="s">
        <v>834</v>
      </c>
      <c r="G426" s="21">
        <v>2.2000000000000001E-3</v>
      </c>
    </row>
    <row r="427" spans="1:7" x14ac:dyDescent="0.35">
      <c r="A427" s="22" t="s">
        <v>835</v>
      </c>
      <c r="B427">
        <v>667.75</v>
      </c>
      <c r="C427">
        <v>662.87</v>
      </c>
      <c r="D427">
        <v>668.84</v>
      </c>
      <c r="E427">
        <v>652.88</v>
      </c>
      <c r="F427" t="s">
        <v>836</v>
      </c>
      <c r="G427" s="21">
        <v>8.3000000000000001E-3</v>
      </c>
    </row>
    <row r="428" spans="1:7" x14ac:dyDescent="0.35">
      <c r="A428" s="22" t="s">
        <v>837</v>
      </c>
      <c r="B428">
        <v>662.28</v>
      </c>
      <c r="C428">
        <v>654.05999999999995</v>
      </c>
      <c r="D428">
        <v>666.93</v>
      </c>
      <c r="E428">
        <v>653.64</v>
      </c>
      <c r="F428" t="s">
        <v>838</v>
      </c>
      <c r="G428" s="21">
        <v>0.01</v>
      </c>
    </row>
    <row r="429" spans="1:7" x14ac:dyDescent="0.35">
      <c r="A429" s="22">
        <v>42559</v>
      </c>
      <c r="B429">
        <v>655.71</v>
      </c>
      <c r="C429">
        <v>627.39</v>
      </c>
      <c r="D429">
        <v>668.52</v>
      </c>
      <c r="E429">
        <v>622.14</v>
      </c>
      <c r="F429" t="s">
        <v>839</v>
      </c>
      <c r="G429" s="21">
        <v>4.5100000000000001E-2</v>
      </c>
    </row>
    <row r="430" spans="1:7" x14ac:dyDescent="0.35">
      <c r="A430" s="22" t="s">
        <v>840</v>
      </c>
      <c r="B430">
        <v>627.39</v>
      </c>
      <c r="C430">
        <v>655.38</v>
      </c>
      <c r="D430">
        <v>655.38</v>
      </c>
      <c r="E430">
        <v>622.49</v>
      </c>
      <c r="F430" t="s">
        <v>841</v>
      </c>
      <c r="G430" s="21">
        <v>-3.8100000000000002E-2</v>
      </c>
    </row>
    <row r="431" spans="1:7" x14ac:dyDescent="0.35">
      <c r="A431" s="22" t="s">
        <v>842</v>
      </c>
      <c r="B431">
        <v>652.23</v>
      </c>
      <c r="C431">
        <v>651.33000000000004</v>
      </c>
      <c r="D431">
        <v>657.88</v>
      </c>
      <c r="E431">
        <v>642.91</v>
      </c>
      <c r="F431" t="s">
        <v>843</v>
      </c>
      <c r="G431" s="21">
        <v>3.5999999999999999E-3</v>
      </c>
    </row>
    <row r="432" spans="1:7" x14ac:dyDescent="0.35">
      <c r="A432" s="22" t="s">
        <v>844</v>
      </c>
      <c r="B432">
        <v>649.87</v>
      </c>
      <c r="C432">
        <v>664.12</v>
      </c>
      <c r="D432">
        <v>677.35</v>
      </c>
      <c r="E432">
        <v>640.26</v>
      </c>
      <c r="F432" t="s">
        <v>845</v>
      </c>
      <c r="G432" s="21">
        <v>-2.2100000000000002E-2</v>
      </c>
    </row>
    <row r="433" spans="1:7" x14ac:dyDescent="0.35">
      <c r="A433" s="22">
        <v>42650</v>
      </c>
      <c r="B433">
        <v>664.56</v>
      </c>
      <c r="C433">
        <v>658.92</v>
      </c>
      <c r="D433">
        <v>681.75</v>
      </c>
      <c r="E433">
        <v>648.77</v>
      </c>
      <c r="F433" t="s">
        <v>846</v>
      </c>
      <c r="G433" s="21">
        <v>8.8999999999999999E-3</v>
      </c>
    </row>
    <row r="434" spans="1:7" x14ac:dyDescent="0.35">
      <c r="A434" s="22">
        <v>42436</v>
      </c>
      <c r="B434">
        <v>658.68</v>
      </c>
      <c r="C434">
        <v>643.11</v>
      </c>
      <c r="D434">
        <v>665.53</v>
      </c>
      <c r="E434">
        <v>641.96</v>
      </c>
      <c r="F434" t="s">
        <v>847</v>
      </c>
      <c r="G434" s="21">
        <v>2.87E-2</v>
      </c>
    </row>
    <row r="435" spans="1:7" x14ac:dyDescent="0.35">
      <c r="A435" s="22" t="s">
        <v>848</v>
      </c>
      <c r="B435">
        <v>640.29999999999995</v>
      </c>
      <c r="C435">
        <v>616.19000000000005</v>
      </c>
      <c r="D435">
        <v>643.54999999999995</v>
      </c>
      <c r="E435">
        <v>608.26</v>
      </c>
      <c r="F435" t="s">
        <v>849</v>
      </c>
      <c r="G435" s="21">
        <v>3.15E-2</v>
      </c>
    </row>
    <row r="436" spans="1:7" x14ac:dyDescent="0.35">
      <c r="A436" s="22" t="s">
        <v>850</v>
      </c>
      <c r="B436">
        <v>620.77</v>
      </c>
      <c r="C436">
        <v>622.04</v>
      </c>
      <c r="D436">
        <v>632.6</v>
      </c>
      <c r="E436">
        <v>597.67999999999995</v>
      </c>
      <c r="F436" t="s">
        <v>851</v>
      </c>
      <c r="G436" s="21">
        <v>2.5000000000000001E-3</v>
      </c>
    </row>
    <row r="437" spans="1:7" x14ac:dyDescent="0.35">
      <c r="A437" s="22">
        <v>42710</v>
      </c>
      <c r="B437">
        <v>619.25</v>
      </c>
      <c r="C437">
        <v>626.26</v>
      </c>
      <c r="D437">
        <v>630.21</v>
      </c>
      <c r="E437">
        <v>618.16</v>
      </c>
      <c r="F437" t="s">
        <v>852</v>
      </c>
      <c r="G437" s="21">
        <v>-1.6799999999999999E-2</v>
      </c>
    </row>
    <row r="438" spans="1:7" x14ac:dyDescent="0.35">
      <c r="A438" s="22">
        <v>42496</v>
      </c>
      <c r="B438">
        <v>629.84</v>
      </c>
      <c r="C438">
        <v>621.09</v>
      </c>
      <c r="D438">
        <v>633.47</v>
      </c>
      <c r="E438">
        <v>616.98</v>
      </c>
      <c r="F438" t="s">
        <v>853</v>
      </c>
      <c r="G438" s="21">
        <v>1.2800000000000001E-2</v>
      </c>
    </row>
    <row r="439" spans="1:7" x14ac:dyDescent="0.35">
      <c r="A439" s="22" t="s">
        <v>854</v>
      </c>
      <c r="B439">
        <v>621.88</v>
      </c>
      <c r="C439">
        <v>609.98</v>
      </c>
      <c r="D439">
        <v>625.19000000000005</v>
      </c>
      <c r="E439">
        <v>608.46</v>
      </c>
      <c r="F439" t="s">
        <v>855</v>
      </c>
      <c r="G439" s="21">
        <v>2.2599999999999999E-2</v>
      </c>
    </row>
    <row r="440" spans="1:7" x14ac:dyDescent="0.35">
      <c r="A440" s="22" t="s">
        <v>856</v>
      </c>
      <c r="B440">
        <v>608.11</v>
      </c>
      <c r="C440">
        <v>616.11</v>
      </c>
      <c r="D440">
        <v>616.83000000000004</v>
      </c>
      <c r="E440">
        <v>603.23</v>
      </c>
      <c r="F440" t="s">
        <v>857</v>
      </c>
      <c r="G440" s="21">
        <v>-1.09E-2</v>
      </c>
    </row>
    <row r="441" spans="1:7" x14ac:dyDescent="0.35">
      <c r="A441" s="22" t="s">
        <v>858</v>
      </c>
      <c r="B441">
        <v>614.80999999999995</v>
      </c>
      <c r="C441">
        <v>610.13</v>
      </c>
      <c r="D441">
        <v>627.80999999999995</v>
      </c>
      <c r="E441">
        <v>608.49</v>
      </c>
      <c r="F441" t="s">
        <v>859</v>
      </c>
      <c r="G441" s="21">
        <v>6.4999999999999997E-3</v>
      </c>
    </row>
    <row r="442" spans="1:7" x14ac:dyDescent="0.35">
      <c r="A442" s="22">
        <v>42587</v>
      </c>
      <c r="B442">
        <v>610.82000000000005</v>
      </c>
      <c r="C442">
        <v>610.91999999999996</v>
      </c>
      <c r="D442">
        <v>617.55999999999995</v>
      </c>
      <c r="E442">
        <v>597.74</v>
      </c>
      <c r="F442" t="s">
        <v>860</v>
      </c>
      <c r="G442" s="21">
        <v>7.1000000000000004E-3</v>
      </c>
    </row>
    <row r="443" spans="1:7" x14ac:dyDescent="0.35">
      <c r="A443" s="22">
        <v>42374</v>
      </c>
      <c r="B443">
        <v>606.52</v>
      </c>
      <c r="C443">
        <v>595.95000000000005</v>
      </c>
      <c r="D443">
        <v>608.94000000000005</v>
      </c>
      <c r="E443">
        <v>592.42999999999995</v>
      </c>
      <c r="F443" t="s">
        <v>861</v>
      </c>
      <c r="G443" s="21">
        <v>1.3599999999999999E-2</v>
      </c>
    </row>
    <row r="444" spans="1:7" x14ac:dyDescent="0.35">
      <c r="A444" s="22" t="s">
        <v>862</v>
      </c>
      <c r="B444">
        <v>598.37</v>
      </c>
      <c r="C444">
        <v>597.91</v>
      </c>
      <c r="D444">
        <v>601.79</v>
      </c>
      <c r="E444">
        <v>589.97</v>
      </c>
      <c r="F444" t="s">
        <v>863</v>
      </c>
      <c r="G444" s="21">
        <v>9.9000000000000008E-3</v>
      </c>
    </row>
    <row r="445" spans="1:7" x14ac:dyDescent="0.35">
      <c r="A445" s="22" t="s">
        <v>864</v>
      </c>
      <c r="B445">
        <v>592.48</v>
      </c>
      <c r="C445">
        <v>578.32000000000005</v>
      </c>
      <c r="D445">
        <v>592.48</v>
      </c>
      <c r="E445">
        <v>565.29999999999995</v>
      </c>
      <c r="F445" t="s">
        <v>865</v>
      </c>
      <c r="G445" s="21">
        <v>2.18E-2</v>
      </c>
    </row>
    <row r="446" spans="1:7" x14ac:dyDescent="0.35">
      <c r="A446" s="22">
        <v>42647</v>
      </c>
      <c r="B446">
        <v>579.86</v>
      </c>
      <c r="C446">
        <v>575.11</v>
      </c>
      <c r="D446">
        <v>586.36</v>
      </c>
      <c r="E446">
        <v>575.01</v>
      </c>
      <c r="F446" t="s">
        <v>866</v>
      </c>
      <c r="G446" s="21">
        <v>1.3100000000000001E-2</v>
      </c>
    </row>
    <row r="447" spans="1:7" x14ac:dyDescent="0.35">
      <c r="A447" s="22">
        <v>42433</v>
      </c>
      <c r="B447">
        <v>572.34</v>
      </c>
      <c r="C447">
        <v>557.55999999999995</v>
      </c>
      <c r="D447">
        <v>574.46</v>
      </c>
      <c r="E447">
        <v>554.29999999999995</v>
      </c>
      <c r="F447" t="s">
        <v>867</v>
      </c>
      <c r="G447" s="21">
        <v>2.4899999999999999E-2</v>
      </c>
    </row>
    <row r="448" spans="1:7" x14ac:dyDescent="0.35">
      <c r="A448" s="22" t="s">
        <v>868</v>
      </c>
      <c r="B448">
        <v>558.42999999999995</v>
      </c>
      <c r="C448">
        <v>573.69000000000005</v>
      </c>
      <c r="D448">
        <v>576.07000000000005</v>
      </c>
      <c r="E448">
        <v>557.96</v>
      </c>
      <c r="F448" t="s">
        <v>869</v>
      </c>
      <c r="G448" s="21">
        <v>-2.3900000000000001E-2</v>
      </c>
    </row>
    <row r="449" spans="1:7" x14ac:dyDescent="0.35">
      <c r="A449" s="22" t="s">
        <v>870</v>
      </c>
      <c r="B449">
        <v>572.08000000000004</v>
      </c>
      <c r="C449">
        <v>577.65</v>
      </c>
      <c r="D449">
        <v>580.83000000000004</v>
      </c>
      <c r="E449">
        <v>564.88</v>
      </c>
      <c r="F449" t="s">
        <v>871</v>
      </c>
      <c r="G449" s="21">
        <v>-6.4999999999999997E-3</v>
      </c>
    </row>
    <row r="450" spans="1:7" x14ac:dyDescent="0.35">
      <c r="A450" s="22" t="s">
        <v>872</v>
      </c>
      <c r="B450">
        <v>575.82000000000005</v>
      </c>
      <c r="C450">
        <v>579.61</v>
      </c>
      <c r="D450">
        <v>583.53</v>
      </c>
      <c r="E450">
        <v>572.59</v>
      </c>
      <c r="F450" t="s">
        <v>873</v>
      </c>
      <c r="G450" s="21">
        <v>-2.5000000000000001E-3</v>
      </c>
    </row>
    <row r="451" spans="1:7" x14ac:dyDescent="0.35">
      <c r="A451" s="22">
        <v>42524</v>
      </c>
      <c r="B451">
        <v>577.26</v>
      </c>
      <c r="C451">
        <v>575.76</v>
      </c>
      <c r="D451">
        <v>580.95000000000005</v>
      </c>
      <c r="E451">
        <v>571.48</v>
      </c>
      <c r="F451" t="s">
        <v>874</v>
      </c>
      <c r="G451" s="21">
        <v>6.3E-3</v>
      </c>
    </row>
    <row r="452" spans="1:7" x14ac:dyDescent="0.35">
      <c r="A452" s="22" t="s">
        <v>875</v>
      </c>
      <c r="B452">
        <v>573.65</v>
      </c>
      <c r="C452">
        <v>565.61</v>
      </c>
      <c r="D452">
        <v>576.02</v>
      </c>
      <c r="E452">
        <v>559.37</v>
      </c>
      <c r="F452" t="s">
        <v>876</v>
      </c>
      <c r="G452" s="21">
        <v>1.3299999999999999E-2</v>
      </c>
    </row>
    <row r="453" spans="1:7" x14ac:dyDescent="0.35">
      <c r="A453" s="22" t="s">
        <v>877</v>
      </c>
      <c r="B453">
        <v>566.11</v>
      </c>
      <c r="C453">
        <v>555.30999999999995</v>
      </c>
      <c r="D453">
        <v>573.63</v>
      </c>
      <c r="E453">
        <v>555.30999999999995</v>
      </c>
      <c r="F453" t="s">
        <v>878</v>
      </c>
      <c r="G453" s="21">
        <v>2.18E-2</v>
      </c>
    </row>
    <row r="454" spans="1:7" x14ac:dyDescent="0.35">
      <c r="A454" s="22" t="s">
        <v>879</v>
      </c>
      <c r="B454">
        <v>554.03</v>
      </c>
      <c r="C454">
        <v>540.13</v>
      </c>
      <c r="D454">
        <v>555.16</v>
      </c>
      <c r="E454">
        <v>537.80999999999995</v>
      </c>
      <c r="F454" t="s">
        <v>880</v>
      </c>
      <c r="G454" s="21">
        <v>1.7000000000000001E-2</v>
      </c>
    </row>
    <row r="455" spans="1:7" x14ac:dyDescent="0.35">
      <c r="A455" s="22" t="s">
        <v>881</v>
      </c>
      <c r="B455">
        <v>544.75</v>
      </c>
      <c r="C455">
        <v>545.27</v>
      </c>
      <c r="D455">
        <v>548.58000000000004</v>
      </c>
      <c r="E455">
        <v>530.23</v>
      </c>
      <c r="F455" t="s">
        <v>882</v>
      </c>
      <c r="G455" s="21">
        <v>-8.9999999999999998E-4</v>
      </c>
    </row>
    <row r="456" spans="1:7" x14ac:dyDescent="0.35">
      <c r="A456" s="22" t="s">
        <v>883</v>
      </c>
      <c r="B456">
        <v>545.25</v>
      </c>
      <c r="C456">
        <v>522.24</v>
      </c>
      <c r="D456">
        <v>545.71</v>
      </c>
      <c r="E456">
        <v>522.24</v>
      </c>
      <c r="F456" t="s">
        <v>884</v>
      </c>
      <c r="G456" s="21">
        <v>4.41E-2</v>
      </c>
    </row>
    <row r="457" spans="1:7" x14ac:dyDescent="0.35">
      <c r="A457" s="22" t="s">
        <v>885</v>
      </c>
      <c r="B457">
        <v>522.24</v>
      </c>
      <c r="C457">
        <v>532.54</v>
      </c>
      <c r="D457">
        <v>536.57000000000005</v>
      </c>
      <c r="E457">
        <v>513.82000000000005</v>
      </c>
      <c r="F457" t="s">
        <v>886</v>
      </c>
      <c r="G457" s="21">
        <v>-3.8300000000000001E-2</v>
      </c>
    </row>
    <row r="458" spans="1:7" x14ac:dyDescent="0.35">
      <c r="A458" s="22">
        <v>42644</v>
      </c>
      <c r="B458">
        <v>543.04</v>
      </c>
      <c r="C458">
        <v>559.04999999999995</v>
      </c>
      <c r="D458">
        <v>566.02</v>
      </c>
      <c r="E458">
        <v>543.04</v>
      </c>
      <c r="F458" t="s">
        <v>887</v>
      </c>
      <c r="G458" s="21">
        <v>-3.04E-2</v>
      </c>
    </row>
    <row r="459" spans="1:7" x14ac:dyDescent="0.35">
      <c r="A459" s="22">
        <v>42430</v>
      </c>
      <c r="B459">
        <v>560.04999999999995</v>
      </c>
      <c r="C459">
        <v>579.03</v>
      </c>
      <c r="D459">
        <v>579.97</v>
      </c>
      <c r="E459">
        <v>556.36</v>
      </c>
      <c r="F459" t="s">
        <v>888</v>
      </c>
      <c r="G459" s="21">
        <v>-3.2800000000000003E-2</v>
      </c>
    </row>
    <row r="460" spans="1:7" x14ac:dyDescent="0.35">
      <c r="A460" s="22" t="s">
        <v>889</v>
      </c>
      <c r="B460">
        <v>579.03</v>
      </c>
      <c r="C460">
        <v>570.57000000000005</v>
      </c>
      <c r="D460">
        <v>580.82000000000005</v>
      </c>
      <c r="E460">
        <v>566.49</v>
      </c>
      <c r="F460" t="s">
        <v>890</v>
      </c>
      <c r="G460" s="21">
        <v>0.02</v>
      </c>
    </row>
    <row r="461" spans="1:7" x14ac:dyDescent="0.35">
      <c r="A461" s="22" t="s">
        <v>891</v>
      </c>
      <c r="B461">
        <v>567.66999999999996</v>
      </c>
      <c r="C461">
        <v>570.45000000000005</v>
      </c>
      <c r="D461">
        <v>571.28</v>
      </c>
      <c r="E461">
        <v>562.29999999999995</v>
      </c>
      <c r="F461" t="s">
        <v>892</v>
      </c>
      <c r="G461" s="21">
        <v>-8.9999999999999998E-4</v>
      </c>
    </row>
    <row r="462" spans="1:7" x14ac:dyDescent="0.35">
      <c r="A462" s="22" t="s">
        <v>893</v>
      </c>
      <c r="B462">
        <v>568.17999999999995</v>
      </c>
      <c r="C462">
        <v>564.14</v>
      </c>
      <c r="D462">
        <v>579.17999999999995</v>
      </c>
      <c r="E462">
        <v>560.99</v>
      </c>
      <c r="F462" t="s">
        <v>828</v>
      </c>
      <c r="G462" s="21">
        <v>8.3999999999999995E-3</v>
      </c>
    </row>
    <row r="463" spans="1:7" x14ac:dyDescent="0.35">
      <c r="A463" s="22">
        <v>42167</v>
      </c>
      <c r="B463">
        <v>563.42999999999995</v>
      </c>
      <c r="C463">
        <v>570.12</v>
      </c>
      <c r="D463">
        <v>576.63</v>
      </c>
      <c r="E463">
        <v>556.91999999999996</v>
      </c>
      <c r="F463" t="s">
        <v>894</v>
      </c>
      <c r="G463" s="21">
        <v>-1.43E-2</v>
      </c>
    </row>
    <row r="464" spans="1:7" x14ac:dyDescent="0.35">
      <c r="A464" s="22" t="s">
        <v>895</v>
      </c>
      <c r="B464">
        <v>571.62</v>
      </c>
      <c r="C464">
        <v>581.39</v>
      </c>
      <c r="D464">
        <v>581.65</v>
      </c>
      <c r="E464">
        <v>567.95000000000005</v>
      </c>
      <c r="F464" t="s">
        <v>896</v>
      </c>
      <c r="G464" s="21">
        <v>-1.9300000000000001E-2</v>
      </c>
    </row>
    <row r="465" spans="1:7" x14ac:dyDescent="0.35">
      <c r="A465" s="22" t="s">
        <v>897</v>
      </c>
      <c r="B465">
        <v>582.86</v>
      </c>
      <c r="C465">
        <v>605.89</v>
      </c>
      <c r="D465">
        <v>607.69000000000005</v>
      </c>
      <c r="E465">
        <v>582.86</v>
      </c>
      <c r="F465" t="s">
        <v>898</v>
      </c>
      <c r="G465" s="21">
        <v>-3.5700000000000003E-2</v>
      </c>
    </row>
    <row r="466" spans="1:7" x14ac:dyDescent="0.35">
      <c r="A466" s="22" t="s">
        <v>899</v>
      </c>
      <c r="B466">
        <v>604.46</v>
      </c>
      <c r="C466">
        <v>609.77</v>
      </c>
      <c r="D466">
        <v>611.91999999999996</v>
      </c>
      <c r="E466">
        <v>600.84</v>
      </c>
      <c r="F466" t="s">
        <v>900</v>
      </c>
      <c r="G466" s="21">
        <v>-1.11E-2</v>
      </c>
    </row>
    <row r="467" spans="1:7" x14ac:dyDescent="0.35">
      <c r="A467" s="22">
        <v>42227</v>
      </c>
      <c r="B467">
        <v>611.27</v>
      </c>
      <c r="C467">
        <v>612.29</v>
      </c>
      <c r="D467">
        <v>613.79</v>
      </c>
      <c r="E467">
        <v>595.86</v>
      </c>
      <c r="F467" t="s">
        <v>901</v>
      </c>
      <c r="G467" s="21">
        <v>-1.8E-3</v>
      </c>
    </row>
    <row r="468" spans="1:7" x14ac:dyDescent="0.35">
      <c r="A468" s="22">
        <v>42015</v>
      </c>
      <c r="B468">
        <v>612.36</v>
      </c>
      <c r="C468">
        <v>607.92999999999995</v>
      </c>
      <c r="D468">
        <v>617.92999999999995</v>
      </c>
      <c r="E468">
        <v>600.46</v>
      </c>
      <c r="F468" t="s">
        <v>902</v>
      </c>
      <c r="G468" s="21">
        <v>8.2000000000000007E-3</v>
      </c>
    </row>
    <row r="469" spans="1:7" x14ac:dyDescent="0.35">
      <c r="A469" s="22" t="s">
        <v>903</v>
      </c>
      <c r="B469">
        <v>607.37</v>
      </c>
      <c r="C469">
        <v>604.41</v>
      </c>
      <c r="D469">
        <v>608.01</v>
      </c>
      <c r="E469">
        <v>595.62</v>
      </c>
      <c r="F469" t="s">
        <v>904</v>
      </c>
      <c r="G469" s="21">
        <v>9.4000000000000004E-3</v>
      </c>
    </row>
    <row r="470" spans="1:7" x14ac:dyDescent="0.35">
      <c r="A470" s="22" t="s">
        <v>905</v>
      </c>
      <c r="B470">
        <v>601.74</v>
      </c>
      <c r="C470">
        <v>593.87</v>
      </c>
      <c r="D470">
        <v>602.54999999999995</v>
      </c>
      <c r="E470">
        <v>588.26</v>
      </c>
      <c r="F470" t="s">
        <v>906</v>
      </c>
      <c r="G470" s="21">
        <v>1.47E-2</v>
      </c>
    </row>
    <row r="471" spans="1:7" x14ac:dyDescent="0.35">
      <c r="A471" s="22">
        <v>42318</v>
      </c>
      <c r="B471">
        <v>593.02</v>
      </c>
      <c r="C471">
        <v>587.72</v>
      </c>
      <c r="D471">
        <v>599.74</v>
      </c>
      <c r="E471">
        <v>587.25</v>
      </c>
      <c r="F471" t="s">
        <v>907</v>
      </c>
      <c r="G471" s="21">
        <v>8.5000000000000006E-3</v>
      </c>
    </row>
    <row r="472" spans="1:7" x14ac:dyDescent="0.35">
      <c r="A472" s="22">
        <v>42104</v>
      </c>
      <c r="B472">
        <v>588.02</v>
      </c>
      <c r="C472">
        <v>564.58000000000004</v>
      </c>
      <c r="D472">
        <v>593.02</v>
      </c>
      <c r="E472">
        <v>563.95000000000005</v>
      </c>
      <c r="F472" t="s">
        <v>908</v>
      </c>
      <c r="G472" s="21">
        <v>4.5699999999999998E-2</v>
      </c>
    </row>
    <row r="473" spans="1:7" x14ac:dyDescent="0.35">
      <c r="A473" s="22" t="s">
        <v>909</v>
      </c>
      <c r="B473">
        <v>562.30999999999995</v>
      </c>
      <c r="C473">
        <v>571.29</v>
      </c>
      <c r="D473">
        <v>572.15</v>
      </c>
      <c r="E473">
        <v>557.65</v>
      </c>
      <c r="F473" t="s">
        <v>910</v>
      </c>
      <c r="G473" s="21">
        <v>-1.41E-2</v>
      </c>
    </row>
    <row r="474" spans="1:7" x14ac:dyDescent="0.35">
      <c r="A474" s="22" t="s">
        <v>911</v>
      </c>
      <c r="B474">
        <v>570.38</v>
      </c>
      <c r="C474">
        <v>566.74</v>
      </c>
      <c r="D474">
        <v>575.36</v>
      </c>
      <c r="E474">
        <v>565.16</v>
      </c>
      <c r="F474" t="s">
        <v>912</v>
      </c>
      <c r="G474" s="21">
        <v>7.3000000000000001E-3</v>
      </c>
    </row>
    <row r="475" spans="1:7" x14ac:dyDescent="0.35">
      <c r="A475" s="22" t="s">
        <v>913</v>
      </c>
      <c r="B475">
        <v>566.25</v>
      </c>
      <c r="C475">
        <v>569.21</v>
      </c>
      <c r="D475">
        <v>572.25</v>
      </c>
      <c r="E475">
        <v>561.1</v>
      </c>
      <c r="F475" t="s">
        <v>914</v>
      </c>
      <c r="G475" s="21">
        <v>-8.9999999999999998E-4</v>
      </c>
    </row>
    <row r="476" spans="1:7" x14ac:dyDescent="0.35">
      <c r="A476" s="22">
        <v>42164</v>
      </c>
      <c r="B476">
        <v>566.74</v>
      </c>
      <c r="C476">
        <v>557.07000000000005</v>
      </c>
      <c r="D476">
        <v>576.13</v>
      </c>
      <c r="E476">
        <v>554.34</v>
      </c>
      <c r="F476" t="s">
        <v>915</v>
      </c>
      <c r="G476" s="21">
        <v>1.78E-2</v>
      </c>
    </row>
    <row r="477" spans="1:7" x14ac:dyDescent="0.35">
      <c r="A477" s="22" t="s">
        <v>916</v>
      </c>
      <c r="B477">
        <v>556.80999999999995</v>
      </c>
      <c r="C477">
        <v>573.1</v>
      </c>
      <c r="D477">
        <v>573.1</v>
      </c>
      <c r="E477">
        <v>551.47</v>
      </c>
      <c r="F477" t="s">
        <v>917</v>
      </c>
      <c r="G477" s="21">
        <v>-2.46E-2</v>
      </c>
    </row>
    <row r="478" spans="1:7" x14ac:dyDescent="0.35">
      <c r="A478" s="22" t="s">
        <v>918</v>
      </c>
      <c r="B478">
        <v>570.87</v>
      </c>
      <c r="C478">
        <v>550.48</v>
      </c>
      <c r="D478">
        <v>570.87</v>
      </c>
      <c r="E478">
        <v>511.13</v>
      </c>
      <c r="F478" t="s">
        <v>919</v>
      </c>
      <c r="G478" s="21">
        <v>2.6200000000000001E-2</v>
      </c>
    </row>
    <row r="479" spans="1:7" x14ac:dyDescent="0.35">
      <c r="A479" s="22" t="s">
        <v>920</v>
      </c>
      <c r="B479">
        <v>556.29999999999995</v>
      </c>
      <c r="C479">
        <v>588.66999999999996</v>
      </c>
      <c r="D479">
        <v>591.20000000000005</v>
      </c>
      <c r="E479">
        <v>542.30999999999995</v>
      </c>
      <c r="F479" t="s">
        <v>921</v>
      </c>
      <c r="G479" s="21">
        <v>-5.5599999999999997E-2</v>
      </c>
    </row>
    <row r="480" spans="1:7" x14ac:dyDescent="0.35">
      <c r="A480" s="22">
        <v>42255</v>
      </c>
      <c r="B480">
        <v>589.03</v>
      </c>
      <c r="C480">
        <v>603.82000000000005</v>
      </c>
      <c r="D480">
        <v>619.69000000000005</v>
      </c>
      <c r="E480">
        <v>585.97</v>
      </c>
      <c r="F480" t="s">
        <v>922</v>
      </c>
      <c r="G480" s="21">
        <v>-2.4400000000000002E-2</v>
      </c>
    </row>
    <row r="481" spans="1:7" x14ac:dyDescent="0.35">
      <c r="A481" s="22">
        <v>42043</v>
      </c>
      <c r="B481">
        <v>603.76</v>
      </c>
      <c r="C481">
        <v>617.12</v>
      </c>
      <c r="D481">
        <v>617.12</v>
      </c>
      <c r="E481">
        <v>597.75</v>
      </c>
      <c r="F481" t="s">
        <v>923</v>
      </c>
      <c r="G481" s="21">
        <v>-2.7900000000000001E-2</v>
      </c>
    </row>
    <row r="482" spans="1:7" x14ac:dyDescent="0.35">
      <c r="A482" s="22" t="s">
        <v>924</v>
      </c>
      <c r="B482">
        <v>621.05999999999995</v>
      </c>
      <c r="C482">
        <v>629.67999999999995</v>
      </c>
      <c r="D482">
        <v>639.54</v>
      </c>
      <c r="E482">
        <v>621.05999999999995</v>
      </c>
      <c r="F482" t="s">
        <v>925</v>
      </c>
      <c r="G482" s="21">
        <v>-1.6199999999999999E-2</v>
      </c>
    </row>
    <row r="483" spans="1:7" x14ac:dyDescent="0.35">
      <c r="A483" s="22" t="s">
        <v>926</v>
      </c>
      <c r="B483">
        <v>631.26</v>
      </c>
      <c r="C483">
        <v>624.84</v>
      </c>
      <c r="D483">
        <v>637.91</v>
      </c>
      <c r="E483">
        <v>613.58000000000004</v>
      </c>
      <c r="F483" t="s">
        <v>927</v>
      </c>
      <c r="G483" s="21">
        <v>4.1999999999999997E-3</v>
      </c>
    </row>
    <row r="484" spans="1:7" x14ac:dyDescent="0.35">
      <c r="A484" s="22">
        <v>42345</v>
      </c>
      <c r="B484">
        <v>628.63</v>
      </c>
      <c r="C484">
        <v>631.55999999999995</v>
      </c>
      <c r="D484">
        <v>641.05999999999995</v>
      </c>
      <c r="E484">
        <v>622.57000000000005</v>
      </c>
      <c r="F484" t="s">
        <v>928</v>
      </c>
      <c r="G484" s="21">
        <v>2.2000000000000001E-3</v>
      </c>
    </row>
    <row r="485" spans="1:7" x14ac:dyDescent="0.35">
      <c r="A485" s="22">
        <v>42131</v>
      </c>
      <c r="B485">
        <v>627.28</v>
      </c>
      <c r="C485">
        <v>618.75</v>
      </c>
      <c r="D485">
        <v>634.13</v>
      </c>
      <c r="E485">
        <v>613.34</v>
      </c>
      <c r="F485" t="s">
        <v>929</v>
      </c>
      <c r="G485" s="21">
        <v>1.7600000000000001E-2</v>
      </c>
    </row>
    <row r="486" spans="1:7" x14ac:dyDescent="0.35">
      <c r="A486" s="22" t="s">
        <v>930</v>
      </c>
      <c r="B486">
        <v>616.42999999999995</v>
      </c>
      <c r="C486">
        <v>580.16</v>
      </c>
      <c r="D486">
        <v>617.96</v>
      </c>
      <c r="E486">
        <v>579.61</v>
      </c>
      <c r="F486" t="s">
        <v>931</v>
      </c>
      <c r="G486" s="21">
        <v>5.96E-2</v>
      </c>
    </row>
    <row r="487" spans="1:7" x14ac:dyDescent="0.35">
      <c r="A487" s="22" t="s">
        <v>932</v>
      </c>
      <c r="B487">
        <v>581.75</v>
      </c>
      <c r="C487">
        <v>588.33000000000004</v>
      </c>
      <c r="D487">
        <v>595.11</v>
      </c>
      <c r="E487">
        <v>581.75</v>
      </c>
      <c r="F487" t="s">
        <v>933</v>
      </c>
      <c r="G487" s="21">
        <v>-5.0000000000000001E-3</v>
      </c>
    </row>
    <row r="488" spans="1:7" x14ac:dyDescent="0.35">
      <c r="A488" s="22" t="s">
        <v>934</v>
      </c>
      <c r="B488">
        <v>584.70000000000005</v>
      </c>
      <c r="C488">
        <v>583.51</v>
      </c>
      <c r="D488">
        <v>589.33000000000004</v>
      </c>
      <c r="E488">
        <v>575.88</v>
      </c>
      <c r="F488" t="s">
        <v>935</v>
      </c>
      <c r="G488" s="21">
        <v>3.3999999999999998E-3</v>
      </c>
    </row>
    <row r="489" spans="1:7" x14ac:dyDescent="0.35">
      <c r="A489" s="22">
        <v>42191</v>
      </c>
      <c r="B489">
        <v>582.73</v>
      </c>
      <c r="C489">
        <v>580.74</v>
      </c>
      <c r="D489">
        <v>585.51</v>
      </c>
      <c r="E489">
        <v>569.59</v>
      </c>
      <c r="F489" t="s">
        <v>936</v>
      </c>
      <c r="G489" s="21">
        <v>8.0999999999999996E-3</v>
      </c>
    </row>
    <row r="490" spans="1:7" x14ac:dyDescent="0.35">
      <c r="A490" s="22" t="s">
        <v>937</v>
      </c>
      <c r="B490">
        <v>578.07000000000005</v>
      </c>
      <c r="C490">
        <v>571.15</v>
      </c>
      <c r="D490">
        <v>581.24</v>
      </c>
      <c r="E490">
        <v>567.80999999999995</v>
      </c>
      <c r="F490" t="s">
        <v>938</v>
      </c>
      <c r="G490" s="21">
        <v>1.49E-2</v>
      </c>
    </row>
    <row r="491" spans="1:7" x14ac:dyDescent="0.35">
      <c r="A491" s="22" t="s">
        <v>939</v>
      </c>
      <c r="B491">
        <v>569.55999999999995</v>
      </c>
      <c r="C491">
        <v>560.79999999999995</v>
      </c>
      <c r="D491">
        <v>577.03</v>
      </c>
      <c r="E491">
        <v>558.5</v>
      </c>
      <c r="F491" t="s">
        <v>940</v>
      </c>
      <c r="G491" s="21">
        <v>1.38E-2</v>
      </c>
    </row>
    <row r="492" spans="1:7" x14ac:dyDescent="0.35">
      <c r="A492" s="22" t="s">
        <v>941</v>
      </c>
      <c r="B492">
        <v>561.82000000000005</v>
      </c>
      <c r="C492">
        <v>535.82000000000005</v>
      </c>
      <c r="D492">
        <v>561.82000000000005</v>
      </c>
      <c r="E492">
        <v>528.9</v>
      </c>
      <c r="F492" t="s">
        <v>942</v>
      </c>
      <c r="G492" s="21">
        <v>4.5400000000000003E-2</v>
      </c>
    </row>
    <row r="493" spans="1:7" x14ac:dyDescent="0.35">
      <c r="A493" s="22">
        <v>42282</v>
      </c>
      <c r="B493">
        <v>537.44000000000005</v>
      </c>
      <c r="C493">
        <v>554.5</v>
      </c>
      <c r="D493">
        <v>556.20000000000005</v>
      </c>
      <c r="E493">
        <v>537.44000000000005</v>
      </c>
      <c r="F493" t="s">
        <v>943</v>
      </c>
      <c r="G493" s="21">
        <v>-3.0800000000000001E-2</v>
      </c>
    </row>
    <row r="494" spans="1:7" x14ac:dyDescent="0.35">
      <c r="A494" s="22">
        <v>42068</v>
      </c>
      <c r="B494">
        <v>554.51</v>
      </c>
      <c r="C494">
        <v>560.62</v>
      </c>
      <c r="D494">
        <v>563.36</v>
      </c>
      <c r="E494">
        <v>539.04</v>
      </c>
      <c r="F494" t="s">
        <v>944</v>
      </c>
      <c r="G494" s="21">
        <v>-1.4E-2</v>
      </c>
    </row>
    <row r="495" spans="1:7" x14ac:dyDescent="0.35">
      <c r="A495" s="22" t="s">
        <v>945</v>
      </c>
      <c r="B495">
        <v>562.4</v>
      </c>
      <c r="C495">
        <v>567.77</v>
      </c>
      <c r="D495">
        <v>568.47</v>
      </c>
      <c r="E495">
        <v>562.4</v>
      </c>
      <c r="F495" t="s">
        <v>946</v>
      </c>
      <c r="G495" s="21">
        <v>-6.0000000000000001E-3</v>
      </c>
    </row>
    <row r="496" spans="1:7" x14ac:dyDescent="0.35">
      <c r="A496" s="22" t="s">
        <v>947</v>
      </c>
      <c r="B496">
        <v>565.77</v>
      </c>
      <c r="C496">
        <v>568.52</v>
      </c>
      <c r="D496">
        <v>568.83000000000004</v>
      </c>
      <c r="E496">
        <v>557.57000000000005</v>
      </c>
      <c r="F496" t="s">
        <v>948</v>
      </c>
      <c r="G496" s="21">
        <v>-4.4999999999999997E-3</v>
      </c>
    </row>
    <row r="497" spans="1:7" x14ac:dyDescent="0.35">
      <c r="A497" s="22">
        <v>42342</v>
      </c>
      <c r="B497">
        <v>568.32000000000005</v>
      </c>
      <c r="C497">
        <v>556.35</v>
      </c>
      <c r="D497">
        <v>572.76</v>
      </c>
      <c r="E497">
        <v>555.97</v>
      </c>
      <c r="F497" t="s">
        <v>949</v>
      </c>
      <c r="G497" s="21">
        <v>2.58E-2</v>
      </c>
    </row>
    <row r="498" spans="1:7" x14ac:dyDescent="0.35">
      <c r="A498" s="22">
        <v>42128</v>
      </c>
      <c r="B498">
        <v>554.03</v>
      </c>
      <c r="C498">
        <v>548.11</v>
      </c>
      <c r="D498">
        <v>557.65</v>
      </c>
      <c r="E498">
        <v>540.79</v>
      </c>
      <c r="F498" t="s">
        <v>950</v>
      </c>
      <c r="G498" s="21">
        <v>1.1299999999999999E-2</v>
      </c>
    </row>
    <row r="499" spans="1:7" x14ac:dyDescent="0.35">
      <c r="A499" s="22" t="s">
        <v>951</v>
      </c>
      <c r="B499">
        <v>547.85</v>
      </c>
      <c r="C499">
        <v>551.75</v>
      </c>
      <c r="D499">
        <v>554.26</v>
      </c>
      <c r="E499">
        <v>536.87</v>
      </c>
      <c r="F499" t="s">
        <v>952</v>
      </c>
      <c r="G499" s="21">
        <v>-6.4999999999999997E-3</v>
      </c>
    </row>
    <row r="500" spans="1:7" x14ac:dyDescent="0.35">
      <c r="A500" s="22" t="s">
        <v>953</v>
      </c>
      <c r="B500">
        <v>551.41999999999996</v>
      </c>
      <c r="C500">
        <v>576.64</v>
      </c>
      <c r="D500">
        <v>579.39</v>
      </c>
      <c r="E500">
        <v>549.65</v>
      </c>
      <c r="F500" t="s">
        <v>954</v>
      </c>
      <c r="G500" s="21">
        <v>-4.1700000000000001E-2</v>
      </c>
    </row>
    <row r="501" spans="1:7" x14ac:dyDescent="0.35">
      <c r="A501" s="22" t="s">
        <v>955</v>
      </c>
      <c r="B501">
        <v>575.44000000000005</v>
      </c>
      <c r="C501">
        <v>583.26</v>
      </c>
      <c r="D501">
        <v>586.19000000000005</v>
      </c>
      <c r="E501">
        <v>571.91999999999996</v>
      </c>
      <c r="F501" t="s">
        <v>956</v>
      </c>
      <c r="G501" s="21">
        <v>-1.8200000000000001E-2</v>
      </c>
    </row>
    <row r="502" spans="1:7" x14ac:dyDescent="0.35">
      <c r="A502" s="22">
        <v>42219</v>
      </c>
      <c r="B502">
        <v>586.1</v>
      </c>
      <c r="C502">
        <v>594.08000000000004</v>
      </c>
      <c r="D502">
        <v>596.32000000000005</v>
      </c>
      <c r="E502">
        <v>585.48</v>
      </c>
      <c r="F502" t="s">
        <v>957</v>
      </c>
      <c r="G502" s="21">
        <v>-1.32E-2</v>
      </c>
    </row>
    <row r="503" spans="1:7" x14ac:dyDescent="0.35">
      <c r="A503" s="22">
        <v>42007</v>
      </c>
      <c r="B503">
        <v>593.97</v>
      </c>
      <c r="C503">
        <v>591.75</v>
      </c>
      <c r="D503">
        <v>602.4</v>
      </c>
      <c r="E503">
        <v>588.59</v>
      </c>
      <c r="F503" t="s">
        <v>958</v>
      </c>
      <c r="G503" s="21">
        <v>2.3999999999999998E-3</v>
      </c>
    </row>
    <row r="504" spans="1:7" x14ac:dyDescent="0.35">
      <c r="A504" s="22" t="s">
        <v>959</v>
      </c>
      <c r="B504">
        <v>592.57000000000005</v>
      </c>
      <c r="C504">
        <v>590.17999999999995</v>
      </c>
      <c r="D504">
        <v>601.54999999999995</v>
      </c>
      <c r="E504">
        <v>589.74</v>
      </c>
      <c r="F504" t="s">
        <v>960</v>
      </c>
      <c r="G504" s="21">
        <v>9.1000000000000004E-3</v>
      </c>
    </row>
    <row r="505" spans="1:7" x14ac:dyDescent="0.35">
      <c r="A505" s="22" t="s">
        <v>961</v>
      </c>
      <c r="B505">
        <v>587.24</v>
      </c>
      <c r="C505">
        <v>587.24</v>
      </c>
      <c r="D505">
        <v>587.24</v>
      </c>
      <c r="E505">
        <v>587.24</v>
      </c>
      <c r="G505" s="21">
        <v>0</v>
      </c>
    </row>
    <row r="506" spans="1:7" x14ac:dyDescent="0.35">
      <c r="A506" s="22">
        <v>42218</v>
      </c>
      <c r="B506">
        <v>587.24</v>
      </c>
      <c r="C506">
        <v>574.05999999999995</v>
      </c>
      <c r="D506">
        <v>589.02</v>
      </c>
      <c r="E506">
        <v>572.79</v>
      </c>
      <c r="F506" t="s">
        <v>962</v>
      </c>
      <c r="G506" s="21">
        <v>2.2800000000000001E-2</v>
      </c>
    </row>
    <row r="507" spans="1:7" x14ac:dyDescent="0.35">
      <c r="A507" s="22">
        <v>42006</v>
      </c>
      <c r="B507">
        <v>574.13</v>
      </c>
      <c r="C507">
        <v>576.07000000000005</v>
      </c>
      <c r="D507">
        <v>579.73</v>
      </c>
      <c r="E507">
        <v>553.21</v>
      </c>
      <c r="F507" t="s">
        <v>963</v>
      </c>
      <c r="G507" s="21">
        <v>-3.3999999999999998E-3</v>
      </c>
    </row>
    <row r="508" spans="1:7" x14ac:dyDescent="0.35">
      <c r="A508" s="22" t="s">
        <v>964</v>
      </c>
      <c r="B508">
        <v>576.07000000000005</v>
      </c>
      <c r="C508">
        <v>584.89</v>
      </c>
      <c r="D508">
        <v>586.76</v>
      </c>
      <c r="E508">
        <v>574.46</v>
      </c>
      <c r="F508" t="s">
        <v>965</v>
      </c>
      <c r="G508" s="21">
        <v>-1.0800000000000001E-2</v>
      </c>
    </row>
    <row r="509" spans="1:7" x14ac:dyDescent="0.35">
      <c r="A509" s="22" t="s">
        <v>966</v>
      </c>
      <c r="B509">
        <v>582.38</v>
      </c>
      <c r="C509">
        <v>576.5</v>
      </c>
      <c r="D509">
        <v>583.57000000000005</v>
      </c>
      <c r="E509">
        <v>567.82000000000005</v>
      </c>
      <c r="F509" t="s">
        <v>967</v>
      </c>
      <c r="G509" s="21">
        <v>1.32E-2</v>
      </c>
    </row>
    <row r="510" spans="1:7" x14ac:dyDescent="0.35">
      <c r="A510" s="22">
        <v>42309</v>
      </c>
      <c r="B510">
        <v>574.80999999999995</v>
      </c>
      <c r="C510">
        <v>575.86</v>
      </c>
      <c r="D510">
        <v>582.21</v>
      </c>
      <c r="E510">
        <v>571.66999999999996</v>
      </c>
      <c r="F510" t="s">
        <v>968</v>
      </c>
      <c r="G510" s="21">
        <v>8.8999999999999999E-3</v>
      </c>
    </row>
    <row r="511" spans="1:7" x14ac:dyDescent="0.35">
      <c r="A511" s="22">
        <v>42095</v>
      </c>
      <c r="B511">
        <v>569.73</v>
      </c>
      <c r="C511">
        <v>545.42999999999995</v>
      </c>
      <c r="D511">
        <v>570.52</v>
      </c>
      <c r="E511">
        <v>538.82000000000005</v>
      </c>
      <c r="F511" t="s">
        <v>804</v>
      </c>
      <c r="G511" s="21">
        <v>4.4200000000000003E-2</v>
      </c>
    </row>
    <row r="512" spans="1:7" x14ac:dyDescent="0.35">
      <c r="A512" s="22" t="s">
        <v>969</v>
      </c>
      <c r="B512">
        <v>545.63</v>
      </c>
      <c r="C512">
        <v>533.37</v>
      </c>
      <c r="D512">
        <v>546.62</v>
      </c>
      <c r="E512">
        <v>526.61</v>
      </c>
      <c r="F512" t="s">
        <v>970</v>
      </c>
      <c r="G512" s="21">
        <v>2.3E-2</v>
      </c>
    </row>
    <row r="513" spans="1:7" x14ac:dyDescent="0.35">
      <c r="A513" s="22" t="s">
        <v>971</v>
      </c>
      <c r="B513">
        <v>533.37</v>
      </c>
      <c r="C513">
        <v>527.28</v>
      </c>
      <c r="D513">
        <v>543.22</v>
      </c>
      <c r="E513">
        <v>527.28</v>
      </c>
      <c r="F513" t="s">
        <v>972</v>
      </c>
      <c r="G513" s="21">
        <v>1.9699999999999999E-2</v>
      </c>
    </row>
    <row r="514" spans="1:7" x14ac:dyDescent="0.35">
      <c r="A514" s="22" t="s">
        <v>973</v>
      </c>
      <c r="B514">
        <v>523.09</v>
      </c>
      <c r="C514">
        <v>550.79999999999995</v>
      </c>
      <c r="D514">
        <v>554.35</v>
      </c>
      <c r="E514">
        <v>513.05999999999995</v>
      </c>
      <c r="F514" t="s">
        <v>974</v>
      </c>
      <c r="G514" s="21">
        <v>-5.57E-2</v>
      </c>
    </row>
    <row r="515" spans="1:7" x14ac:dyDescent="0.35">
      <c r="A515" s="22">
        <v>41832</v>
      </c>
      <c r="B515">
        <v>553.92999999999995</v>
      </c>
      <c r="C515">
        <v>577.44000000000005</v>
      </c>
      <c r="D515">
        <v>577.44000000000005</v>
      </c>
      <c r="E515">
        <v>544.78</v>
      </c>
      <c r="F515" t="s">
        <v>975</v>
      </c>
      <c r="G515" s="21">
        <v>-4.2900000000000001E-2</v>
      </c>
    </row>
    <row r="516" spans="1:7" x14ac:dyDescent="0.35">
      <c r="A516" s="22" t="s">
        <v>976</v>
      </c>
      <c r="B516">
        <v>578.76</v>
      </c>
      <c r="C516">
        <v>566.22</v>
      </c>
      <c r="D516">
        <v>582.41999999999996</v>
      </c>
      <c r="E516">
        <v>565.09</v>
      </c>
      <c r="F516" t="s">
        <v>977</v>
      </c>
      <c r="G516" s="21">
        <v>2.1499999999999998E-2</v>
      </c>
    </row>
    <row r="517" spans="1:7" x14ac:dyDescent="0.35">
      <c r="A517" s="22" t="s">
        <v>978</v>
      </c>
      <c r="B517">
        <v>566.58000000000004</v>
      </c>
      <c r="C517">
        <v>585.08000000000004</v>
      </c>
      <c r="D517">
        <v>588.41999999999996</v>
      </c>
      <c r="E517">
        <v>565.1</v>
      </c>
      <c r="F517" t="s">
        <v>979</v>
      </c>
      <c r="G517" s="21">
        <v>-3.6499999999999998E-2</v>
      </c>
    </row>
    <row r="518" spans="1:7" x14ac:dyDescent="0.35">
      <c r="A518" s="22" t="s">
        <v>980</v>
      </c>
      <c r="B518">
        <v>588.03</v>
      </c>
      <c r="C518">
        <v>602.4</v>
      </c>
      <c r="D518">
        <v>604.63</v>
      </c>
      <c r="E518">
        <v>588.03</v>
      </c>
      <c r="F518" t="s">
        <v>981</v>
      </c>
      <c r="G518" s="21">
        <v>-2.0500000000000001E-2</v>
      </c>
    </row>
    <row r="519" spans="1:7" x14ac:dyDescent="0.35">
      <c r="A519" s="22">
        <v>41893</v>
      </c>
      <c r="B519">
        <v>600.36</v>
      </c>
      <c r="C519">
        <v>604.75</v>
      </c>
      <c r="D519">
        <v>608.67999999999995</v>
      </c>
      <c r="E519">
        <v>596.95000000000005</v>
      </c>
      <c r="F519" t="s">
        <v>982</v>
      </c>
      <c r="G519" s="21">
        <v>-3.7000000000000002E-3</v>
      </c>
    </row>
    <row r="520" spans="1:7" x14ac:dyDescent="0.35">
      <c r="A520" s="22">
        <v>41681</v>
      </c>
      <c r="B520">
        <v>602.59</v>
      </c>
      <c r="C520">
        <v>603.44000000000005</v>
      </c>
      <c r="D520">
        <v>606.94000000000005</v>
      </c>
      <c r="E520">
        <v>593.53</v>
      </c>
      <c r="F520" t="s">
        <v>983</v>
      </c>
      <c r="G520" s="21">
        <v>2.8999999999999998E-3</v>
      </c>
    </row>
    <row r="521" spans="1:7" x14ac:dyDescent="0.35">
      <c r="A521" s="22" t="s">
        <v>984</v>
      </c>
      <c r="B521">
        <v>600.84</v>
      </c>
      <c r="C521">
        <v>590.33000000000004</v>
      </c>
      <c r="D521">
        <v>600.84</v>
      </c>
      <c r="E521">
        <v>578.44000000000005</v>
      </c>
      <c r="F521" t="s">
        <v>985</v>
      </c>
      <c r="G521" s="21">
        <v>1.5800000000000002E-2</v>
      </c>
    </row>
    <row r="522" spans="1:7" x14ac:dyDescent="0.35">
      <c r="A522" s="22" t="s">
        <v>986</v>
      </c>
      <c r="B522">
        <v>591.51</v>
      </c>
      <c r="C522">
        <v>588.38</v>
      </c>
      <c r="D522">
        <v>603.97</v>
      </c>
      <c r="E522">
        <v>585.70000000000005</v>
      </c>
      <c r="F522" t="s">
        <v>987</v>
      </c>
      <c r="G522" s="21">
        <v>1.06E-2</v>
      </c>
    </row>
    <row r="523" spans="1:7" x14ac:dyDescent="0.35">
      <c r="A523" s="22">
        <v>41983</v>
      </c>
      <c r="B523">
        <v>585.28</v>
      </c>
      <c r="C523">
        <v>615.77</v>
      </c>
      <c r="D523">
        <v>618.29</v>
      </c>
      <c r="E523">
        <v>577.79</v>
      </c>
      <c r="F523" t="s">
        <v>988</v>
      </c>
      <c r="G523" s="21">
        <v>-5.2499999999999998E-2</v>
      </c>
    </row>
    <row r="524" spans="1:7" x14ac:dyDescent="0.35">
      <c r="A524" s="22">
        <v>41769</v>
      </c>
      <c r="B524">
        <v>617.72</v>
      </c>
      <c r="C524">
        <v>612.11</v>
      </c>
      <c r="D524">
        <v>627.49</v>
      </c>
      <c r="E524">
        <v>611.77</v>
      </c>
      <c r="F524" t="s">
        <v>989</v>
      </c>
      <c r="G524" s="21">
        <v>1.01E-2</v>
      </c>
    </row>
    <row r="525" spans="1:7" x14ac:dyDescent="0.35">
      <c r="A525" s="22" t="s">
        <v>990</v>
      </c>
      <c r="B525">
        <v>611.54999999999995</v>
      </c>
      <c r="C525">
        <v>605.03</v>
      </c>
      <c r="D525">
        <v>615.41999999999996</v>
      </c>
      <c r="E525">
        <v>594</v>
      </c>
      <c r="F525" t="s">
        <v>991</v>
      </c>
      <c r="G525" s="21">
        <v>1.09E-2</v>
      </c>
    </row>
    <row r="526" spans="1:7" x14ac:dyDescent="0.35">
      <c r="A526" s="22" t="s">
        <v>992</v>
      </c>
      <c r="B526">
        <v>604.98</v>
      </c>
      <c r="C526">
        <v>617.71</v>
      </c>
      <c r="D526">
        <v>621.36</v>
      </c>
      <c r="E526">
        <v>594.28</v>
      </c>
      <c r="F526" t="s">
        <v>993</v>
      </c>
      <c r="G526" s="21">
        <v>-1.35E-2</v>
      </c>
    </row>
    <row r="527" spans="1:7" x14ac:dyDescent="0.35">
      <c r="A527" s="22" t="s">
        <v>994</v>
      </c>
      <c r="B527">
        <v>613.29</v>
      </c>
      <c r="C527">
        <v>633.86</v>
      </c>
      <c r="D527">
        <v>636.65</v>
      </c>
      <c r="E527">
        <v>612.4</v>
      </c>
      <c r="F527" t="s">
        <v>995</v>
      </c>
      <c r="G527" s="21">
        <v>-3.04E-2</v>
      </c>
    </row>
    <row r="528" spans="1:7" x14ac:dyDescent="0.35">
      <c r="A528" s="22">
        <v>41829</v>
      </c>
      <c r="B528">
        <v>632.5</v>
      </c>
      <c r="C528">
        <v>641.88</v>
      </c>
      <c r="D528">
        <v>642.72</v>
      </c>
      <c r="E528">
        <v>618.54</v>
      </c>
      <c r="F528" t="s">
        <v>996</v>
      </c>
      <c r="G528" s="21">
        <v>-9.5999999999999992E-3</v>
      </c>
    </row>
    <row r="529" spans="1:7" x14ac:dyDescent="0.35">
      <c r="A529" s="22" t="s">
        <v>997</v>
      </c>
      <c r="B529">
        <v>638.65</v>
      </c>
      <c r="C529">
        <v>640.69000000000005</v>
      </c>
      <c r="D529">
        <v>644.55999999999995</v>
      </c>
      <c r="E529">
        <v>636.55999999999995</v>
      </c>
      <c r="F529" t="s">
        <v>998</v>
      </c>
      <c r="G529" s="21">
        <v>3.0999999999999999E-3</v>
      </c>
    </row>
    <row r="530" spans="1:7" x14ac:dyDescent="0.35">
      <c r="A530" s="22" t="s">
        <v>999</v>
      </c>
      <c r="B530">
        <v>636.65</v>
      </c>
      <c r="C530">
        <v>622.71</v>
      </c>
      <c r="D530">
        <v>640.19000000000005</v>
      </c>
      <c r="E530">
        <v>622.16</v>
      </c>
      <c r="F530" t="s">
        <v>1000</v>
      </c>
      <c r="G530" s="21">
        <v>2.6599999999999999E-2</v>
      </c>
    </row>
    <row r="531" spans="1:7" x14ac:dyDescent="0.35">
      <c r="A531" s="22" t="s">
        <v>1001</v>
      </c>
      <c r="B531">
        <v>620.14</v>
      </c>
      <c r="C531">
        <v>605.41999999999996</v>
      </c>
      <c r="D531">
        <v>622.97</v>
      </c>
      <c r="E531">
        <v>602.80999999999995</v>
      </c>
      <c r="F531" t="s">
        <v>1002</v>
      </c>
      <c r="G531" s="21">
        <v>2.63E-2</v>
      </c>
    </row>
    <row r="532" spans="1:7" x14ac:dyDescent="0.35">
      <c r="A532" s="22">
        <v>41920</v>
      </c>
      <c r="B532">
        <v>604.24</v>
      </c>
      <c r="C532">
        <v>602.78</v>
      </c>
      <c r="D532">
        <v>608.46</v>
      </c>
      <c r="E532">
        <v>598.71</v>
      </c>
      <c r="F532" t="s">
        <v>1003</v>
      </c>
      <c r="G532" s="21">
        <v>-2E-3</v>
      </c>
    </row>
    <row r="533" spans="1:7" x14ac:dyDescent="0.35">
      <c r="A533" s="22">
        <v>41706</v>
      </c>
      <c r="B533">
        <v>605.42999999999995</v>
      </c>
      <c r="C533">
        <v>592.04</v>
      </c>
      <c r="D533">
        <v>610.88</v>
      </c>
      <c r="E533">
        <v>592.04</v>
      </c>
      <c r="F533" t="s">
        <v>1004</v>
      </c>
      <c r="G533" s="21">
        <v>1.9400000000000001E-2</v>
      </c>
    </row>
    <row r="534" spans="1:7" x14ac:dyDescent="0.35">
      <c r="A534" s="22" t="s">
        <v>1005</v>
      </c>
      <c r="B534">
        <v>593.9</v>
      </c>
      <c r="C534">
        <v>599.13</v>
      </c>
      <c r="D534">
        <v>599.35</v>
      </c>
      <c r="E534">
        <v>585.75</v>
      </c>
      <c r="F534" t="s">
        <v>1006</v>
      </c>
      <c r="G534" s="21">
        <v>-1.04E-2</v>
      </c>
    </row>
    <row r="535" spans="1:7" x14ac:dyDescent="0.35">
      <c r="A535" s="22" t="s">
        <v>1007</v>
      </c>
      <c r="B535">
        <v>600.14</v>
      </c>
      <c r="C535">
        <v>598.11</v>
      </c>
      <c r="D535">
        <v>605.78</v>
      </c>
      <c r="E535">
        <v>594.1</v>
      </c>
      <c r="F535" t="s">
        <v>1008</v>
      </c>
      <c r="G535" s="21">
        <v>6.4999999999999997E-3</v>
      </c>
    </row>
    <row r="536" spans="1:7" x14ac:dyDescent="0.35">
      <c r="A536" s="22" t="s">
        <v>1009</v>
      </c>
      <c r="B536">
        <v>596.26</v>
      </c>
      <c r="C536">
        <v>583.54999999999995</v>
      </c>
      <c r="D536">
        <v>596.26</v>
      </c>
      <c r="E536">
        <v>581.99</v>
      </c>
      <c r="F536" t="s">
        <v>1010</v>
      </c>
      <c r="G536" s="21">
        <v>2.3099999999999999E-2</v>
      </c>
    </row>
    <row r="537" spans="1:7" x14ac:dyDescent="0.35">
      <c r="A537" s="22">
        <v>41797</v>
      </c>
      <c r="B537">
        <v>582.77</v>
      </c>
      <c r="C537">
        <v>592.23</v>
      </c>
      <c r="D537">
        <v>594.84</v>
      </c>
      <c r="E537">
        <v>580.54</v>
      </c>
      <c r="F537" t="s">
        <v>1011</v>
      </c>
      <c r="G537" s="21">
        <v>-1.12E-2</v>
      </c>
    </row>
    <row r="538" spans="1:7" x14ac:dyDescent="0.35">
      <c r="A538" s="22" t="s">
        <v>1012</v>
      </c>
      <c r="B538">
        <v>589.35</v>
      </c>
      <c r="C538">
        <v>578.28</v>
      </c>
      <c r="D538">
        <v>591.38</v>
      </c>
      <c r="E538">
        <v>576.88</v>
      </c>
      <c r="F538" t="s">
        <v>1013</v>
      </c>
      <c r="G538" s="21">
        <v>1.8200000000000001E-2</v>
      </c>
    </row>
    <row r="539" spans="1:7" x14ac:dyDescent="0.35">
      <c r="A539" s="22" t="s">
        <v>1014</v>
      </c>
      <c r="B539">
        <v>578.82000000000005</v>
      </c>
      <c r="C539">
        <v>561.97</v>
      </c>
      <c r="D539">
        <v>580.75</v>
      </c>
      <c r="E539">
        <v>561.97</v>
      </c>
      <c r="F539" t="s">
        <v>1015</v>
      </c>
      <c r="G539" s="21">
        <v>3.2199999999999999E-2</v>
      </c>
    </row>
    <row r="540" spans="1:7" x14ac:dyDescent="0.35">
      <c r="A540" s="22" t="s">
        <v>1016</v>
      </c>
      <c r="B540">
        <v>560.78</v>
      </c>
      <c r="C540">
        <v>575.20000000000005</v>
      </c>
      <c r="D540">
        <v>575.87</v>
      </c>
      <c r="E540">
        <v>558.65</v>
      </c>
      <c r="F540" t="s">
        <v>1017</v>
      </c>
      <c r="G540" s="21">
        <v>-2.3800000000000002E-2</v>
      </c>
    </row>
    <row r="541" spans="1:7" x14ac:dyDescent="0.35">
      <c r="A541" s="22">
        <v>41857</v>
      </c>
      <c r="B541">
        <v>574.48</v>
      </c>
      <c r="C541">
        <v>559.04</v>
      </c>
      <c r="D541">
        <v>577.27</v>
      </c>
      <c r="E541">
        <v>558.64</v>
      </c>
      <c r="F541" t="s">
        <v>1018</v>
      </c>
      <c r="G541" s="21">
        <v>2.76E-2</v>
      </c>
    </row>
    <row r="542" spans="1:7" x14ac:dyDescent="0.35">
      <c r="A542" s="22">
        <v>41645</v>
      </c>
      <c r="B542">
        <v>559.04</v>
      </c>
      <c r="C542">
        <v>560.29</v>
      </c>
      <c r="D542">
        <v>563.12</v>
      </c>
      <c r="E542">
        <v>548.47</v>
      </c>
      <c r="F542" t="s">
        <v>1019</v>
      </c>
      <c r="G542" s="21">
        <v>-5.3E-3</v>
      </c>
    </row>
    <row r="543" spans="1:7" x14ac:dyDescent="0.35">
      <c r="A543" s="22" t="s">
        <v>1020</v>
      </c>
      <c r="B543">
        <v>562.02</v>
      </c>
      <c r="C543">
        <v>541.42999999999995</v>
      </c>
      <c r="D543">
        <v>565.04999999999995</v>
      </c>
      <c r="E543">
        <v>536.27</v>
      </c>
      <c r="F543" t="s">
        <v>1021</v>
      </c>
      <c r="G543" s="21">
        <v>3.7900000000000003E-2</v>
      </c>
    </row>
    <row r="544" spans="1:7" x14ac:dyDescent="0.35">
      <c r="A544" s="22" t="s">
        <v>1022</v>
      </c>
      <c r="B544">
        <v>541.49</v>
      </c>
      <c r="C544">
        <v>530.30999999999995</v>
      </c>
      <c r="D544">
        <v>547.20000000000005</v>
      </c>
      <c r="E544">
        <v>525.82000000000005</v>
      </c>
      <c r="F544" t="s">
        <v>1023</v>
      </c>
      <c r="G544" s="21">
        <v>2.2700000000000001E-2</v>
      </c>
    </row>
    <row r="545" spans="1:7" x14ac:dyDescent="0.35">
      <c r="A545" s="22">
        <v>41948</v>
      </c>
      <c r="B545">
        <v>529.49</v>
      </c>
      <c r="C545">
        <v>536.82000000000005</v>
      </c>
      <c r="D545">
        <v>537.27</v>
      </c>
      <c r="E545">
        <v>508.51</v>
      </c>
      <c r="F545" t="s">
        <v>1024</v>
      </c>
      <c r="G545" s="21">
        <v>-2.3900000000000001E-2</v>
      </c>
    </row>
    <row r="546" spans="1:7" x14ac:dyDescent="0.35">
      <c r="A546" s="22">
        <v>41734</v>
      </c>
      <c r="B546">
        <v>542.46</v>
      </c>
      <c r="C546">
        <v>578.45000000000005</v>
      </c>
      <c r="D546">
        <v>580.11</v>
      </c>
      <c r="E546">
        <v>522.70000000000005</v>
      </c>
      <c r="F546" t="s">
        <v>1025</v>
      </c>
      <c r="G546" s="21">
        <v>-6.1499999999999999E-2</v>
      </c>
    </row>
    <row r="547" spans="1:7" x14ac:dyDescent="0.35">
      <c r="A547" s="22" t="s">
        <v>1026</v>
      </c>
      <c r="B547">
        <v>578</v>
      </c>
      <c r="C547">
        <v>579.04999999999995</v>
      </c>
      <c r="D547">
        <v>580.70000000000005</v>
      </c>
      <c r="E547">
        <v>570.64</v>
      </c>
      <c r="F547" t="s">
        <v>1027</v>
      </c>
      <c r="G547" s="21">
        <v>-1.6000000000000001E-3</v>
      </c>
    </row>
    <row r="548" spans="1:7" x14ac:dyDescent="0.35">
      <c r="A548" s="22" t="s">
        <v>1028</v>
      </c>
      <c r="B548">
        <v>578.91999999999996</v>
      </c>
      <c r="C548">
        <v>564.21</v>
      </c>
      <c r="D548">
        <v>580.74</v>
      </c>
      <c r="E548">
        <v>556.47</v>
      </c>
      <c r="F548" t="s">
        <v>1029</v>
      </c>
      <c r="G548" s="21">
        <v>2.4E-2</v>
      </c>
    </row>
    <row r="549" spans="1:7" x14ac:dyDescent="0.35">
      <c r="A549" s="22" t="s">
        <v>1030</v>
      </c>
      <c r="B549">
        <v>565.33000000000004</v>
      </c>
      <c r="C549">
        <v>602.66999999999996</v>
      </c>
      <c r="D549">
        <v>602.70000000000005</v>
      </c>
      <c r="E549">
        <v>565.33000000000004</v>
      </c>
      <c r="F549" t="s">
        <v>1031</v>
      </c>
      <c r="G549" s="21">
        <v>-5.8700000000000002E-2</v>
      </c>
    </row>
    <row r="550" spans="1:7" x14ac:dyDescent="0.35">
      <c r="A550" s="22">
        <v>41794</v>
      </c>
      <c r="B550">
        <v>600.57000000000005</v>
      </c>
      <c r="C550">
        <v>595.72</v>
      </c>
      <c r="D550">
        <v>608.89</v>
      </c>
      <c r="E550">
        <v>594.96</v>
      </c>
      <c r="F550" t="s">
        <v>1032</v>
      </c>
      <c r="G550" s="21">
        <v>1.2699999999999999E-2</v>
      </c>
    </row>
    <row r="551" spans="1:7" x14ac:dyDescent="0.35">
      <c r="A551" s="22" t="s">
        <v>1033</v>
      </c>
      <c r="B551">
        <v>593.04</v>
      </c>
      <c r="C551">
        <v>594.29</v>
      </c>
      <c r="D551">
        <v>597.22</v>
      </c>
      <c r="E551">
        <v>574.4</v>
      </c>
      <c r="F551" t="s">
        <v>1034</v>
      </c>
      <c r="G551" s="21">
        <v>-2.0999999999999999E-3</v>
      </c>
    </row>
    <row r="552" spans="1:7" x14ac:dyDescent="0.35">
      <c r="A552" s="22" t="s">
        <v>1035</v>
      </c>
      <c r="B552">
        <v>594.29</v>
      </c>
      <c r="C552">
        <v>606.54999999999995</v>
      </c>
      <c r="D552">
        <v>609.46</v>
      </c>
      <c r="E552">
        <v>582.80999999999995</v>
      </c>
      <c r="F552" t="s">
        <v>1036</v>
      </c>
      <c r="G552" s="21">
        <v>-1.24E-2</v>
      </c>
    </row>
    <row r="553" spans="1:7" x14ac:dyDescent="0.35">
      <c r="A553" s="22" t="s">
        <v>1037</v>
      </c>
      <c r="B553">
        <v>601.75</v>
      </c>
      <c r="C553">
        <v>603.04999999999995</v>
      </c>
      <c r="D553">
        <v>608.51</v>
      </c>
      <c r="E553">
        <v>597.78</v>
      </c>
      <c r="F553" t="s">
        <v>1038</v>
      </c>
      <c r="G553" s="21">
        <v>8.2000000000000007E-3</v>
      </c>
    </row>
    <row r="554" spans="1:7" x14ac:dyDescent="0.35">
      <c r="A554" s="22">
        <v>41885</v>
      </c>
      <c r="B554">
        <v>596.83000000000004</v>
      </c>
      <c r="C554">
        <v>580.84</v>
      </c>
      <c r="D554">
        <v>600.67999999999995</v>
      </c>
      <c r="E554">
        <v>579.98</v>
      </c>
      <c r="F554" t="s">
        <v>1039</v>
      </c>
      <c r="G554" s="21">
        <v>2.9499999999999998E-2</v>
      </c>
    </row>
    <row r="555" spans="1:7" x14ac:dyDescent="0.35">
      <c r="A555" s="22">
        <v>41673</v>
      </c>
      <c r="B555">
        <v>579.75</v>
      </c>
      <c r="C555">
        <v>586.65</v>
      </c>
      <c r="D555">
        <v>587.11</v>
      </c>
      <c r="E555">
        <v>563.54999999999995</v>
      </c>
      <c r="F555" t="s">
        <v>1040</v>
      </c>
      <c r="G555" s="21">
        <v>-1.15E-2</v>
      </c>
    </row>
    <row r="556" spans="1:7" x14ac:dyDescent="0.35">
      <c r="A556" s="22" t="s">
        <v>1041</v>
      </c>
      <c r="B556">
        <v>586.48</v>
      </c>
      <c r="C556">
        <v>571.94000000000005</v>
      </c>
      <c r="D556">
        <v>596.4</v>
      </c>
      <c r="E556">
        <v>570.07000000000005</v>
      </c>
      <c r="F556" t="s">
        <v>1042</v>
      </c>
      <c r="G556" s="21">
        <v>2.7900000000000001E-2</v>
      </c>
    </row>
    <row r="557" spans="1:7" x14ac:dyDescent="0.35">
      <c r="A557" s="22" t="s">
        <v>1043</v>
      </c>
      <c r="B557">
        <v>570.57000000000005</v>
      </c>
      <c r="C557">
        <v>571.91</v>
      </c>
      <c r="D557">
        <v>584.1</v>
      </c>
      <c r="E557">
        <v>565.30999999999995</v>
      </c>
      <c r="F557" t="s">
        <v>1044</v>
      </c>
      <c r="G557" s="21">
        <v>-2.8999999999999998E-3</v>
      </c>
    </row>
    <row r="558" spans="1:7" x14ac:dyDescent="0.35">
      <c r="A558" s="22">
        <v>41884</v>
      </c>
      <c r="B558">
        <v>572.22</v>
      </c>
      <c r="C558">
        <v>550.41</v>
      </c>
      <c r="D558">
        <v>576.17999999999995</v>
      </c>
      <c r="E558">
        <v>548.55999999999995</v>
      </c>
      <c r="F558" t="s">
        <v>1045</v>
      </c>
      <c r="G558" s="21">
        <v>4.0899999999999999E-2</v>
      </c>
    </row>
    <row r="559" spans="1:7" x14ac:dyDescent="0.35">
      <c r="A559" s="22">
        <v>41672</v>
      </c>
      <c r="B559">
        <v>549.76</v>
      </c>
      <c r="C559">
        <v>555.51</v>
      </c>
      <c r="D559">
        <v>558.51</v>
      </c>
      <c r="E559">
        <v>549.37</v>
      </c>
      <c r="F559" t="s">
        <v>1046</v>
      </c>
      <c r="G559" s="21">
        <v>-1.21E-2</v>
      </c>
    </row>
    <row r="560" spans="1:7" x14ac:dyDescent="0.35">
      <c r="A560" s="22" t="s">
        <v>1047</v>
      </c>
      <c r="B560">
        <v>556.52</v>
      </c>
      <c r="C560">
        <v>560.45000000000005</v>
      </c>
      <c r="D560">
        <v>560.49</v>
      </c>
      <c r="E560">
        <v>556.35</v>
      </c>
      <c r="F560" t="s">
        <v>1048</v>
      </c>
      <c r="G560" s="21">
        <v>-6.6E-3</v>
      </c>
    </row>
    <row r="561" spans="1:7" x14ac:dyDescent="0.35">
      <c r="A561" s="22" t="s">
        <v>1049</v>
      </c>
      <c r="B561">
        <v>560.19000000000005</v>
      </c>
      <c r="C561">
        <v>548.22</v>
      </c>
      <c r="D561">
        <v>564.61</v>
      </c>
      <c r="E561">
        <v>547.65</v>
      </c>
      <c r="F561" t="s">
        <v>1050</v>
      </c>
      <c r="G561" s="21">
        <v>3.0499999999999999E-2</v>
      </c>
    </row>
    <row r="562" spans="1:7" x14ac:dyDescent="0.35">
      <c r="A562" s="22">
        <v>41974</v>
      </c>
      <c r="B562">
        <v>543.59</v>
      </c>
      <c r="C562">
        <v>519.30999999999995</v>
      </c>
      <c r="D562">
        <v>549.88</v>
      </c>
      <c r="E562">
        <v>518.78</v>
      </c>
      <c r="F562" t="s">
        <v>1051</v>
      </c>
      <c r="G562" s="21">
        <v>4.7500000000000001E-2</v>
      </c>
    </row>
    <row r="563" spans="1:7" x14ac:dyDescent="0.35">
      <c r="A563" s="22">
        <v>41760</v>
      </c>
      <c r="B563">
        <v>518.94000000000005</v>
      </c>
      <c r="C563">
        <v>505.74</v>
      </c>
      <c r="D563">
        <v>523.05999999999995</v>
      </c>
      <c r="E563">
        <v>504.28</v>
      </c>
      <c r="F563" t="s">
        <v>1052</v>
      </c>
      <c r="G563" s="21">
        <v>2.69E-2</v>
      </c>
    </row>
    <row r="564" spans="1:7" x14ac:dyDescent="0.35">
      <c r="A564" s="22" t="s">
        <v>1053</v>
      </c>
      <c r="B564">
        <v>505.37</v>
      </c>
      <c r="C564">
        <v>506.35</v>
      </c>
      <c r="D564">
        <v>507.02</v>
      </c>
      <c r="E564">
        <v>499.49</v>
      </c>
      <c r="F564" t="s">
        <v>1054</v>
      </c>
      <c r="G564" s="21">
        <v>-2.0999999999999999E-3</v>
      </c>
    </row>
    <row r="565" spans="1:7" x14ac:dyDescent="0.35">
      <c r="A565" s="22" t="s">
        <v>1055</v>
      </c>
      <c r="B565">
        <v>506.41</v>
      </c>
      <c r="C565">
        <v>506.6</v>
      </c>
      <c r="D565">
        <v>510.09</v>
      </c>
      <c r="E565">
        <v>503.03</v>
      </c>
      <c r="F565" t="s">
        <v>1056</v>
      </c>
      <c r="G565" s="21">
        <v>3.8999999999999998E-3</v>
      </c>
    </row>
    <row r="566" spans="1:7" x14ac:dyDescent="0.35">
      <c r="A566" s="22" t="s">
        <v>1057</v>
      </c>
      <c r="B566">
        <v>504.45</v>
      </c>
      <c r="C566">
        <v>503.46</v>
      </c>
      <c r="D566">
        <v>508.29</v>
      </c>
      <c r="E566">
        <v>502.04</v>
      </c>
      <c r="F566" t="s">
        <v>1058</v>
      </c>
      <c r="G566" s="21">
        <v>-3.2000000000000002E-3</v>
      </c>
    </row>
    <row r="567" spans="1:7" x14ac:dyDescent="0.35">
      <c r="A567" s="22">
        <v>41498</v>
      </c>
      <c r="B567">
        <v>506.06</v>
      </c>
      <c r="C567">
        <v>514.13</v>
      </c>
      <c r="D567">
        <v>514.13</v>
      </c>
      <c r="E567">
        <v>503.76</v>
      </c>
      <c r="F567" t="s">
        <v>1059</v>
      </c>
      <c r="G567" s="21">
        <v>-8.0000000000000002E-3</v>
      </c>
    </row>
    <row r="568" spans="1:7" x14ac:dyDescent="0.35">
      <c r="A568" s="22">
        <v>41286</v>
      </c>
      <c r="B568">
        <v>510.12</v>
      </c>
      <c r="C568">
        <v>509.13</v>
      </c>
      <c r="D568">
        <v>514.83000000000004</v>
      </c>
      <c r="E568">
        <v>507.1</v>
      </c>
      <c r="F568" t="s">
        <v>1060</v>
      </c>
      <c r="G568" s="21">
        <v>4.5999999999999999E-3</v>
      </c>
    </row>
    <row r="569" spans="1:7" x14ac:dyDescent="0.35">
      <c r="A569" s="22" t="s">
        <v>1061</v>
      </c>
      <c r="B569">
        <v>507.78</v>
      </c>
      <c r="C569">
        <v>506.94</v>
      </c>
      <c r="D569">
        <v>513.25</v>
      </c>
      <c r="E569">
        <v>504.65</v>
      </c>
      <c r="F569" t="s">
        <v>1062</v>
      </c>
      <c r="G569" s="21">
        <v>4.1999999999999997E-3</v>
      </c>
    </row>
    <row r="570" spans="1:7" x14ac:dyDescent="0.35">
      <c r="A570" s="22" t="s">
        <v>1063</v>
      </c>
      <c r="B570">
        <v>505.64</v>
      </c>
      <c r="C570">
        <v>503.33</v>
      </c>
      <c r="D570">
        <v>510.21</v>
      </c>
      <c r="E570">
        <v>502.83</v>
      </c>
      <c r="F570" t="s">
        <v>1064</v>
      </c>
      <c r="G570" s="21">
        <v>8.6E-3</v>
      </c>
    </row>
    <row r="571" spans="1:7" x14ac:dyDescent="0.35">
      <c r="A571" s="22">
        <v>41558</v>
      </c>
      <c r="B571">
        <v>501.34</v>
      </c>
      <c r="C571">
        <v>498.03</v>
      </c>
      <c r="D571">
        <v>502.12</v>
      </c>
      <c r="E571">
        <v>495.68</v>
      </c>
      <c r="F571" t="s">
        <v>1065</v>
      </c>
      <c r="G571" s="21">
        <v>5.4999999999999997E-3</v>
      </c>
    </row>
    <row r="572" spans="1:7" x14ac:dyDescent="0.35">
      <c r="A572" s="22">
        <v>41344</v>
      </c>
      <c r="B572">
        <v>498.61</v>
      </c>
      <c r="C572">
        <v>497.25</v>
      </c>
      <c r="D572">
        <v>503.3</v>
      </c>
      <c r="E572">
        <v>495.68</v>
      </c>
      <c r="F572" t="s">
        <v>1066</v>
      </c>
      <c r="G572" s="21">
        <v>3.0999999999999999E-3</v>
      </c>
    </row>
    <row r="573" spans="1:7" x14ac:dyDescent="0.35">
      <c r="A573" s="22" t="s">
        <v>1067</v>
      </c>
      <c r="B573">
        <v>497.08</v>
      </c>
      <c r="C573">
        <v>501.27</v>
      </c>
      <c r="D573">
        <v>501.86</v>
      </c>
      <c r="E573">
        <v>494.01</v>
      </c>
      <c r="F573" t="s">
        <v>1068</v>
      </c>
      <c r="G573" s="21">
        <v>-7.3000000000000001E-3</v>
      </c>
    </row>
    <row r="574" spans="1:7" x14ac:dyDescent="0.35">
      <c r="A574" s="22" t="s">
        <v>1069</v>
      </c>
      <c r="B574">
        <v>500.75</v>
      </c>
      <c r="C574">
        <v>501.8</v>
      </c>
      <c r="D574">
        <v>505.74</v>
      </c>
      <c r="E574">
        <v>498.74</v>
      </c>
      <c r="F574" t="s">
        <v>1070</v>
      </c>
      <c r="G574" s="21">
        <v>-2.0000000000000001E-4</v>
      </c>
    </row>
    <row r="575" spans="1:7" x14ac:dyDescent="0.35">
      <c r="A575" s="22" t="s">
        <v>1071</v>
      </c>
      <c r="B575">
        <v>500.83</v>
      </c>
      <c r="C575">
        <v>494.31</v>
      </c>
      <c r="D575">
        <v>502.64</v>
      </c>
      <c r="E575">
        <v>492.37</v>
      </c>
      <c r="F575" t="s">
        <v>1072</v>
      </c>
      <c r="G575" s="21">
        <v>1.2699999999999999E-2</v>
      </c>
    </row>
    <row r="576" spans="1:7" x14ac:dyDescent="0.35">
      <c r="A576" s="22">
        <v>41435</v>
      </c>
      <c r="B576">
        <v>494.53</v>
      </c>
      <c r="C576">
        <v>497.45</v>
      </c>
      <c r="D576">
        <v>502.64</v>
      </c>
      <c r="E576">
        <v>494.53</v>
      </c>
      <c r="F576" t="s">
        <v>1073</v>
      </c>
      <c r="G576" s="21">
        <v>-6.0000000000000001E-3</v>
      </c>
    </row>
    <row r="577" spans="1:7" x14ac:dyDescent="0.35">
      <c r="A577" s="22" t="s">
        <v>1074</v>
      </c>
      <c r="B577">
        <v>497.5</v>
      </c>
      <c r="C577">
        <v>487.12</v>
      </c>
      <c r="D577">
        <v>497.73</v>
      </c>
      <c r="E577">
        <v>486.7</v>
      </c>
      <c r="F577" t="s">
        <v>1075</v>
      </c>
      <c r="G577" s="21">
        <v>2.24E-2</v>
      </c>
    </row>
    <row r="578" spans="1:7" x14ac:dyDescent="0.35">
      <c r="A578" s="22" t="s">
        <v>1076</v>
      </c>
      <c r="B578">
        <v>486.61</v>
      </c>
      <c r="C578">
        <v>476.79</v>
      </c>
      <c r="D578">
        <v>488.98</v>
      </c>
      <c r="E578">
        <v>475.06</v>
      </c>
      <c r="F578" t="s">
        <v>1077</v>
      </c>
      <c r="G578" s="21">
        <v>1.9699999999999999E-2</v>
      </c>
    </row>
    <row r="579" spans="1:7" x14ac:dyDescent="0.35">
      <c r="A579" s="22" t="s">
        <v>1078</v>
      </c>
      <c r="B579">
        <v>477.19</v>
      </c>
      <c r="C579">
        <v>478.32</v>
      </c>
      <c r="D579">
        <v>480.16</v>
      </c>
      <c r="E579">
        <v>473.52</v>
      </c>
      <c r="F579" t="s">
        <v>1079</v>
      </c>
      <c r="G579" s="21">
        <v>1.6000000000000001E-3</v>
      </c>
    </row>
    <row r="580" spans="1:7" x14ac:dyDescent="0.35">
      <c r="A580" s="22">
        <v>41495</v>
      </c>
      <c r="B580">
        <v>476.42</v>
      </c>
      <c r="C580">
        <v>478.98</v>
      </c>
      <c r="D580">
        <v>478.98</v>
      </c>
      <c r="E580">
        <v>469.39</v>
      </c>
      <c r="F580" t="s">
        <v>1080</v>
      </c>
      <c r="G580" s="21">
        <v>-7.4999999999999997E-3</v>
      </c>
    </row>
    <row r="581" spans="1:7" x14ac:dyDescent="0.35">
      <c r="A581" s="22">
        <v>41283</v>
      </c>
      <c r="B581">
        <v>480.03</v>
      </c>
      <c r="C581">
        <v>473.56</v>
      </c>
      <c r="D581">
        <v>480.55</v>
      </c>
      <c r="E581">
        <v>469.3</v>
      </c>
      <c r="F581" t="s">
        <v>1081</v>
      </c>
      <c r="G581" s="21">
        <v>1.55E-2</v>
      </c>
    </row>
    <row r="582" spans="1:7" x14ac:dyDescent="0.35">
      <c r="A582" s="22" t="s">
        <v>1082</v>
      </c>
      <c r="B582">
        <v>472.7</v>
      </c>
      <c r="C582">
        <v>485.26</v>
      </c>
      <c r="D582">
        <v>490.54</v>
      </c>
      <c r="E582">
        <v>462.13</v>
      </c>
      <c r="F582" t="s">
        <v>1083</v>
      </c>
      <c r="G582" s="21">
        <v>-2.9000000000000001E-2</v>
      </c>
    </row>
    <row r="583" spans="1:7" x14ac:dyDescent="0.35">
      <c r="A583" s="22" t="s">
        <v>1084</v>
      </c>
      <c r="B583">
        <v>486.82</v>
      </c>
      <c r="C583">
        <v>507.27</v>
      </c>
      <c r="D583">
        <v>513.34</v>
      </c>
      <c r="E583">
        <v>482.78</v>
      </c>
      <c r="F583" t="s">
        <v>1085</v>
      </c>
      <c r="G583" s="21">
        <v>-4.1300000000000003E-2</v>
      </c>
    </row>
    <row r="584" spans="1:7" x14ac:dyDescent="0.35">
      <c r="A584" s="22">
        <v>41586</v>
      </c>
      <c r="B584">
        <v>507.79</v>
      </c>
      <c r="C584">
        <v>501.35</v>
      </c>
      <c r="D584">
        <v>510.22</v>
      </c>
      <c r="E584">
        <v>496.35</v>
      </c>
      <c r="F584" t="s">
        <v>1086</v>
      </c>
      <c r="G584" s="21">
        <v>1.43E-2</v>
      </c>
    </row>
    <row r="585" spans="1:7" x14ac:dyDescent="0.35">
      <c r="A585" s="22">
        <v>41372</v>
      </c>
      <c r="B585">
        <v>500.62</v>
      </c>
      <c r="C585">
        <v>494.38</v>
      </c>
      <c r="D585">
        <v>503.51</v>
      </c>
      <c r="E585">
        <v>491.91</v>
      </c>
      <c r="F585" t="s">
        <v>1087</v>
      </c>
      <c r="G585" s="21">
        <v>1.2E-2</v>
      </c>
    </row>
    <row r="586" spans="1:7" x14ac:dyDescent="0.35">
      <c r="A586" s="22" t="s">
        <v>1088</v>
      </c>
      <c r="B586">
        <v>494.66</v>
      </c>
      <c r="C586">
        <v>493.81</v>
      </c>
      <c r="D586">
        <v>495.71</v>
      </c>
      <c r="E586">
        <v>485.56</v>
      </c>
      <c r="F586" t="s">
        <v>1089</v>
      </c>
      <c r="G586" s="21">
        <v>1.5E-3</v>
      </c>
    </row>
    <row r="587" spans="1:7" x14ac:dyDescent="0.35">
      <c r="A587" s="22" t="s">
        <v>1090</v>
      </c>
      <c r="B587">
        <v>493.93</v>
      </c>
      <c r="C587">
        <v>505.11</v>
      </c>
      <c r="D587">
        <v>508.64</v>
      </c>
      <c r="E587">
        <v>487.92</v>
      </c>
      <c r="F587" t="s">
        <v>1091</v>
      </c>
      <c r="G587" s="21">
        <v>-1.95E-2</v>
      </c>
    </row>
    <row r="588" spans="1:7" x14ac:dyDescent="0.35">
      <c r="A588" s="22" t="s">
        <v>1092</v>
      </c>
      <c r="B588">
        <v>503.76</v>
      </c>
      <c r="C588">
        <v>496.12</v>
      </c>
      <c r="D588">
        <v>505.38</v>
      </c>
      <c r="E588">
        <v>492.95</v>
      </c>
      <c r="F588" t="s">
        <v>1093</v>
      </c>
      <c r="G588" s="21">
        <v>1.9800000000000002E-2</v>
      </c>
    </row>
    <row r="589" spans="1:7" x14ac:dyDescent="0.35">
      <c r="A589" s="22">
        <v>41462</v>
      </c>
      <c r="B589">
        <v>493.99</v>
      </c>
      <c r="C589">
        <v>485.24</v>
      </c>
      <c r="D589">
        <v>493.99</v>
      </c>
      <c r="E589">
        <v>480.58</v>
      </c>
      <c r="F589" t="s">
        <v>1094</v>
      </c>
      <c r="G589" s="21">
        <v>1.72E-2</v>
      </c>
    </row>
    <row r="590" spans="1:7" x14ac:dyDescent="0.35">
      <c r="A590" s="22" t="s">
        <v>1095</v>
      </c>
      <c r="B590">
        <v>485.66</v>
      </c>
      <c r="C590">
        <v>478.98</v>
      </c>
      <c r="D590">
        <v>492.93</v>
      </c>
      <c r="E590">
        <v>475.26</v>
      </c>
      <c r="F590" t="s">
        <v>1096</v>
      </c>
      <c r="G590" s="21">
        <v>9.4000000000000004E-3</v>
      </c>
    </row>
    <row r="591" spans="1:7" x14ac:dyDescent="0.35">
      <c r="A591" s="22" t="s">
        <v>1097</v>
      </c>
      <c r="B591">
        <v>481.13</v>
      </c>
      <c r="C591">
        <v>500.44</v>
      </c>
      <c r="D591">
        <v>501.14</v>
      </c>
      <c r="E591">
        <v>466.41</v>
      </c>
      <c r="F591" t="s">
        <v>1098</v>
      </c>
      <c r="G591" s="21">
        <v>-3.5499999999999997E-2</v>
      </c>
    </row>
    <row r="592" spans="1:7" x14ac:dyDescent="0.35">
      <c r="A592" s="22" t="s">
        <v>1099</v>
      </c>
      <c r="B592">
        <v>498.84</v>
      </c>
      <c r="C592">
        <v>510.52</v>
      </c>
      <c r="D592">
        <v>511.23</v>
      </c>
      <c r="E592">
        <v>495.23</v>
      </c>
      <c r="F592" t="s">
        <v>1100</v>
      </c>
      <c r="G592" s="21">
        <v>-0.02</v>
      </c>
    </row>
    <row r="593" spans="1:7" x14ac:dyDescent="0.35">
      <c r="A593" s="22">
        <v>41523</v>
      </c>
      <c r="B593">
        <v>509.03</v>
      </c>
      <c r="C593">
        <v>530.97</v>
      </c>
      <c r="D593">
        <v>533.15</v>
      </c>
      <c r="E593">
        <v>509.03</v>
      </c>
      <c r="F593" t="s">
        <v>1101</v>
      </c>
      <c r="G593" s="21">
        <v>-3.5900000000000001E-2</v>
      </c>
    </row>
    <row r="594" spans="1:7" x14ac:dyDescent="0.35">
      <c r="A594" s="22">
        <v>41311</v>
      </c>
      <c r="B594">
        <v>527.97</v>
      </c>
      <c r="C594">
        <v>518.29999999999995</v>
      </c>
      <c r="D594">
        <v>527.97</v>
      </c>
      <c r="E594">
        <v>508.86</v>
      </c>
      <c r="F594" t="s">
        <v>1102</v>
      </c>
      <c r="G594" s="21">
        <v>1.8499999999999999E-2</v>
      </c>
    </row>
    <row r="595" spans="1:7" x14ac:dyDescent="0.35">
      <c r="A595" s="22" t="s">
        <v>1103</v>
      </c>
      <c r="B595">
        <v>518.39</v>
      </c>
      <c r="C595">
        <v>504.38</v>
      </c>
      <c r="D595">
        <v>526.58000000000004</v>
      </c>
      <c r="E595">
        <v>504.38</v>
      </c>
      <c r="F595" t="s">
        <v>1104</v>
      </c>
      <c r="G595" s="21">
        <v>3.6299999999999999E-2</v>
      </c>
    </row>
    <row r="596" spans="1:7" x14ac:dyDescent="0.35">
      <c r="A596" s="22" t="s">
        <v>1105</v>
      </c>
      <c r="B596">
        <v>500.24</v>
      </c>
      <c r="C596">
        <v>487.71</v>
      </c>
      <c r="D596">
        <v>506.58</v>
      </c>
      <c r="E596">
        <v>485.42</v>
      </c>
      <c r="F596" t="s">
        <v>1106</v>
      </c>
      <c r="G596" s="21">
        <v>2.5899999999999999E-2</v>
      </c>
    </row>
    <row r="597" spans="1:7" x14ac:dyDescent="0.35">
      <c r="A597" s="22">
        <v>41613</v>
      </c>
      <c r="B597">
        <v>487.6</v>
      </c>
      <c r="C597">
        <v>486.96</v>
      </c>
      <c r="D597">
        <v>491.85</v>
      </c>
      <c r="E597">
        <v>480.79</v>
      </c>
      <c r="F597" t="s">
        <v>1107</v>
      </c>
      <c r="G597" s="21">
        <v>3.0999999999999999E-3</v>
      </c>
    </row>
    <row r="598" spans="1:7" x14ac:dyDescent="0.35">
      <c r="A598" s="22">
        <v>41399</v>
      </c>
      <c r="B598">
        <v>486.1</v>
      </c>
      <c r="C598">
        <v>478.94</v>
      </c>
      <c r="D598">
        <v>491.56</v>
      </c>
      <c r="E598">
        <v>478.94</v>
      </c>
      <c r="F598" t="s">
        <v>1108</v>
      </c>
      <c r="G598" s="21">
        <v>2.29E-2</v>
      </c>
    </row>
    <row r="599" spans="1:7" x14ac:dyDescent="0.35">
      <c r="A599" s="22" t="s">
        <v>1109</v>
      </c>
      <c r="B599">
        <v>475.24</v>
      </c>
      <c r="C599">
        <v>474.54</v>
      </c>
      <c r="D599">
        <v>476.42</v>
      </c>
      <c r="E599">
        <v>470.81</v>
      </c>
      <c r="F599" t="s">
        <v>1110</v>
      </c>
      <c r="G599" s="21">
        <v>1.5E-3</v>
      </c>
    </row>
    <row r="600" spans="1:7" x14ac:dyDescent="0.35">
      <c r="A600" s="22" t="s">
        <v>1111</v>
      </c>
      <c r="B600">
        <v>474.51</v>
      </c>
      <c r="C600">
        <v>471.81</v>
      </c>
      <c r="D600">
        <v>479.12</v>
      </c>
      <c r="E600">
        <v>466.78</v>
      </c>
      <c r="F600" t="s">
        <v>1112</v>
      </c>
      <c r="G600" s="21">
        <v>2.7000000000000001E-3</v>
      </c>
    </row>
    <row r="601" spans="1:7" x14ac:dyDescent="0.35">
      <c r="A601" s="22" t="s">
        <v>1113</v>
      </c>
      <c r="B601">
        <v>473.21</v>
      </c>
      <c r="C601">
        <v>491.65</v>
      </c>
      <c r="D601">
        <v>491.77</v>
      </c>
      <c r="E601">
        <v>466.56</v>
      </c>
      <c r="F601" t="s">
        <v>1114</v>
      </c>
      <c r="G601" s="21">
        <v>-4.2599999999999999E-2</v>
      </c>
    </row>
    <row r="602" spans="1:7" x14ac:dyDescent="0.35">
      <c r="A602" s="22">
        <v>41459</v>
      </c>
      <c r="B602">
        <v>494.27</v>
      </c>
      <c r="C602">
        <v>505</v>
      </c>
      <c r="D602">
        <v>518.46</v>
      </c>
      <c r="E602">
        <v>490.82</v>
      </c>
      <c r="F602" t="s">
        <v>1115</v>
      </c>
      <c r="G602" s="21">
        <v>-1.6500000000000001E-2</v>
      </c>
    </row>
    <row r="603" spans="1:7" x14ac:dyDescent="0.35">
      <c r="A603" s="22" t="s">
        <v>1116</v>
      </c>
      <c r="B603">
        <v>502.58</v>
      </c>
      <c r="C603">
        <v>490.66</v>
      </c>
      <c r="D603">
        <v>514.1</v>
      </c>
      <c r="E603">
        <v>489.9</v>
      </c>
      <c r="F603" t="s">
        <v>1117</v>
      </c>
      <c r="G603" s="21">
        <v>2.35E-2</v>
      </c>
    </row>
    <row r="604" spans="1:7" x14ac:dyDescent="0.35">
      <c r="A604" s="22" t="s">
        <v>1118</v>
      </c>
      <c r="B604">
        <v>491.04</v>
      </c>
      <c r="C604">
        <v>491.76</v>
      </c>
      <c r="D604">
        <v>496.32</v>
      </c>
      <c r="E604">
        <v>483.5</v>
      </c>
      <c r="F604" t="s">
        <v>1119</v>
      </c>
      <c r="G604" s="21">
        <v>2.0999999999999999E-3</v>
      </c>
    </row>
    <row r="605" spans="1:7" x14ac:dyDescent="0.35">
      <c r="A605" s="22" t="s">
        <v>1120</v>
      </c>
      <c r="B605">
        <v>489.99</v>
      </c>
      <c r="C605">
        <v>481.53</v>
      </c>
      <c r="D605">
        <v>500.59</v>
      </c>
      <c r="E605">
        <v>477.55</v>
      </c>
      <c r="F605" t="s">
        <v>1121</v>
      </c>
      <c r="G605" s="21">
        <v>1.7899999999999999E-2</v>
      </c>
    </row>
    <row r="606" spans="1:7" x14ac:dyDescent="0.35">
      <c r="A606" s="22">
        <v>41550</v>
      </c>
      <c r="B606">
        <v>481.35</v>
      </c>
      <c r="C606">
        <v>471.29</v>
      </c>
      <c r="D606">
        <v>481.35</v>
      </c>
      <c r="E606">
        <v>469.78</v>
      </c>
      <c r="F606" t="s">
        <v>1122</v>
      </c>
      <c r="G606" s="21">
        <v>2.2700000000000001E-2</v>
      </c>
    </row>
    <row r="607" spans="1:7" x14ac:dyDescent="0.35">
      <c r="A607" s="22">
        <v>41336</v>
      </c>
      <c r="B607">
        <v>470.68</v>
      </c>
      <c r="C607">
        <v>477.04</v>
      </c>
      <c r="D607">
        <v>479.06</v>
      </c>
      <c r="E607">
        <v>461.61</v>
      </c>
      <c r="F607" t="s">
        <v>1123</v>
      </c>
      <c r="G607" s="21">
        <v>-1.3599999999999999E-2</v>
      </c>
    </row>
    <row r="608" spans="1:7" x14ac:dyDescent="0.35">
      <c r="A608" s="22" t="s">
        <v>1124</v>
      </c>
      <c r="B608">
        <v>477.15</v>
      </c>
      <c r="C608">
        <v>481.67</v>
      </c>
      <c r="D608">
        <v>483.97</v>
      </c>
      <c r="E608">
        <v>459.64</v>
      </c>
      <c r="F608" t="s">
        <v>1125</v>
      </c>
      <c r="G608" s="21">
        <v>-1.1000000000000001E-3</v>
      </c>
    </row>
    <row r="609" spans="1:7" x14ac:dyDescent="0.35">
      <c r="A609" s="22" t="s">
        <v>1126</v>
      </c>
      <c r="B609">
        <v>477.69</v>
      </c>
      <c r="C609">
        <v>497.87</v>
      </c>
      <c r="D609">
        <v>497.87</v>
      </c>
      <c r="E609">
        <v>470.23</v>
      </c>
      <c r="F609" t="s">
        <v>1127</v>
      </c>
      <c r="G609" s="21">
        <v>-3.3099999999999997E-2</v>
      </c>
    </row>
    <row r="610" spans="1:7" x14ac:dyDescent="0.35">
      <c r="A610" s="22">
        <v>41335</v>
      </c>
      <c r="B610">
        <v>494.03</v>
      </c>
      <c r="C610">
        <v>487.06</v>
      </c>
      <c r="D610">
        <v>495.72</v>
      </c>
      <c r="E610">
        <v>477.36</v>
      </c>
      <c r="F610" t="s">
        <v>1128</v>
      </c>
      <c r="G610" s="21">
        <v>2.1899999999999999E-2</v>
      </c>
    </row>
    <row r="611" spans="1:7" x14ac:dyDescent="0.35">
      <c r="A611" s="22" t="s">
        <v>1129</v>
      </c>
      <c r="B611">
        <v>483.42</v>
      </c>
      <c r="C611">
        <v>474.27</v>
      </c>
      <c r="D611">
        <v>490.89</v>
      </c>
      <c r="E611">
        <v>473.23</v>
      </c>
      <c r="F611" t="s">
        <v>1130</v>
      </c>
      <c r="G611" s="21">
        <v>3.2800000000000003E-2</v>
      </c>
    </row>
    <row r="612" spans="1:7" x14ac:dyDescent="0.35">
      <c r="A612" s="22" t="s">
        <v>1131</v>
      </c>
      <c r="B612">
        <v>468.09</v>
      </c>
      <c r="C612">
        <v>453.91</v>
      </c>
      <c r="D612">
        <v>468.09</v>
      </c>
      <c r="E612">
        <v>440.48</v>
      </c>
      <c r="F612" t="s">
        <v>1132</v>
      </c>
      <c r="G612" s="21">
        <v>3.0700000000000002E-2</v>
      </c>
    </row>
    <row r="613" spans="1:7" x14ac:dyDescent="0.35">
      <c r="A613" s="22" t="s">
        <v>1133</v>
      </c>
      <c r="B613">
        <v>454.16</v>
      </c>
      <c r="C613">
        <v>458.08</v>
      </c>
      <c r="D613">
        <v>470.34</v>
      </c>
      <c r="E613">
        <v>450.28</v>
      </c>
      <c r="F613" t="s">
        <v>1134</v>
      </c>
      <c r="G613" s="21">
        <v>-1.84E-2</v>
      </c>
    </row>
    <row r="614" spans="1:7" x14ac:dyDescent="0.35">
      <c r="A614" s="22">
        <v>41426</v>
      </c>
      <c r="B614">
        <v>462.69</v>
      </c>
      <c r="C614">
        <v>428.53</v>
      </c>
      <c r="D614">
        <v>469.16</v>
      </c>
      <c r="E614">
        <v>426.86</v>
      </c>
      <c r="F614" t="s">
        <v>1135</v>
      </c>
      <c r="G614" s="21">
        <v>8.5999999999999993E-2</v>
      </c>
    </row>
    <row r="615" spans="1:7" x14ac:dyDescent="0.35">
      <c r="A615" s="22" t="s">
        <v>1136</v>
      </c>
      <c r="B615">
        <v>426.06</v>
      </c>
      <c r="C615">
        <v>415.5</v>
      </c>
      <c r="D615">
        <v>426.48</v>
      </c>
      <c r="E615">
        <v>413.68</v>
      </c>
      <c r="F615" t="s">
        <v>1137</v>
      </c>
      <c r="G615" s="21">
        <v>2.98E-2</v>
      </c>
    </row>
    <row r="616" spans="1:7" x14ac:dyDescent="0.35">
      <c r="A616" s="22" t="s">
        <v>1138</v>
      </c>
      <c r="B616">
        <v>413.73</v>
      </c>
      <c r="C616">
        <v>397.25</v>
      </c>
      <c r="D616">
        <v>413.73</v>
      </c>
      <c r="E616">
        <v>396.57</v>
      </c>
      <c r="F616" t="s">
        <v>1139</v>
      </c>
      <c r="G616" s="21">
        <v>4.2700000000000002E-2</v>
      </c>
    </row>
    <row r="617" spans="1:7" x14ac:dyDescent="0.35">
      <c r="A617" s="22" t="s">
        <v>1140</v>
      </c>
      <c r="B617">
        <v>396.78</v>
      </c>
      <c r="C617">
        <v>391.37</v>
      </c>
      <c r="D617">
        <v>400.71</v>
      </c>
      <c r="E617">
        <v>391.31</v>
      </c>
      <c r="F617" t="s">
        <v>1141</v>
      </c>
      <c r="G617" s="21">
        <v>1.17E-2</v>
      </c>
    </row>
    <row r="618" spans="1:7" x14ac:dyDescent="0.35">
      <c r="A618" s="22">
        <v>41164</v>
      </c>
      <c r="B618">
        <v>392.21</v>
      </c>
      <c r="C618">
        <v>384.84</v>
      </c>
      <c r="D618">
        <v>394.61</v>
      </c>
      <c r="E618">
        <v>383.53</v>
      </c>
      <c r="F618" t="s">
        <v>1142</v>
      </c>
      <c r="G618" s="21">
        <v>2.1899999999999999E-2</v>
      </c>
    </row>
    <row r="619" spans="1:7" x14ac:dyDescent="0.35">
      <c r="A619" s="22">
        <v>40951</v>
      </c>
      <c r="B619">
        <v>383.8</v>
      </c>
      <c r="C619">
        <v>377.94</v>
      </c>
      <c r="D619">
        <v>387.05</v>
      </c>
      <c r="E619">
        <v>375.78</v>
      </c>
      <c r="F619" t="s">
        <v>1143</v>
      </c>
      <c r="G619" s="21">
        <v>1.5800000000000002E-2</v>
      </c>
    </row>
    <row r="620" spans="1:7" x14ac:dyDescent="0.35">
      <c r="A620" s="22" t="s">
        <v>1144</v>
      </c>
      <c r="B620">
        <v>377.82</v>
      </c>
      <c r="C620">
        <v>382.43</v>
      </c>
      <c r="D620">
        <v>382.62</v>
      </c>
      <c r="E620">
        <v>374.15</v>
      </c>
      <c r="F620" t="s">
        <v>1145</v>
      </c>
      <c r="G620" s="21">
        <v>-1.0200000000000001E-2</v>
      </c>
    </row>
    <row r="621" spans="1:7" x14ac:dyDescent="0.35">
      <c r="A621" s="22" t="s">
        <v>1146</v>
      </c>
      <c r="B621">
        <v>381.71</v>
      </c>
      <c r="C621">
        <v>384.83</v>
      </c>
      <c r="D621">
        <v>386.22</v>
      </c>
      <c r="E621">
        <v>381.14</v>
      </c>
      <c r="F621" t="s">
        <v>1147</v>
      </c>
      <c r="G621" s="21">
        <v>-1.04E-2</v>
      </c>
    </row>
    <row r="622" spans="1:7" x14ac:dyDescent="0.35">
      <c r="A622" s="22">
        <v>41224</v>
      </c>
      <c r="B622">
        <v>385.71</v>
      </c>
      <c r="C622">
        <v>386.71</v>
      </c>
      <c r="D622">
        <v>390.65</v>
      </c>
      <c r="E622">
        <v>383.16</v>
      </c>
      <c r="F622" t="s">
        <v>1148</v>
      </c>
      <c r="G622" s="21">
        <v>-2.5999999999999999E-3</v>
      </c>
    </row>
    <row r="623" spans="1:7" x14ac:dyDescent="0.35">
      <c r="A623" s="22">
        <v>41010</v>
      </c>
      <c r="B623">
        <v>386.71</v>
      </c>
      <c r="C623">
        <v>372.39</v>
      </c>
      <c r="D623">
        <v>386.79</v>
      </c>
      <c r="E623">
        <v>372.39</v>
      </c>
      <c r="F623" t="s">
        <v>1149</v>
      </c>
      <c r="G623" s="21">
        <v>3.0499999999999999E-2</v>
      </c>
    </row>
    <row r="624" spans="1:7" x14ac:dyDescent="0.35">
      <c r="A624" s="22" t="s">
        <v>1150</v>
      </c>
      <c r="B624">
        <v>375.26</v>
      </c>
      <c r="C624">
        <v>390.96</v>
      </c>
      <c r="D624">
        <v>392.6</v>
      </c>
      <c r="E624">
        <v>374.98</v>
      </c>
      <c r="F624" t="s">
        <v>1151</v>
      </c>
      <c r="G624" s="21">
        <v>-4.2000000000000003E-2</v>
      </c>
    </row>
    <row r="625" spans="1:7" x14ac:dyDescent="0.35">
      <c r="A625" s="22" t="s">
        <v>1152</v>
      </c>
      <c r="B625">
        <v>391.7</v>
      </c>
      <c r="C625">
        <v>397.77</v>
      </c>
      <c r="D625">
        <v>399.22</v>
      </c>
      <c r="E625">
        <v>389.5</v>
      </c>
      <c r="F625" t="s">
        <v>1153</v>
      </c>
      <c r="G625" s="21">
        <v>-1.6400000000000001E-2</v>
      </c>
    </row>
    <row r="626" spans="1:7" x14ac:dyDescent="0.35">
      <c r="A626" s="22" t="s">
        <v>1154</v>
      </c>
      <c r="B626">
        <v>398.23</v>
      </c>
      <c r="C626">
        <v>392.88</v>
      </c>
      <c r="D626">
        <v>400.97</v>
      </c>
      <c r="E626">
        <v>390.72</v>
      </c>
      <c r="F626" t="s">
        <v>1155</v>
      </c>
      <c r="G626" s="21">
        <v>1.4500000000000001E-2</v>
      </c>
    </row>
    <row r="627" spans="1:7" x14ac:dyDescent="0.35">
      <c r="A627" s="22">
        <v>41100</v>
      </c>
      <c r="B627">
        <v>392.54</v>
      </c>
      <c r="C627">
        <v>387.83</v>
      </c>
      <c r="D627">
        <v>397.55</v>
      </c>
      <c r="E627">
        <v>387.83</v>
      </c>
      <c r="F627" t="s">
        <v>1156</v>
      </c>
      <c r="G627" s="21">
        <v>1.1299999999999999E-2</v>
      </c>
    </row>
    <row r="628" spans="1:7" x14ac:dyDescent="0.35">
      <c r="A628" s="22" t="s">
        <v>1157</v>
      </c>
      <c r="B628">
        <v>388.16</v>
      </c>
      <c r="C628">
        <v>391.74</v>
      </c>
      <c r="D628">
        <v>391.86</v>
      </c>
      <c r="E628">
        <v>383.07</v>
      </c>
      <c r="F628" t="s">
        <v>1158</v>
      </c>
      <c r="G628" s="21">
        <v>-1.12E-2</v>
      </c>
    </row>
    <row r="629" spans="1:7" x14ac:dyDescent="0.35">
      <c r="A629" s="22" t="s">
        <v>1159</v>
      </c>
      <c r="B629">
        <v>392.57</v>
      </c>
      <c r="C629">
        <v>392.16</v>
      </c>
      <c r="D629">
        <v>397.86</v>
      </c>
      <c r="E629">
        <v>390.08</v>
      </c>
      <c r="F629" t="s">
        <v>1160</v>
      </c>
      <c r="G629" s="21">
        <v>-7.4000000000000003E-3</v>
      </c>
    </row>
    <row r="630" spans="1:7" x14ac:dyDescent="0.35">
      <c r="A630" s="22" t="s">
        <v>1161</v>
      </c>
      <c r="B630">
        <v>395.48</v>
      </c>
      <c r="C630">
        <v>400.55</v>
      </c>
      <c r="D630">
        <v>405.27</v>
      </c>
      <c r="E630">
        <v>385.9</v>
      </c>
      <c r="F630" t="s">
        <v>1162</v>
      </c>
      <c r="G630" s="21">
        <v>-8.5000000000000006E-3</v>
      </c>
    </row>
    <row r="631" spans="1:7" x14ac:dyDescent="0.35">
      <c r="A631" s="22">
        <v>41161</v>
      </c>
      <c r="B631">
        <v>398.87</v>
      </c>
      <c r="C631">
        <v>395.72</v>
      </c>
      <c r="D631">
        <v>400.09</v>
      </c>
      <c r="E631">
        <v>383.87</v>
      </c>
      <c r="F631" t="s">
        <v>1163</v>
      </c>
      <c r="G631" s="21">
        <v>3.3999999999999998E-3</v>
      </c>
    </row>
    <row r="632" spans="1:7" x14ac:dyDescent="0.35">
      <c r="A632" s="22">
        <v>40948</v>
      </c>
      <c r="B632">
        <v>397.51</v>
      </c>
      <c r="C632">
        <v>397.37</v>
      </c>
      <c r="D632">
        <v>404.87</v>
      </c>
      <c r="E632">
        <v>392.56</v>
      </c>
      <c r="F632" t="s">
        <v>1164</v>
      </c>
      <c r="G632" s="21">
        <v>3.8E-3</v>
      </c>
    </row>
    <row r="633" spans="1:7" x14ac:dyDescent="0.35">
      <c r="A633" s="22" t="s">
        <v>1165</v>
      </c>
      <c r="B633">
        <v>396.02</v>
      </c>
      <c r="C633">
        <v>395.37</v>
      </c>
      <c r="D633">
        <v>399.44</v>
      </c>
      <c r="E633">
        <v>379.61</v>
      </c>
      <c r="F633" t="s">
        <v>1166</v>
      </c>
      <c r="G633" s="21">
        <v>-9.2999999999999992E-3</v>
      </c>
    </row>
    <row r="634" spans="1:7" x14ac:dyDescent="0.35">
      <c r="A634" s="22" t="s">
        <v>1167</v>
      </c>
      <c r="B634">
        <v>399.72</v>
      </c>
      <c r="C634">
        <v>435.33</v>
      </c>
      <c r="D634">
        <v>437.61</v>
      </c>
      <c r="E634">
        <v>378.17</v>
      </c>
      <c r="F634" t="s">
        <v>1168</v>
      </c>
      <c r="G634" s="21">
        <v>-7.7799999999999994E-2</v>
      </c>
    </row>
    <row r="635" spans="1:7" x14ac:dyDescent="0.35">
      <c r="A635" s="22">
        <v>41251</v>
      </c>
      <c r="B635">
        <v>433.45</v>
      </c>
      <c r="C635">
        <v>423.79</v>
      </c>
      <c r="D635">
        <v>434.72</v>
      </c>
      <c r="E635">
        <v>423.44</v>
      </c>
      <c r="F635" t="s">
        <v>1169</v>
      </c>
      <c r="G635" s="21">
        <v>1.8499999999999999E-2</v>
      </c>
    </row>
    <row r="636" spans="1:7" x14ac:dyDescent="0.35">
      <c r="A636" s="22">
        <v>41037</v>
      </c>
      <c r="B636">
        <v>425.56</v>
      </c>
      <c r="C636">
        <v>419.29</v>
      </c>
      <c r="D636">
        <v>428.21</v>
      </c>
      <c r="E636">
        <v>419.29</v>
      </c>
      <c r="F636" t="s">
        <v>1170</v>
      </c>
      <c r="G636" s="21">
        <v>1.7600000000000001E-2</v>
      </c>
    </row>
    <row r="637" spans="1:7" x14ac:dyDescent="0.35">
      <c r="A637" s="22" t="s">
        <v>1171</v>
      </c>
      <c r="B637">
        <v>418.21</v>
      </c>
      <c r="C637">
        <v>410.57</v>
      </c>
      <c r="D637">
        <v>419.26</v>
      </c>
      <c r="E637">
        <v>410.08</v>
      </c>
      <c r="F637" t="s">
        <v>1172</v>
      </c>
      <c r="G637" s="21">
        <v>1.2200000000000001E-2</v>
      </c>
    </row>
    <row r="638" spans="1:7" x14ac:dyDescent="0.35">
      <c r="A638" s="22" t="s">
        <v>1173</v>
      </c>
      <c r="B638">
        <v>413.16</v>
      </c>
      <c r="C638">
        <v>423.31</v>
      </c>
      <c r="D638">
        <v>426.13</v>
      </c>
      <c r="E638">
        <v>412.47</v>
      </c>
      <c r="F638" t="s">
        <v>1174</v>
      </c>
      <c r="G638" s="21">
        <v>-2.6599999999999999E-2</v>
      </c>
    </row>
    <row r="639" spans="1:7" x14ac:dyDescent="0.35">
      <c r="A639" s="22" t="s">
        <v>1175</v>
      </c>
      <c r="B639">
        <v>424.47</v>
      </c>
      <c r="C639">
        <v>417.54</v>
      </c>
      <c r="D639">
        <v>432.46</v>
      </c>
      <c r="E639">
        <v>411.72</v>
      </c>
      <c r="F639" t="s">
        <v>1176</v>
      </c>
      <c r="G639" s="21">
        <v>1.7999999999999999E-2</v>
      </c>
    </row>
    <row r="640" spans="1:7" x14ac:dyDescent="0.35">
      <c r="A640" s="22">
        <v>41128</v>
      </c>
      <c r="B640">
        <v>416.98</v>
      </c>
      <c r="C640">
        <v>413.59</v>
      </c>
      <c r="D640">
        <v>416.98</v>
      </c>
      <c r="E640">
        <v>405.07</v>
      </c>
      <c r="F640" t="s">
        <v>1177</v>
      </c>
      <c r="G640" s="21">
        <v>3.7000000000000002E-3</v>
      </c>
    </row>
    <row r="641" spans="1:7" x14ac:dyDescent="0.35">
      <c r="A641" s="22">
        <v>40915</v>
      </c>
      <c r="B641">
        <v>415.44</v>
      </c>
      <c r="C641">
        <v>421.94</v>
      </c>
      <c r="D641">
        <v>424.95</v>
      </c>
      <c r="E641">
        <v>408.43</v>
      </c>
      <c r="F641" t="s">
        <v>1178</v>
      </c>
      <c r="G641" s="21">
        <v>-1.6400000000000001E-2</v>
      </c>
    </row>
    <row r="642" spans="1:7" x14ac:dyDescent="0.35">
      <c r="A642" s="22" t="s">
        <v>1179</v>
      </c>
      <c r="B642">
        <v>422.37</v>
      </c>
      <c r="C642">
        <v>426.54</v>
      </c>
      <c r="D642">
        <v>429.81</v>
      </c>
      <c r="E642">
        <v>415.34</v>
      </c>
      <c r="F642" t="s">
        <v>1180</v>
      </c>
      <c r="G642" s="21">
        <v>-1.12E-2</v>
      </c>
    </row>
    <row r="643" spans="1:7" x14ac:dyDescent="0.35">
      <c r="A643" s="22" t="s">
        <v>1181</v>
      </c>
      <c r="B643">
        <v>427.17</v>
      </c>
      <c r="C643">
        <v>436.89</v>
      </c>
      <c r="D643">
        <v>439.29</v>
      </c>
      <c r="E643">
        <v>426.5</v>
      </c>
      <c r="F643" t="s">
        <v>1182</v>
      </c>
      <c r="G643" s="21">
        <v>-1.37E-2</v>
      </c>
    </row>
    <row r="644" spans="1:7" x14ac:dyDescent="0.35">
      <c r="A644" s="22">
        <v>41188</v>
      </c>
      <c r="B644">
        <v>433.09</v>
      </c>
      <c r="C644">
        <v>432.15</v>
      </c>
      <c r="D644">
        <v>435.86</v>
      </c>
      <c r="E644">
        <v>424.05</v>
      </c>
      <c r="F644" t="s">
        <v>1183</v>
      </c>
      <c r="G644" s="21">
        <v>4.0000000000000002E-4</v>
      </c>
    </row>
    <row r="645" spans="1:7" x14ac:dyDescent="0.35">
      <c r="A645" s="22">
        <v>40974</v>
      </c>
      <c r="B645">
        <v>432.9</v>
      </c>
      <c r="C645">
        <v>426.91</v>
      </c>
      <c r="D645">
        <v>441.46</v>
      </c>
      <c r="E645">
        <v>413.58</v>
      </c>
      <c r="F645" t="s">
        <v>1184</v>
      </c>
      <c r="G645" s="21">
        <v>9.5999999999999992E-3</v>
      </c>
    </row>
    <row r="646" spans="1:7" x14ac:dyDescent="0.35">
      <c r="A646" s="22" t="s">
        <v>1185</v>
      </c>
      <c r="B646">
        <v>428.8</v>
      </c>
      <c r="C646">
        <v>443.24</v>
      </c>
      <c r="D646">
        <v>443.24</v>
      </c>
      <c r="E646">
        <v>427.98</v>
      </c>
      <c r="F646" t="s">
        <v>1186</v>
      </c>
      <c r="G646" s="21">
        <v>-1.9599999999999999E-2</v>
      </c>
    </row>
    <row r="647" spans="1:7" x14ac:dyDescent="0.35">
      <c r="A647" s="22" t="s">
        <v>1187</v>
      </c>
      <c r="B647">
        <v>437.38</v>
      </c>
      <c r="C647">
        <v>438.53</v>
      </c>
      <c r="D647">
        <v>453.7</v>
      </c>
      <c r="E647">
        <v>425.65</v>
      </c>
      <c r="F647" t="s">
        <v>1188</v>
      </c>
      <c r="G647" s="21">
        <v>5.5999999999999999E-3</v>
      </c>
    </row>
    <row r="648" spans="1:7" x14ac:dyDescent="0.35">
      <c r="A648" s="22" t="s">
        <v>1189</v>
      </c>
      <c r="B648">
        <v>434.95</v>
      </c>
      <c r="C648">
        <v>477.73</v>
      </c>
      <c r="D648">
        <v>483.15</v>
      </c>
      <c r="E648">
        <v>430.29</v>
      </c>
      <c r="F648" t="s">
        <v>1190</v>
      </c>
      <c r="G648" s="21">
        <v>-9.4E-2</v>
      </c>
    </row>
    <row r="649" spans="1:7" x14ac:dyDescent="0.35">
      <c r="A649" s="22">
        <v>41065</v>
      </c>
      <c r="B649">
        <v>480.1</v>
      </c>
      <c r="C649">
        <v>481.95</v>
      </c>
      <c r="D649">
        <v>492.44</v>
      </c>
      <c r="E649">
        <v>479.87</v>
      </c>
      <c r="F649" t="s">
        <v>1191</v>
      </c>
      <c r="G649" s="21">
        <v>7.9000000000000008E-3</v>
      </c>
    </row>
    <row r="650" spans="1:7" x14ac:dyDescent="0.35">
      <c r="A650" s="22" t="s">
        <v>1192</v>
      </c>
      <c r="B650">
        <v>476.32</v>
      </c>
      <c r="C650">
        <v>476.02</v>
      </c>
      <c r="D650">
        <v>478.44</v>
      </c>
      <c r="E650">
        <v>465</v>
      </c>
      <c r="F650" t="s">
        <v>1193</v>
      </c>
      <c r="G650" s="21">
        <v>5.4000000000000003E-3</v>
      </c>
    </row>
    <row r="651" spans="1:7" x14ac:dyDescent="0.35">
      <c r="A651" s="22" t="s">
        <v>1194</v>
      </c>
      <c r="B651">
        <v>473.77</v>
      </c>
      <c r="C651">
        <v>466.8</v>
      </c>
      <c r="D651">
        <v>475.44</v>
      </c>
      <c r="E651">
        <v>460.6</v>
      </c>
      <c r="F651" t="s">
        <v>1195</v>
      </c>
      <c r="G651" s="21">
        <v>1.7299999999999999E-2</v>
      </c>
    </row>
    <row r="652" spans="1:7" x14ac:dyDescent="0.35">
      <c r="A652" s="22" t="s">
        <v>1196</v>
      </c>
      <c r="B652">
        <v>465.72</v>
      </c>
      <c r="C652">
        <v>465.06</v>
      </c>
      <c r="D652">
        <v>478.87</v>
      </c>
      <c r="E652">
        <v>461.76</v>
      </c>
      <c r="F652" t="s">
        <v>1197</v>
      </c>
      <c r="G652" s="21">
        <v>6.8999999999999999E-3</v>
      </c>
    </row>
    <row r="653" spans="1:7" x14ac:dyDescent="0.35">
      <c r="A653" s="22">
        <v>41125</v>
      </c>
      <c r="B653">
        <v>462.52</v>
      </c>
      <c r="C653">
        <v>450.55</v>
      </c>
      <c r="D653">
        <v>468.38</v>
      </c>
      <c r="E653">
        <v>448.17</v>
      </c>
      <c r="F653" t="s">
        <v>1198</v>
      </c>
      <c r="G653" s="21">
        <v>3.3700000000000001E-2</v>
      </c>
    </row>
    <row r="654" spans="1:7" x14ac:dyDescent="0.35">
      <c r="A654" s="22">
        <v>40912</v>
      </c>
      <c r="B654">
        <v>447.44</v>
      </c>
      <c r="C654">
        <v>440.95</v>
      </c>
      <c r="D654">
        <v>450.23</v>
      </c>
      <c r="E654">
        <v>436.67</v>
      </c>
      <c r="F654" t="s">
        <v>1199</v>
      </c>
      <c r="G654" s="21">
        <v>1.4500000000000001E-2</v>
      </c>
    </row>
    <row r="655" spans="1:7" x14ac:dyDescent="0.35">
      <c r="A655" s="22" t="s">
        <v>1200</v>
      </c>
      <c r="B655">
        <v>441.03</v>
      </c>
      <c r="C655">
        <v>458.21</v>
      </c>
      <c r="D655">
        <v>459.26</v>
      </c>
      <c r="E655">
        <v>437.05</v>
      </c>
      <c r="F655" t="s">
        <v>1201</v>
      </c>
      <c r="G655" s="21">
        <v>-2.8799999999999999E-2</v>
      </c>
    </row>
    <row r="656" spans="1:7" x14ac:dyDescent="0.35">
      <c r="A656" s="22" t="s">
        <v>1202</v>
      </c>
      <c r="B656">
        <v>454.1</v>
      </c>
      <c r="C656">
        <v>435.82</v>
      </c>
      <c r="D656">
        <v>455.16</v>
      </c>
      <c r="E656">
        <v>433.6</v>
      </c>
      <c r="F656" t="s">
        <v>1203</v>
      </c>
      <c r="G656" s="21">
        <v>3.5499999999999997E-2</v>
      </c>
    </row>
    <row r="657" spans="1:7" x14ac:dyDescent="0.35">
      <c r="A657" s="22">
        <v>41216</v>
      </c>
      <c r="B657">
        <v>438.52</v>
      </c>
      <c r="C657">
        <v>429.83</v>
      </c>
      <c r="D657">
        <v>450.32</v>
      </c>
      <c r="E657">
        <v>423.43</v>
      </c>
      <c r="F657" t="s">
        <v>1204</v>
      </c>
      <c r="G657" s="21">
        <v>1.4800000000000001E-2</v>
      </c>
    </row>
    <row r="658" spans="1:7" x14ac:dyDescent="0.35">
      <c r="A658" s="22">
        <v>41002</v>
      </c>
      <c r="B658">
        <v>432.11</v>
      </c>
      <c r="C658">
        <v>448.66</v>
      </c>
      <c r="D658">
        <v>468.15</v>
      </c>
      <c r="E658">
        <v>424.43</v>
      </c>
      <c r="F658" t="s">
        <v>1205</v>
      </c>
      <c r="G658" s="21">
        <v>-1.7000000000000001E-2</v>
      </c>
    </row>
    <row r="659" spans="1:7" x14ac:dyDescent="0.35">
      <c r="A659" s="22" t="s">
        <v>1206</v>
      </c>
      <c r="B659">
        <v>439.6</v>
      </c>
      <c r="C659">
        <v>426.03</v>
      </c>
      <c r="D659">
        <v>439.6</v>
      </c>
      <c r="E659">
        <v>418.01</v>
      </c>
      <c r="F659" t="s">
        <v>1207</v>
      </c>
      <c r="G659" s="21">
        <v>3.8199999999999998E-2</v>
      </c>
    </row>
    <row r="660" spans="1:7" x14ac:dyDescent="0.35">
      <c r="A660" s="22" t="s">
        <v>1208</v>
      </c>
      <c r="B660">
        <v>423.43</v>
      </c>
      <c r="C660">
        <v>409.83</v>
      </c>
      <c r="D660">
        <v>429.42</v>
      </c>
      <c r="E660">
        <v>408.98</v>
      </c>
      <c r="F660" t="s">
        <v>1209</v>
      </c>
      <c r="G660" s="21">
        <v>4.99E-2</v>
      </c>
    </row>
    <row r="661" spans="1:7" x14ac:dyDescent="0.35">
      <c r="A661" s="22">
        <v>41245</v>
      </c>
      <c r="B661">
        <v>403.3</v>
      </c>
      <c r="C661">
        <v>402.37</v>
      </c>
      <c r="D661">
        <v>403.3</v>
      </c>
      <c r="E661">
        <v>391.08</v>
      </c>
      <c r="F661" t="s">
        <v>1210</v>
      </c>
      <c r="G661" s="21">
        <v>-4.1999999999999997E-3</v>
      </c>
    </row>
    <row r="662" spans="1:7" x14ac:dyDescent="0.35">
      <c r="A662" s="22">
        <v>41031</v>
      </c>
      <c r="B662">
        <v>405.02</v>
      </c>
      <c r="C662">
        <v>402.36</v>
      </c>
      <c r="D662">
        <v>414.6</v>
      </c>
      <c r="E662">
        <v>394.91</v>
      </c>
      <c r="F662" t="s">
        <v>1211</v>
      </c>
      <c r="G662" s="21">
        <v>8.2000000000000007E-3</v>
      </c>
    </row>
    <row r="663" spans="1:7" x14ac:dyDescent="0.35">
      <c r="A663" s="22" t="s">
        <v>1212</v>
      </c>
      <c r="B663">
        <v>401.74</v>
      </c>
      <c r="C663">
        <v>375.1</v>
      </c>
      <c r="D663">
        <v>411.38</v>
      </c>
      <c r="E663">
        <v>373.1</v>
      </c>
      <c r="F663" t="s">
        <v>1213</v>
      </c>
      <c r="G663" s="21">
        <v>7.7100000000000002E-2</v>
      </c>
    </row>
    <row r="664" spans="1:7" x14ac:dyDescent="0.35">
      <c r="A664" s="22" t="s">
        <v>1214</v>
      </c>
      <c r="B664">
        <v>373</v>
      </c>
      <c r="C664">
        <v>356.77</v>
      </c>
      <c r="D664">
        <v>378.07</v>
      </c>
      <c r="E664">
        <v>355.97</v>
      </c>
      <c r="F664" t="s">
        <v>1215</v>
      </c>
      <c r="G664" s="21">
        <v>5.2699999999999997E-2</v>
      </c>
    </row>
    <row r="665" spans="1:7" x14ac:dyDescent="0.35">
      <c r="A665" s="22">
        <v>41122</v>
      </c>
      <c r="B665">
        <v>354.33</v>
      </c>
      <c r="C665">
        <v>334.93</v>
      </c>
      <c r="D665">
        <v>354.33</v>
      </c>
      <c r="E665">
        <v>332.28</v>
      </c>
      <c r="F665" t="s">
        <v>1216</v>
      </c>
      <c r="G665" s="21">
        <v>5.2299999999999999E-2</v>
      </c>
    </row>
    <row r="666" spans="1:7" x14ac:dyDescent="0.35">
      <c r="A666" s="22">
        <v>40909</v>
      </c>
      <c r="B666">
        <v>336.73</v>
      </c>
      <c r="C666">
        <v>351.37</v>
      </c>
      <c r="D666">
        <v>354.02</v>
      </c>
      <c r="E666">
        <v>336.49</v>
      </c>
      <c r="F666" t="s">
        <v>1217</v>
      </c>
      <c r="G666" s="21">
        <v>-4.2200000000000001E-2</v>
      </c>
    </row>
    <row r="667" spans="1:7" x14ac:dyDescent="0.35">
      <c r="A667" s="22" t="s">
        <v>1218</v>
      </c>
      <c r="B667">
        <v>351.55</v>
      </c>
      <c r="C667">
        <v>356.15</v>
      </c>
      <c r="D667">
        <v>356.15</v>
      </c>
      <c r="E667">
        <v>346.48</v>
      </c>
      <c r="F667" t="s">
        <v>1219</v>
      </c>
      <c r="G667" s="21">
        <v>-1.3100000000000001E-2</v>
      </c>
    </row>
    <row r="668" spans="1:7" x14ac:dyDescent="0.35">
      <c r="A668" s="22" t="s">
        <v>1220</v>
      </c>
      <c r="B668">
        <v>356.21</v>
      </c>
      <c r="C668">
        <v>365.71</v>
      </c>
      <c r="D668">
        <v>369.48</v>
      </c>
      <c r="E668">
        <v>352.21</v>
      </c>
      <c r="F668" t="s">
        <v>1221</v>
      </c>
      <c r="G668" s="21">
        <v>-2.6800000000000001E-2</v>
      </c>
    </row>
    <row r="669" spans="1:7" x14ac:dyDescent="0.35">
      <c r="A669" s="22">
        <v>40859</v>
      </c>
      <c r="B669">
        <v>366.03</v>
      </c>
      <c r="C669">
        <v>376.97</v>
      </c>
      <c r="D669">
        <v>378.82</v>
      </c>
      <c r="E669">
        <v>360.16</v>
      </c>
      <c r="F669" t="s">
        <v>1222</v>
      </c>
      <c r="G669" s="21">
        <v>-2.9499999999999998E-2</v>
      </c>
    </row>
    <row r="670" spans="1:7" x14ac:dyDescent="0.35">
      <c r="A670" s="22">
        <v>40645</v>
      </c>
      <c r="B670">
        <v>377.16</v>
      </c>
      <c r="C670">
        <v>385.82</v>
      </c>
      <c r="D670">
        <v>396.29</v>
      </c>
      <c r="E670">
        <v>375.67</v>
      </c>
      <c r="F670" t="s">
        <v>1223</v>
      </c>
      <c r="G670" s="21">
        <v>-1.7500000000000002E-2</v>
      </c>
    </row>
    <row r="671" spans="1:7" x14ac:dyDescent="0.35">
      <c r="A671" s="22" t="s">
        <v>1224</v>
      </c>
      <c r="B671">
        <v>383.88</v>
      </c>
      <c r="C671">
        <v>386.04</v>
      </c>
      <c r="D671">
        <v>388.98</v>
      </c>
      <c r="E671">
        <v>377.03</v>
      </c>
      <c r="F671" t="s">
        <v>1225</v>
      </c>
      <c r="G671" s="21">
        <v>1.4E-3</v>
      </c>
    </row>
    <row r="672" spans="1:7" x14ac:dyDescent="0.35">
      <c r="A672" s="22" t="s">
        <v>1226</v>
      </c>
      <c r="B672">
        <v>383.35</v>
      </c>
      <c r="C672">
        <v>380.4</v>
      </c>
      <c r="D672">
        <v>389.29</v>
      </c>
      <c r="E672">
        <v>375.93</v>
      </c>
      <c r="F672" t="s">
        <v>1227</v>
      </c>
      <c r="G672" s="21">
        <v>9.7999999999999997E-3</v>
      </c>
    </row>
    <row r="673" spans="1:7" x14ac:dyDescent="0.35">
      <c r="A673" s="22" t="s">
        <v>1228</v>
      </c>
      <c r="B673">
        <v>379.62</v>
      </c>
      <c r="C673">
        <v>397.52</v>
      </c>
      <c r="D673">
        <v>397.7</v>
      </c>
      <c r="E673">
        <v>377.46</v>
      </c>
      <c r="F673" t="s">
        <v>1229</v>
      </c>
      <c r="G673" s="21">
        <v>-4.2099999999999999E-2</v>
      </c>
    </row>
    <row r="674" spans="1:7" x14ac:dyDescent="0.35">
      <c r="A674" s="22">
        <v>40705</v>
      </c>
      <c r="B674">
        <v>396.3</v>
      </c>
      <c r="C674">
        <v>409.78</v>
      </c>
      <c r="D674">
        <v>413.94</v>
      </c>
      <c r="E674">
        <v>396.3</v>
      </c>
      <c r="F674" t="s">
        <v>1230</v>
      </c>
      <c r="G674" s="21">
        <v>-3.4799999999999998E-2</v>
      </c>
    </row>
    <row r="675" spans="1:7" x14ac:dyDescent="0.35">
      <c r="A675" s="22" t="s">
        <v>1231</v>
      </c>
      <c r="B675">
        <v>410.57</v>
      </c>
      <c r="C675">
        <v>426.89</v>
      </c>
      <c r="D675">
        <v>428.86</v>
      </c>
      <c r="E675">
        <v>405.72</v>
      </c>
      <c r="F675" t="s">
        <v>1232</v>
      </c>
      <c r="G675" s="21">
        <v>-2.7199999999999998E-2</v>
      </c>
    </row>
    <row r="676" spans="1:7" x14ac:dyDescent="0.35">
      <c r="A676" s="22" t="s">
        <v>1233</v>
      </c>
      <c r="B676">
        <v>422.07</v>
      </c>
      <c r="C676">
        <v>415.9</v>
      </c>
      <c r="D676">
        <v>422.45</v>
      </c>
      <c r="E676">
        <v>409.38</v>
      </c>
      <c r="F676" t="s">
        <v>1234</v>
      </c>
      <c r="G676" s="21">
        <v>2.69E-2</v>
      </c>
    </row>
    <row r="677" spans="1:7" x14ac:dyDescent="0.35">
      <c r="A677" s="22" t="s">
        <v>1235</v>
      </c>
      <c r="B677">
        <v>411.03</v>
      </c>
      <c r="C677">
        <v>415.52</v>
      </c>
      <c r="D677">
        <v>415.52</v>
      </c>
      <c r="E677">
        <v>399.08</v>
      </c>
      <c r="F677" t="s">
        <v>1236</v>
      </c>
      <c r="G677" s="21">
        <v>-8.3000000000000001E-3</v>
      </c>
    </row>
    <row r="678" spans="1:7" x14ac:dyDescent="0.35">
      <c r="A678" s="22">
        <v>40796</v>
      </c>
      <c r="B678">
        <v>414.49</v>
      </c>
      <c r="C678">
        <v>416.77</v>
      </c>
      <c r="D678">
        <v>421.52</v>
      </c>
      <c r="E678">
        <v>407.61</v>
      </c>
      <c r="F678" t="s">
        <v>1237</v>
      </c>
      <c r="G678" s="21">
        <v>-8.3000000000000001E-3</v>
      </c>
    </row>
    <row r="679" spans="1:7" x14ac:dyDescent="0.35">
      <c r="A679" s="22">
        <v>40584</v>
      </c>
      <c r="B679">
        <v>417.96</v>
      </c>
      <c r="C679">
        <v>426.43</v>
      </c>
      <c r="D679">
        <v>428.28</v>
      </c>
      <c r="E679">
        <v>415.35</v>
      </c>
      <c r="F679" t="s">
        <v>1238</v>
      </c>
      <c r="G679" s="21">
        <v>-2.2499999999999999E-2</v>
      </c>
    </row>
    <row r="680" spans="1:7" x14ac:dyDescent="0.35">
      <c r="A680" s="22" t="s">
        <v>1239</v>
      </c>
      <c r="B680">
        <v>427.6</v>
      </c>
      <c r="C680">
        <v>436.63</v>
      </c>
      <c r="D680">
        <v>444.4</v>
      </c>
      <c r="E680">
        <v>424.64</v>
      </c>
      <c r="F680" t="s">
        <v>1240</v>
      </c>
      <c r="G680" s="21">
        <v>-2.8799999999999999E-2</v>
      </c>
    </row>
    <row r="681" spans="1:7" x14ac:dyDescent="0.35">
      <c r="A681" s="22" t="s">
        <v>1241</v>
      </c>
      <c r="B681">
        <v>440.3</v>
      </c>
      <c r="C681">
        <v>450.21</v>
      </c>
      <c r="D681">
        <v>461.68</v>
      </c>
      <c r="E681">
        <v>438.58</v>
      </c>
      <c r="F681" t="s">
        <v>1242</v>
      </c>
      <c r="G681" s="21">
        <v>-3.6799999999999999E-2</v>
      </c>
    </row>
    <row r="682" spans="1:7" x14ac:dyDescent="0.35">
      <c r="A682" s="22">
        <v>40856</v>
      </c>
      <c r="B682">
        <v>457.11</v>
      </c>
      <c r="C682">
        <v>461.14</v>
      </c>
      <c r="D682">
        <v>475.45</v>
      </c>
      <c r="E682">
        <v>457.11</v>
      </c>
      <c r="F682" t="s">
        <v>1243</v>
      </c>
      <c r="G682" s="21">
        <v>-6.1000000000000004E-3</v>
      </c>
    </row>
    <row r="683" spans="1:7" x14ac:dyDescent="0.35">
      <c r="A683" s="22">
        <v>40642</v>
      </c>
      <c r="B683">
        <v>459.92</v>
      </c>
      <c r="C683">
        <v>438.35</v>
      </c>
      <c r="D683">
        <v>460.17</v>
      </c>
      <c r="E683">
        <v>430.82</v>
      </c>
      <c r="F683" t="s">
        <v>1244</v>
      </c>
      <c r="G683" s="21">
        <v>5.6599999999999998E-2</v>
      </c>
    </row>
    <row r="684" spans="1:7" x14ac:dyDescent="0.35">
      <c r="A684" s="22" t="s">
        <v>1245</v>
      </c>
      <c r="B684">
        <v>435.29</v>
      </c>
      <c r="C684">
        <v>405.89</v>
      </c>
      <c r="D684">
        <v>435.29</v>
      </c>
      <c r="E684">
        <v>405.26</v>
      </c>
      <c r="F684" t="s">
        <v>1246</v>
      </c>
      <c r="G684" s="21">
        <v>7.6399999999999996E-2</v>
      </c>
    </row>
    <row r="685" spans="1:7" x14ac:dyDescent="0.35">
      <c r="A685" s="22" t="s">
        <v>1247</v>
      </c>
      <c r="B685">
        <v>404.41</v>
      </c>
      <c r="C685">
        <v>401.87</v>
      </c>
      <c r="D685">
        <v>406.75</v>
      </c>
      <c r="E685">
        <v>396.68</v>
      </c>
      <c r="F685" t="s">
        <v>1248</v>
      </c>
      <c r="G685" s="21">
        <v>9.1000000000000004E-3</v>
      </c>
    </row>
    <row r="686" spans="1:7" x14ac:dyDescent="0.35">
      <c r="A686" s="22" t="s">
        <v>1249</v>
      </c>
      <c r="B686">
        <v>400.76</v>
      </c>
      <c r="C686">
        <v>384.47</v>
      </c>
      <c r="D686">
        <v>402.89</v>
      </c>
      <c r="E686">
        <v>383.37</v>
      </c>
      <c r="F686" t="s">
        <v>1250</v>
      </c>
      <c r="G686" s="21">
        <v>4.3900000000000002E-2</v>
      </c>
    </row>
    <row r="687" spans="1:7" x14ac:dyDescent="0.35">
      <c r="A687" s="22">
        <v>40732</v>
      </c>
      <c r="B687">
        <v>383.92</v>
      </c>
      <c r="C687">
        <v>399.24</v>
      </c>
      <c r="D687">
        <v>400.69</v>
      </c>
      <c r="E687">
        <v>379.84</v>
      </c>
      <c r="F687" t="s">
        <v>1251</v>
      </c>
      <c r="G687" s="21">
        <v>-4.2299999999999997E-2</v>
      </c>
    </row>
    <row r="688" spans="1:7" x14ac:dyDescent="0.35">
      <c r="A688" s="22" t="s">
        <v>1252</v>
      </c>
      <c r="B688">
        <v>400.88</v>
      </c>
      <c r="C688">
        <v>404.84</v>
      </c>
      <c r="D688">
        <v>404.91</v>
      </c>
      <c r="E688">
        <v>388.79</v>
      </c>
      <c r="F688" t="s">
        <v>1253</v>
      </c>
      <c r="G688" s="21">
        <v>-1.1900000000000001E-2</v>
      </c>
    </row>
    <row r="689" spans="1:7" x14ac:dyDescent="0.35">
      <c r="A689" s="22" t="s">
        <v>1254</v>
      </c>
      <c r="B689">
        <v>405.7</v>
      </c>
      <c r="C689">
        <v>409.11</v>
      </c>
      <c r="D689">
        <v>411.36</v>
      </c>
      <c r="E689">
        <v>402.2</v>
      </c>
      <c r="F689" t="s">
        <v>1255</v>
      </c>
      <c r="G689" s="21">
        <v>-8.6E-3</v>
      </c>
    </row>
    <row r="690" spans="1:7" x14ac:dyDescent="0.35">
      <c r="A690" s="22" t="s">
        <v>1256</v>
      </c>
      <c r="B690">
        <v>409.2</v>
      </c>
      <c r="C690">
        <v>412.9</v>
      </c>
      <c r="D690">
        <v>417.06</v>
      </c>
      <c r="E690">
        <v>408.96</v>
      </c>
      <c r="F690" t="s">
        <v>1257</v>
      </c>
      <c r="G690" s="21">
        <v>-1.34E-2</v>
      </c>
    </row>
    <row r="691" spans="1:7" x14ac:dyDescent="0.35">
      <c r="A691" s="22">
        <v>40823</v>
      </c>
      <c r="B691">
        <v>414.74</v>
      </c>
      <c r="C691">
        <v>429.41</v>
      </c>
      <c r="D691">
        <v>429.63</v>
      </c>
      <c r="E691">
        <v>412.52</v>
      </c>
      <c r="F691" t="s">
        <v>1258</v>
      </c>
      <c r="G691" s="21">
        <v>-3.6200000000000003E-2</v>
      </c>
    </row>
    <row r="692" spans="1:7" x14ac:dyDescent="0.35">
      <c r="A692" s="22">
        <v>40609</v>
      </c>
      <c r="B692">
        <v>430.32</v>
      </c>
      <c r="C692">
        <v>425.04</v>
      </c>
      <c r="D692">
        <v>434.07</v>
      </c>
      <c r="E692">
        <v>423.39</v>
      </c>
      <c r="F692" t="s">
        <v>1259</v>
      </c>
      <c r="G692" s="21">
        <v>1.18E-2</v>
      </c>
    </row>
    <row r="693" spans="1:7" x14ac:dyDescent="0.35">
      <c r="A693" s="22" t="s">
        <v>1260</v>
      </c>
      <c r="B693">
        <v>425.29</v>
      </c>
      <c r="C693">
        <v>436.95</v>
      </c>
      <c r="D693">
        <v>438.53</v>
      </c>
      <c r="E693">
        <v>424.26</v>
      </c>
      <c r="F693" t="s">
        <v>1261</v>
      </c>
      <c r="G693" s="21">
        <v>-1.8700000000000001E-2</v>
      </c>
    </row>
    <row r="694" spans="1:7" x14ac:dyDescent="0.35">
      <c r="A694" s="22" t="s">
        <v>1262</v>
      </c>
      <c r="B694">
        <v>433.4</v>
      </c>
      <c r="C694">
        <v>438.13</v>
      </c>
      <c r="D694">
        <v>445.49</v>
      </c>
      <c r="E694">
        <v>431.59</v>
      </c>
      <c r="F694" t="s">
        <v>1263</v>
      </c>
      <c r="G694" s="21">
        <v>-1.26E-2</v>
      </c>
    </row>
    <row r="695" spans="1:7" x14ac:dyDescent="0.35">
      <c r="A695" s="22">
        <v>40883</v>
      </c>
      <c r="B695">
        <v>438.93</v>
      </c>
      <c r="C695">
        <v>443.49</v>
      </c>
      <c r="D695">
        <v>452.55</v>
      </c>
      <c r="E695">
        <v>436.24</v>
      </c>
      <c r="F695" t="s">
        <v>1264</v>
      </c>
      <c r="G695" s="21">
        <v>-1.3599999999999999E-2</v>
      </c>
    </row>
    <row r="696" spans="1:7" x14ac:dyDescent="0.35">
      <c r="A696" s="22">
        <v>40669</v>
      </c>
      <c r="B696">
        <v>445</v>
      </c>
      <c r="C696">
        <v>434.97</v>
      </c>
      <c r="D696">
        <v>451.81</v>
      </c>
      <c r="E696">
        <v>430.15</v>
      </c>
      <c r="F696" t="s">
        <v>1265</v>
      </c>
      <c r="G696" s="21">
        <v>3.5999999999999999E-3</v>
      </c>
    </row>
    <row r="697" spans="1:7" x14ac:dyDescent="0.35">
      <c r="A697" s="22" t="s">
        <v>1266</v>
      </c>
      <c r="B697">
        <v>443.41</v>
      </c>
      <c r="C697">
        <v>417.07</v>
      </c>
      <c r="D697">
        <v>461.93</v>
      </c>
      <c r="E697">
        <v>412</v>
      </c>
      <c r="F697" t="s">
        <v>1267</v>
      </c>
      <c r="G697" s="21">
        <v>7.9299999999999995E-2</v>
      </c>
    </row>
    <row r="698" spans="1:7" x14ac:dyDescent="0.35">
      <c r="A698" s="22" t="s">
        <v>1268</v>
      </c>
      <c r="B698">
        <v>410.82</v>
      </c>
      <c r="C698">
        <v>429.74</v>
      </c>
      <c r="D698">
        <v>430.54</v>
      </c>
      <c r="E698">
        <v>371.03</v>
      </c>
      <c r="F698" t="s">
        <v>1269</v>
      </c>
      <c r="G698" s="21">
        <v>-5.0900000000000001E-2</v>
      </c>
    </row>
    <row r="699" spans="1:7" x14ac:dyDescent="0.35">
      <c r="A699" s="22" t="s">
        <v>1270</v>
      </c>
      <c r="B699">
        <v>432.87</v>
      </c>
      <c r="C699">
        <v>479.01</v>
      </c>
      <c r="D699">
        <v>481.51</v>
      </c>
      <c r="E699">
        <v>432.24</v>
      </c>
      <c r="F699" t="s">
        <v>1271</v>
      </c>
      <c r="G699" s="21">
        <v>-9.7600000000000006E-2</v>
      </c>
    </row>
    <row r="700" spans="1:7" x14ac:dyDescent="0.35">
      <c r="A700" s="22">
        <v>40760</v>
      </c>
      <c r="B700">
        <v>479.67</v>
      </c>
      <c r="C700">
        <v>469.01</v>
      </c>
      <c r="D700">
        <v>484.74</v>
      </c>
      <c r="E700">
        <v>467.77</v>
      </c>
      <c r="F700" t="s">
        <v>1272</v>
      </c>
      <c r="G700" s="21">
        <v>1.47E-2</v>
      </c>
    </row>
    <row r="701" spans="1:7" x14ac:dyDescent="0.35">
      <c r="A701" s="22">
        <v>40548</v>
      </c>
      <c r="B701">
        <v>472.71</v>
      </c>
      <c r="C701">
        <v>483.3</v>
      </c>
      <c r="D701">
        <v>488.02</v>
      </c>
      <c r="E701">
        <v>470.13</v>
      </c>
      <c r="F701" t="s">
        <v>1273</v>
      </c>
      <c r="G701" s="21">
        <v>-1.54E-2</v>
      </c>
    </row>
    <row r="702" spans="1:7" x14ac:dyDescent="0.35">
      <c r="A702" s="22" t="s">
        <v>1274</v>
      </c>
      <c r="B702">
        <v>480.08</v>
      </c>
      <c r="C702">
        <v>458.99</v>
      </c>
      <c r="D702">
        <v>481.13</v>
      </c>
      <c r="E702">
        <v>458.99</v>
      </c>
      <c r="F702" t="s">
        <v>1275</v>
      </c>
      <c r="G702" s="21">
        <v>5.1799999999999999E-2</v>
      </c>
    </row>
    <row r="703" spans="1:7" x14ac:dyDescent="0.35">
      <c r="A703" s="22" t="s">
        <v>1276</v>
      </c>
      <c r="B703">
        <v>456.45</v>
      </c>
      <c r="C703">
        <v>458.39</v>
      </c>
      <c r="D703">
        <v>462.74</v>
      </c>
      <c r="E703">
        <v>453.54</v>
      </c>
      <c r="F703" t="s">
        <v>1277</v>
      </c>
      <c r="G703" s="21">
        <v>-9.7999999999999997E-3</v>
      </c>
    </row>
    <row r="704" spans="1:7" x14ac:dyDescent="0.35">
      <c r="A704" s="22">
        <v>40820</v>
      </c>
      <c r="B704">
        <v>460.96</v>
      </c>
      <c r="C704">
        <v>464.21</v>
      </c>
      <c r="D704">
        <v>464.74</v>
      </c>
      <c r="E704">
        <v>459.87</v>
      </c>
      <c r="F704" t="s">
        <v>1278</v>
      </c>
      <c r="G704" s="21">
        <v>-7.1999999999999998E-3</v>
      </c>
    </row>
    <row r="705" spans="1:7" x14ac:dyDescent="0.35">
      <c r="A705" s="22">
        <v>40606</v>
      </c>
      <c r="B705">
        <v>464.29</v>
      </c>
      <c r="C705">
        <v>459.95</v>
      </c>
      <c r="D705">
        <v>465.85</v>
      </c>
      <c r="E705">
        <v>454.86</v>
      </c>
      <c r="F705" t="s">
        <v>1279</v>
      </c>
      <c r="G705" s="21">
        <v>1.12E-2</v>
      </c>
    </row>
    <row r="706" spans="1:7" x14ac:dyDescent="0.35">
      <c r="A706" s="22" t="s">
        <v>1280</v>
      </c>
      <c r="B706">
        <v>459.17</v>
      </c>
      <c r="C706">
        <v>458.35</v>
      </c>
      <c r="D706">
        <v>465.31</v>
      </c>
      <c r="E706">
        <v>454.31</v>
      </c>
      <c r="F706" t="s">
        <v>1281</v>
      </c>
      <c r="G706" s="21">
        <v>3.0999999999999999E-3</v>
      </c>
    </row>
    <row r="707" spans="1:7" x14ac:dyDescent="0.35">
      <c r="A707" s="22" t="s">
        <v>1282</v>
      </c>
      <c r="B707">
        <v>457.74</v>
      </c>
      <c r="C707">
        <v>467.17</v>
      </c>
      <c r="D707">
        <v>470.98</v>
      </c>
      <c r="E707">
        <v>457.66</v>
      </c>
      <c r="F707" t="s">
        <v>1283</v>
      </c>
      <c r="G707" s="21">
        <v>-7.1999999999999998E-3</v>
      </c>
    </row>
    <row r="708" spans="1:7" x14ac:dyDescent="0.35">
      <c r="A708" s="22" t="s">
        <v>1284</v>
      </c>
      <c r="B708">
        <v>461.08</v>
      </c>
      <c r="C708">
        <v>491.95</v>
      </c>
      <c r="D708">
        <v>493.2</v>
      </c>
      <c r="E708">
        <v>454.73</v>
      </c>
      <c r="F708" t="s">
        <v>1285</v>
      </c>
      <c r="G708" s="21">
        <v>-6.8599999999999994E-2</v>
      </c>
    </row>
    <row r="709" spans="1:7" x14ac:dyDescent="0.35">
      <c r="A709" s="22">
        <v>40697</v>
      </c>
      <c r="B709">
        <v>495.06</v>
      </c>
      <c r="C709">
        <v>465.21</v>
      </c>
      <c r="D709">
        <v>496.22</v>
      </c>
      <c r="E709">
        <v>464.44</v>
      </c>
      <c r="F709" t="s">
        <v>1286</v>
      </c>
      <c r="G709" s="21">
        <v>7.8E-2</v>
      </c>
    </row>
    <row r="710" spans="1:7" x14ac:dyDescent="0.35">
      <c r="A710" s="22" t="s">
        <v>1287</v>
      </c>
      <c r="B710">
        <v>459.23</v>
      </c>
      <c r="C710">
        <v>467.12</v>
      </c>
      <c r="D710">
        <v>474.22</v>
      </c>
      <c r="E710">
        <v>449.78</v>
      </c>
      <c r="F710" t="s">
        <v>1288</v>
      </c>
      <c r="G710" s="21">
        <v>-1.66E-2</v>
      </c>
    </row>
    <row r="711" spans="1:7" x14ac:dyDescent="0.35">
      <c r="A711" s="22" t="s">
        <v>1289</v>
      </c>
      <c r="B711">
        <v>466.96</v>
      </c>
      <c r="C711">
        <v>497.71</v>
      </c>
      <c r="D711">
        <v>497.71</v>
      </c>
      <c r="E711">
        <v>455.74</v>
      </c>
      <c r="F711" t="s">
        <v>1290</v>
      </c>
      <c r="G711" s="21">
        <v>-7.3300000000000004E-2</v>
      </c>
    </row>
    <row r="712" spans="1:7" x14ac:dyDescent="0.35">
      <c r="A712" s="22" t="s">
        <v>1291</v>
      </c>
      <c r="B712">
        <v>503.92</v>
      </c>
      <c r="C712">
        <v>520.73</v>
      </c>
      <c r="D712">
        <v>522.37</v>
      </c>
      <c r="E712">
        <v>502.55</v>
      </c>
      <c r="F712" t="s">
        <v>1292</v>
      </c>
      <c r="G712" s="21">
        <v>-3.09E-2</v>
      </c>
    </row>
    <row r="713" spans="1:7" x14ac:dyDescent="0.35">
      <c r="A713" s="22">
        <v>40696</v>
      </c>
      <c r="B713">
        <v>519.98</v>
      </c>
      <c r="C713">
        <v>515.70000000000005</v>
      </c>
      <c r="D713">
        <v>529.20000000000005</v>
      </c>
      <c r="E713">
        <v>515.61</v>
      </c>
      <c r="F713" t="s">
        <v>1293</v>
      </c>
      <c r="G713" s="21">
        <v>1.84E-2</v>
      </c>
    </row>
    <row r="714" spans="1:7" x14ac:dyDescent="0.35">
      <c r="A714" s="22" t="s">
        <v>1294</v>
      </c>
      <c r="B714">
        <v>510.6</v>
      </c>
      <c r="C714">
        <v>525.70000000000005</v>
      </c>
      <c r="D714">
        <v>525.70000000000005</v>
      </c>
      <c r="E714">
        <v>498.11</v>
      </c>
      <c r="F714" t="s">
        <v>1295</v>
      </c>
      <c r="G714" s="21">
        <v>-1.7100000000000001E-2</v>
      </c>
    </row>
    <row r="715" spans="1:7" x14ac:dyDescent="0.35">
      <c r="A715" s="22" t="s">
        <v>1296</v>
      </c>
      <c r="B715">
        <v>519.5</v>
      </c>
      <c r="C715">
        <v>492.89</v>
      </c>
      <c r="D715">
        <v>521.22</v>
      </c>
      <c r="E715">
        <v>492.37</v>
      </c>
      <c r="F715" t="s">
        <v>1297</v>
      </c>
      <c r="G715" s="21">
        <v>6.1899999999999997E-2</v>
      </c>
    </row>
    <row r="716" spans="1:7" x14ac:dyDescent="0.35">
      <c r="A716" s="22">
        <v>40787</v>
      </c>
      <c r="B716">
        <v>489.22</v>
      </c>
      <c r="C716">
        <v>483.71</v>
      </c>
      <c r="D716">
        <v>490.11</v>
      </c>
      <c r="E716">
        <v>475.48</v>
      </c>
      <c r="F716" t="s">
        <v>1298</v>
      </c>
      <c r="G716" s="21">
        <v>1.5299999999999999E-2</v>
      </c>
    </row>
    <row r="717" spans="1:7" x14ac:dyDescent="0.35">
      <c r="A717" s="22">
        <v>40575</v>
      </c>
      <c r="B717">
        <v>481.86</v>
      </c>
      <c r="C717">
        <v>485.72</v>
      </c>
      <c r="D717">
        <v>487.94</v>
      </c>
      <c r="E717">
        <v>479.87</v>
      </c>
      <c r="F717" t="s">
        <v>1299</v>
      </c>
      <c r="G717" s="21">
        <v>-5.7999999999999996E-3</v>
      </c>
    </row>
    <row r="718" spans="1:7" x14ac:dyDescent="0.35">
      <c r="A718" s="22" t="s">
        <v>1300</v>
      </c>
      <c r="B718">
        <v>484.66</v>
      </c>
      <c r="C718">
        <v>475.64</v>
      </c>
      <c r="D718">
        <v>485.22</v>
      </c>
      <c r="E718">
        <v>469.64</v>
      </c>
      <c r="F718" t="s">
        <v>1301</v>
      </c>
      <c r="G718" s="21">
        <v>2.52E-2</v>
      </c>
    </row>
    <row r="719" spans="1:7" x14ac:dyDescent="0.35">
      <c r="A719" s="22" t="s">
        <v>1302</v>
      </c>
      <c r="B719">
        <v>472.76</v>
      </c>
      <c r="C719">
        <v>488.3</v>
      </c>
      <c r="D719">
        <v>488.69</v>
      </c>
      <c r="E719">
        <v>470.14</v>
      </c>
      <c r="F719" t="s">
        <v>1303</v>
      </c>
      <c r="G719" s="21">
        <v>-2.58E-2</v>
      </c>
    </row>
    <row r="720" spans="1:7" x14ac:dyDescent="0.35">
      <c r="A720" s="22">
        <v>40524</v>
      </c>
      <c r="B720">
        <v>485.29</v>
      </c>
      <c r="C720">
        <v>485.82</v>
      </c>
      <c r="D720">
        <v>497.09</v>
      </c>
      <c r="E720">
        <v>476.27</v>
      </c>
      <c r="F720" t="s">
        <v>1304</v>
      </c>
      <c r="G720" s="21">
        <v>2.5899999999999999E-2</v>
      </c>
    </row>
    <row r="721" spans="1:7" x14ac:dyDescent="0.35">
      <c r="A721" s="22">
        <v>40310</v>
      </c>
      <c r="B721">
        <v>473.06</v>
      </c>
      <c r="C721">
        <v>467.3</v>
      </c>
      <c r="D721">
        <v>473.06</v>
      </c>
      <c r="E721">
        <v>450.16</v>
      </c>
      <c r="F721" t="s">
        <v>1305</v>
      </c>
      <c r="G721" s="21">
        <v>1.8800000000000001E-2</v>
      </c>
    </row>
    <row r="722" spans="1:7" x14ac:dyDescent="0.35">
      <c r="A722" s="22" t="s">
        <v>1306</v>
      </c>
      <c r="B722">
        <v>464.35</v>
      </c>
      <c r="C722">
        <v>437.92</v>
      </c>
      <c r="D722">
        <v>467.2</v>
      </c>
      <c r="E722">
        <v>436.38</v>
      </c>
      <c r="F722" t="s">
        <v>1307</v>
      </c>
      <c r="G722" s="21">
        <v>5.5500000000000001E-2</v>
      </c>
    </row>
    <row r="723" spans="1:7" x14ac:dyDescent="0.35">
      <c r="A723" s="22" t="s">
        <v>1308</v>
      </c>
      <c r="B723">
        <v>439.94</v>
      </c>
      <c r="C723">
        <v>422.71</v>
      </c>
      <c r="D723">
        <v>443.68</v>
      </c>
      <c r="E723">
        <v>419.98</v>
      </c>
      <c r="F723" t="s">
        <v>1309</v>
      </c>
      <c r="G723" s="21">
        <v>3.15E-2</v>
      </c>
    </row>
    <row r="724" spans="1:7" x14ac:dyDescent="0.35">
      <c r="A724" s="22" t="s">
        <v>1310</v>
      </c>
      <c r="B724">
        <v>426.51</v>
      </c>
      <c r="C724">
        <v>440.61</v>
      </c>
      <c r="D724">
        <v>443.08</v>
      </c>
      <c r="E724">
        <v>424.32</v>
      </c>
      <c r="F724" t="s">
        <v>1311</v>
      </c>
      <c r="G724" s="21">
        <v>-3.4200000000000001E-2</v>
      </c>
    </row>
    <row r="725" spans="1:7" x14ac:dyDescent="0.35">
      <c r="A725" s="22">
        <v>40370</v>
      </c>
      <c r="B725">
        <v>441.6</v>
      </c>
      <c r="C725">
        <v>457.5</v>
      </c>
      <c r="D725">
        <v>458.74</v>
      </c>
      <c r="E725">
        <v>436.5</v>
      </c>
      <c r="F725" t="s">
        <v>1312</v>
      </c>
      <c r="G725" s="21">
        <v>-3.4299999999999997E-2</v>
      </c>
    </row>
    <row r="726" spans="1:7" x14ac:dyDescent="0.35">
      <c r="A726" s="22" t="s">
        <v>1313</v>
      </c>
      <c r="B726">
        <v>457.27</v>
      </c>
      <c r="C726">
        <v>451.81</v>
      </c>
      <c r="D726">
        <v>457.27</v>
      </c>
      <c r="E726">
        <v>442.34</v>
      </c>
      <c r="F726" t="s">
        <v>1314</v>
      </c>
      <c r="G726" s="21">
        <v>1.03E-2</v>
      </c>
    </row>
    <row r="727" spans="1:7" x14ac:dyDescent="0.35">
      <c r="A727" s="22" t="s">
        <v>1315</v>
      </c>
      <c r="B727">
        <v>452.63</v>
      </c>
      <c r="C727">
        <v>444.67</v>
      </c>
      <c r="D727">
        <v>458.23</v>
      </c>
      <c r="E727">
        <v>443.12</v>
      </c>
      <c r="F727" t="s">
        <v>1316</v>
      </c>
      <c r="G727" s="21">
        <v>1.67E-2</v>
      </c>
    </row>
    <row r="728" spans="1:7" x14ac:dyDescent="0.35">
      <c r="A728" s="22" t="s">
        <v>1317</v>
      </c>
      <c r="B728">
        <v>445.21</v>
      </c>
      <c r="C728">
        <v>458.44</v>
      </c>
      <c r="D728">
        <v>459.39</v>
      </c>
      <c r="E728">
        <v>440.59</v>
      </c>
      <c r="F728" t="s">
        <v>1318</v>
      </c>
      <c r="G728" s="21">
        <v>-2.8799999999999999E-2</v>
      </c>
    </row>
    <row r="729" spans="1:7" x14ac:dyDescent="0.35">
      <c r="A729" s="22">
        <v>40461</v>
      </c>
      <c r="B729">
        <v>458.39</v>
      </c>
      <c r="C729">
        <v>457.41</v>
      </c>
      <c r="D729">
        <v>461.48</v>
      </c>
      <c r="E729">
        <v>452.19</v>
      </c>
      <c r="F729" t="s">
        <v>1319</v>
      </c>
      <c r="G729" s="21">
        <v>-1.9E-3</v>
      </c>
    </row>
    <row r="730" spans="1:7" x14ac:dyDescent="0.35">
      <c r="A730" s="22">
        <v>40247</v>
      </c>
      <c r="B730">
        <v>459.26</v>
      </c>
      <c r="C730">
        <v>452.38</v>
      </c>
      <c r="D730">
        <v>467.61</v>
      </c>
      <c r="E730">
        <v>440.63</v>
      </c>
      <c r="F730" t="s">
        <v>1320</v>
      </c>
      <c r="G730" s="21">
        <v>1.67E-2</v>
      </c>
    </row>
    <row r="731" spans="1:7" x14ac:dyDescent="0.35">
      <c r="A731" s="22" t="s">
        <v>1321</v>
      </c>
      <c r="B731">
        <v>451.71</v>
      </c>
      <c r="C731">
        <v>451.17</v>
      </c>
      <c r="D731">
        <v>458</v>
      </c>
      <c r="E731">
        <v>449.37</v>
      </c>
      <c r="F731" t="s">
        <v>1322</v>
      </c>
      <c r="G731" s="21">
        <v>4.4000000000000003E-3</v>
      </c>
    </row>
    <row r="732" spans="1:7" x14ac:dyDescent="0.35">
      <c r="A732" s="22" t="s">
        <v>1323</v>
      </c>
      <c r="B732">
        <v>449.71</v>
      </c>
      <c r="C732">
        <v>462.01</v>
      </c>
      <c r="D732">
        <v>462.83</v>
      </c>
      <c r="E732">
        <v>447.16</v>
      </c>
      <c r="F732" t="s">
        <v>1324</v>
      </c>
      <c r="G732" s="21">
        <v>-1.72E-2</v>
      </c>
    </row>
    <row r="733" spans="1:7" x14ac:dyDescent="0.35">
      <c r="A733" s="22">
        <v>40521</v>
      </c>
      <c r="B733">
        <v>457.58</v>
      </c>
      <c r="C733">
        <v>448.97</v>
      </c>
      <c r="D733">
        <v>457.58</v>
      </c>
      <c r="E733">
        <v>442.43</v>
      </c>
      <c r="F733" t="s">
        <v>1325</v>
      </c>
      <c r="G733" s="21">
        <v>1.37E-2</v>
      </c>
    </row>
    <row r="734" spans="1:7" x14ac:dyDescent="0.35">
      <c r="A734" s="22">
        <v>40307</v>
      </c>
      <c r="B734">
        <v>451.39</v>
      </c>
      <c r="C734">
        <v>463.94</v>
      </c>
      <c r="D734">
        <v>469.25</v>
      </c>
      <c r="E734">
        <v>451.39</v>
      </c>
      <c r="F734" t="s">
        <v>1326</v>
      </c>
      <c r="G734" s="21">
        <v>-1.6E-2</v>
      </c>
    </row>
    <row r="735" spans="1:7" x14ac:dyDescent="0.35">
      <c r="A735" s="22" t="s">
        <v>1327</v>
      </c>
      <c r="B735">
        <v>458.75</v>
      </c>
      <c r="C735">
        <v>439.27</v>
      </c>
      <c r="D735">
        <v>458.75</v>
      </c>
      <c r="E735">
        <v>439.27</v>
      </c>
      <c r="F735" t="s">
        <v>1328</v>
      </c>
      <c r="G735" s="21">
        <v>6.9000000000000006E-2</v>
      </c>
    </row>
    <row r="736" spans="1:7" x14ac:dyDescent="0.35">
      <c r="A736" s="22" t="s">
        <v>1329</v>
      </c>
      <c r="B736">
        <v>429.14</v>
      </c>
      <c r="C736">
        <v>453.06</v>
      </c>
      <c r="D736">
        <v>453.06</v>
      </c>
      <c r="E736">
        <v>421.3</v>
      </c>
      <c r="F736" t="s">
        <v>1330</v>
      </c>
      <c r="G736" s="21">
        <v>-5.6500000000000002E-2</v>
      </c>
    </row>
    <row r="737" spans="1:7" x14ac:dyDescent="0.35">
      <c r="A737" s="22" t="s">
        <v>1331</v>
      </c>
      <c r="B737">
        <v>454.84</v>
      </c>
      <c r="C737">
        <v>458.09</v>
      </c>
      <c r="D737">
        <v>464.76</v>
      </c>
      <c r="E737">
        <v>444.38</v>
      </c>
      <c r="F737" t="s">
        <v>1332</v>
      </c>
      <c r="G737" s="21">
        <v>4.7000000000000002E-3</v>
      </c>
    </row>
    <row r="738" spans="1:7" x14ac:dyDescent="0.35">
      <c r="A738" s="22">
        <v>40398</v>
      </c>
      <c r="B738">
        <v>452.73</v>
      </c>
      <c r="C738">
        <v>482.65</v>
      </c>
      <c r="D738">
        <v>482.65</v>
      </c>
      <c r="E738">
        <v>440.72</v>
      </c>
      <c r="F738" t="s">
        <v>1333</v>
      </c>
      <c r="G738" s="21">
        <v>-6.2300000000000001E-2</v>
      </c>
    </row>
    <row r="739" spans="1:7" x14ac:dyDescent="0.35">
      <c r="A739" s="22">
        <v>40186</v>
      </c>
      <c r="B739">
        <v>482.82</v>
      </c>
      <c r="C739">
        <v>494.78</v>
      </c>
      <c r="D739">
        <v>496.53</v>
      </c>
      <c r="E739">
        <v>482.37</v>
      </c>
      <c r="F739" t="s">
        <v>1334</v>
      </c>
      <c r="G739" s="21">
        <v>-2.2499999999999999E-2</v>
      </c>
    </row>
    <row r="740" spans="1:7" x14ac:dyDescent="0.35">
      <c r="A740" s="22" t="s">
        <v>1335</v>
      </c>
      <c r="B740">
        <v>493.91</v>
      </c>
      <c r="C740">
        <v>501.2</v>
      </c>
      <c r="D740">
        <v>501.92</v>
      </c>
      <c r="E740">
        <v>488.92</v>
      </c>
      <c r="F740" t="s">
        <v>1336</v>
      </c>
      <c r="G740" s="21">
        <v>-1.2800000000000001E-2</v>
      </c>
    </row>
    <row r="741" spans="1:7" x14ac:dyDescent="0.35">
      <c r="A741" s="22" t="s">
        <v>1337</v>
      </c>
      <c r="B741">
        <v>500.31</v>
      </c>
      <c r="C741">
        <v>504.25</v>
      </c>
      <c r="D741">
        <v>507.27</v>
      </c>
      <c r="E741">
        <v>499.73</v>
      </c>
      <c r="F741" t="s">
        <v>1338</v>
      </c>
      <c r="G741" s="21">
        <v>-1.17E-2</v>
      </c>
    </row>
    <row r="742" spans="1:7" x14ac:dyDescent="0.35">
      <c r="A742" s="22">
        <v>40489</v>
      </c>
      <c r="B742">
        <v>506.21</v>
      </c>
      <c r="C742">
        <v>499.83</v>
      </c>
      <c r="D742">
        <v>512.80999999999995</v>
      </c>
      <c r="E742">
        <v>497.16</v>
      </c>
      <c r="F742" t="s">
        <v>1339</v>
      </c>
      <c r="G742" s="21">
        <v>1.35E-2</v>
      </c>
    </row>
    <row r="743" spans="1:7" x14ac:dyDescent="0.35">
      <c r="A743" s="22">
        <v>40275</v>
      </c>
      <c r="B743">
        <v>499.46</v>
      </c>
      <c r="C743">
        <v>505.67</v>
      </c>
      <c r="D743">
        <v>507.08</v>
      </c>
      <c r="E743">
        <v>496.91</v>
      </c>
      <c r="F743" t="s">
        <v>1340</v>
      </c>
      <c r="G743" s="21">
        <v>-8.3000000000000001E-3</v>
      </c>
    </row>
    <row r="744" spans="1:7" x14ac:dyDescent="0.35">
      <c r="A744" s="22" t="s">
        <v>1341</v>
      </c>
      <c r="B744">
        <v>503.65</v>
      </c>
      <c r="C744">
        <v>505.37</v>
      </c>
      <c r="D744">
        <v>511.37</v>
      </c>
      <c r="E744">
        <v>501.06</v>
      </c>
      <c r="F744" t="s">
        <v>1342</v>
      </c>
      <c r="G744" s="21">
        <v>-2.8999999999999998E-3</v>
      </c>
    </row>
    <row r="745" spans="1:7" x14ac:dyDescent="0.35">
      <c r="A745" s="22" t="s">
        <v>1343</v>
      </c>
      <c r="B745">
        <v>505.12</v>
      </c>
      <c r="C745">
        <v>515.08000000000004</v>
      </c>
      <c r="D745">
        <v>515.76</v>
      </c>
      <c r="E745">
        <v>505.12</v>
      </c>
      <c r="F745" t="s">
        <v>1344</v>
      </c>
      <c r="G745" s="21">
        <v>-1.1900000000000001E-2</v>
      </c>
    </row>
    <row r="746" spans="1:7" x14ac:dyDescent="0.35">
      <c r="A746" s="22" t="s">
        <v>1345</v>
      </c>
      <c r="B746">
        <v>511.18</v>
      </c>
      <c r="C746">
        <v>506.55</v>
      </c>
      <c r="D746">
        <v>514.04</v>
      </c>
      <c r="E746">
        <v>506.31</v>
      </c>
      <c r="F746" t="s">
        <v>1346</v>
      </c>
      <c r="G746" s="21">
        <v>1.37E-2</v>
      </c>
    </row>
    <row r="747" spans="1:7" x14ac:dyDescent="0.35">
      <c r="A747" s="22">
        <v>40335</v>
      </c>
      <c r="B747">
        <v>504.29</v>
      </c>
      <c r="C747">
        <v>498.94</v>
      </c>
      <c r="D747">
        <v>506.75</v>
      </c>
      <c r="E747">
        <v>493.2</v>
      </c>
      <c r="F747" t="s">
        <v>1347</v>
      </c>
      <c r="G747" s="21">
        <v>-1.1900000000000001E-2</v>
      </c>
    </row>
    <row r="748" spans="1:7" x14ac:dyDescent="0.35">
      <c r="A748" s="22" t="s">
        <v>1348</v>
      </c>
      <c r="B748">
        <v>510.37</v>
      </c>
      <c r="C748">
        <v>510.54</v>
      </c>
      <c r="D748">
        <v>516.22</v>
      </c>
      <c r="E748">
        <v>503.65</v>
      </c>
      <c r="F748" t="s">
        <v>1349</v>
      </c>
      <c r="G748" s="21">
        <v>-5.1000000000000004E-3</v>
      </c>
    </row>
    <row r="749" spans="1:7" x14ac:dyDescent="0.35">
      <c r="A749" s="22" t="s">
        <v>1350</v>
      </c>
      <c r="B749">
        <v>512.99</v>
      </c>
      <c r="C749">
        <v>485.1</v>
      </c>
      <c r="D749">
        <v>513.34</v>
      </c>
      <c r="E749">
        <v>479.56</v>
      </c>
      <c r="F749" t="s">
        <v>1351</v>
      </c>
      <c r="G749" s="21">
        <v>6.0600000000000001E-2</v>
      </c>
    </row>
    <row r="750" spans="1:7" x14ac:dyDescent="0.35">
      <c r="A750" s="22" t="s">
        <v>1352</v>
      </c>
      <c r="B750">
        <v>483.69</v>
      </c>
      <c r="C750">
        <v>521.29999999999995</v>
      </c>
      <c r="D750">
        <v>521.66999999999996</v>
      </c>
      <c r="E750">
        <v>481.68</v>
      </c>
      <c r="F750" t="s">
        <v>1353</v>
      </c>
      <c r="G750" s="21">
        <v>-7.1099999999999997E-2</v>
      </c>
    </row>
    <row r="751" spans="1:7" x14ac:dyDescent="0.35">
      <c r="A751" s="22">
        <v>40426</v>
      </c>
      <c r="B751">
        <v>520.72</v>
      </c>
      <c r="C751">
        <v>541.49</v>
      </c>
      <c r="D751">
        <v>541.49</v>
      </c>
      <c r="E751">
        <v>516.11</v>
      </c>
      <c r="F751" t="s">
        <v>1354</v>
      </c>
      <c r="G751" s="21">
        <v>-3.9300000000000002E-2</v>
      </c>
    </row>
    <row r="752" spans="1:7" x14ac:dyDescent="0.35">
      <c r="A752" s="22">
        <v>40214</v>
      </c>
      <c r="B752">
        <v>542.03</v>
      </c>
      <c r="C752">
        <v>544.52</v>
      </c>
      <c r="D752">
        <v>551.4</v>
      </c>
      <c r="E752">
        <v>536.51</v>
      </c>
      <c r="F752" t="s">
        <v>1355</v>
      </c>
      <c r="G752" s="21">
        <v>-5.9999999999999995E-4</v>
      </c>
    </row>
    <row r="753" spans="1:7" x14ac:dyDescent="0.35">
      <c r="A753" s="22" t="s">
        <v>1356</v>
      </c>
      <c r="B753">
        <v>542.37</v>
      </c>
      <c r="C753">
        <v>531.69000000000005</v>
      </c>
      <c r="D753">
        <v>542.74</v>
      </c>
      <c r="E753">
        <v>531.21</v>
      </c>
      <c r="F753" t="s">
        <v>1357</v>
      </c>
      <c r="G753" s="21">
        <v>2.47E-2</v>
      </c>
    </row>
    <row r="754" spans="1:7" x14ac:dyDescent="0.35">
      <c r="A754" s="22" t="s">
        <v>1358</v>
      </c>
      <c r="B754">
        <v>529.30999999999995</v>
      </c>
      <c r="C754">
        <v>521.35</v>
      </c>
      <c r="D754">
        <v>534.53</v>
      </c>
      <c r="E754">
        <v>515.20000000000005</v>
      </c>
      <c r="F754" t="s">
        <v>1359</v>
      </c>
      <c r="G754" s="21">
        <v>1.3899999999999999E-2</v>
      </c>
    </row>
    <row r="755" spans="1:7" x14ac:dyDescent="0.35">
      <c r="A755" s="22">
        <v>40486</v>
      </c>
      <c r="B755">
        <v>522.03</v>
      </c>
      <c r="C755">
        <v>522.12</v>
      </c>
      <c r="D755">
        <v>523.99</v>
      </c>
      <c r="E755">
        <v>515.80999999999995</v>
      </c>
      <c r="F755" t="s">
        <v>1360</v>
      </c>
      <c r="G755" s="21">
        <v>8.8999999999999999E-3</v>
      </c>
    </row>
    <row r="756" spans="1:7" x14ac:dyDescent="0.35">
      <c r="A756" s="22">
        <v>40272</v>
      </c>
      <c r="B756">
        <v>517.41999999999996</v>
      </c>
      <c r="C756">
        <v>514.16999999999996</v>
      </c>
      <c r="D756">
        <v>520.30999999999995</v>
      </c>
      <c r="E756">
        <v>512.54</v>
      </c>
      <c r="F756" t="s">
        <v>1361</v>
      </c>
      <c r="G756" s="21">
        <v>1.3599999999999999E-2</v>
      </c>
    </row>
    <row r="757" spans="1:7" x14ac:dyDescent="0.35">
      <c r="A757" s="22" t="s">
        <v>1362</v>
      </c>
      <c r="B757">
        <v>510.48</v>
      </c>
      <c r="C757">
        <v>506.7</v>
      </c>
      <c r="D757">
        <v>513.1</v>
      </c>
      <c r="E757">
        <v>499.24</v>
      </c>
      <c r="F757" t="s">
        <v>1363</v>
      </c>
      <c r="G757" s="21">
        <v>1.03E-2</v>
      </c>
    </row>
    <row r="758" spans="1:7" x14ac:dyDescent="0.35">
      <c r="A758" s="22" t="s">
        <v>1364</v>
      </c>
      <c r="B758">
        <v>505.3</v>
      </c>
      <c r="C758">
        <v>515.71</v>
      </c>
      <c r="D758">
        <v>517.79</v>
      </c>
      <c r="E758">
        <v>501.64</v>
      </c>
      <c r="F758" t="s">
        <v>1365</v>
      </c>
      <c r="G758" s="21">
        <v>-2.07E-2</v>
      </c>
    </row>
    <row r="759" spans="1:7" x14ac:dyDescent="0.35">
      <c r="A759" s="22" t="s">
        <v>1366</v>
      </c>
      <c r="B759">
        <v>515.99</v>
      </c>
      <c r="C759">
        <v>538.01</v>
      </c>
      <c r="D759">
        <v>538.01</v>
      </c>
      <c r="E759">
        <v>510.47</v>
      </c>
      <c r="F759" t="s">
        <v>1367</v>
      </c>
      <c r="G759" s="21">
        <v>-2.92E-2</v>
      </c>
    </row>
    <row r="760" spans="1:7" x14ac:dyDescent="0.35">
      <c r="A760" s="22">
        <v>40362</v>
      </c>
      <c r="B760">
        <v>531.51</v>
      </c>
      <c r="C760">
        <v>517</v>
      </c>
      <c r="D760">
        <v>531.51</v>
      </c>
      <c r="E760">
        <v>517</v>
      </c>
      <c r="F760" t="s">
        <v>1368</v>
      </c>
      <c r="G760" s="21">
        <v>3.5299999999999998E-2</v>
      </c>
    </row>
    <row r="761" spans="1:7" x14ac:dyDescent="0.35">
      <c r="A761" s="22" t="s">
        <v>1369</v>
      </c>
      <c r="B761">
        <v>513.39</v>
      </c>
      <c r="C761">
        <v>502.57</v>
      </c>
      <c r="D761">
        <v>516.77</v>
      </c>
      <c r="E761">
        <v>500.08</v>
      </c>
      <c r="F761" t="s">
        <v>1370</v>
      </c>
      <c r="G761" s="21">
        <v>3.32E-2</v>
      </c>
    </row>
    <row r="762" spans="1:7" x14ac:dyDescent="0.35">
      <c r="A762" s="22" t="s">
        <v>1371</v>
      </c>
      <c r="B762">
        <v>496.91</v>
      </c>
      <c r="C762">
        <v>513.19000000000005</v>
      </c>
      <c r="D762">
        <v>513.19000000000005</v>
      </c>
      <c r="E762">
        <v>490.21</v>
      </c>
      <c r="F762" t="s">
        <v>1372</v>
      </c>
      <c r="G762" s="21">
        <v>-1.9900000000000001E-2</v>
      </c>
    </row>
    <row r="763" spans="1:7" x14ac:dyDescent="0.35">
      <c r="A763" s="22">
        <v>40361</v>
      </c>
      <c r="B763">
        <v>507</v>
      </c>
      <c r="C763">
        <v>488.86</v>
      </c>
      <c r="D763">
        <v>508.72</v>
      </c>
      <c r="E763">
        <v>482.38</v>
      </c>
      <c r="F763" t="s">
        <v>1373</v>
      </c>
      <c r="G763" s="21">
        <v>2.8299999999999999E-2</v>
      </c>
    </row>
    <row r="764" spans="1:7" x14ac:dyDescent="0.35">
      <c r="A764" s="22" t="s">
        <v>1374</v>
      </c>
      <c r="B764">
        <v>493.04</v>
      </c>
      <c r="C764">
        <v>482.93</v>
      </c>
      <c r="D764">
        <v>504.35</v>
      </c>
      <c r="E764">
        <v>481.84</v>
      </c>
      <c r="F764" t="s">
        <v>1375</v>
      </c>
      <c r="G764" s="21">
        <v>2.3E-2</v>
      </c>
    </row>
    <row r="765" spans="1:7" x14ac:dyDescent="0.35">
      <c r="A765" s="22" t="s">
        <v>1376</v>
      </c>
      <c r="B765">
        <v>481.96</v>
      </c>
      <c r="C765">
        <v>476.75</v>
      </c>
      <c r="D765">
        <v>498.2</v>
      </c>
      <c r="E765">
        <v>476.75</v>
      </c>
      <c r="F765" t="s">
        <v>1377</v>
      </c>
      <c r="G765" s="21">
        <v>9.1999999999999998E-3</v>
      </c>
    </row>
    <row r="766" spans="1:7" x14ac:dyDescent="0.35">
      <c r="A766" s="22" t="s">
        <v>1378</v>
      </c>
      <c r="B766">
        <v>477.59</v>
      </c>
      <c r="C766">
        <v>499.08</v>
      </c>
      <c r="D766">
        <v>499.24</v>
      </c>
      <c r="E766">
        <v>471.85</v>
      </c>
      <c r="F766" t="s">
        <v>1379</v>
      </c>
      <c r="G766" s="21">
        <v>-5.5100000000000003E-2</v>
      </c>
    </row>
    <row r="767" spans="1:7" x14ac:dyDescent="0.35">
      <c r="A767" s="22">
        <v>40452</v>
      </c>
      <c r="B767">
        <v>505.42</v>
      </c>
      <c r="C767">
        <v>522.78</v>
      </c>
      <c r="D767">
        <v>524.05999999999995</v>
      </c>
      <c r="E767">
        <v>485.75</v>
      </c>
      <c r="F767" t="s">
        <v>1380</v>
      </c>
      <c r="G767" s="21">
        <v>-2.9700000000000001E-2</v>
      </c>
    </row>
    <row r="768" spans="1:7" x14ac:dyDescent="0.35">
      <c r="A768" s="22">
        <v>40238</v>
      </c>
      <c r="B768">
        <v>520.9</v>
      </c>
      <c r="C768">
        <v>501.74</v>
      </c>
      <c r="D768">
        <v>544.49</v>
      </c>
      <c r="E768">
        <v>501.74</v>
      </c>
      <c r="F768" t="s">
        <v>1381</v>
      </c>
      <c r="G768" s="21">
        <v>5.28E-2</v>
      </c>
    </row>
    <row r="769" spans="1:7" x14ac:dyDescent="0.35">
      <c r="A769" s="22" t="s">
        <v>1382</v>
      </c>
      <c r="B769">
        <v>494.77</v>
      </c>
      <c r="C769">
        <v>490.68</v>
      </c>
      <c r="D769">
        <v>504.84</v>
      </c>
      <c r="E769">
        <v>483.07</v>
      </c>
      <c r="F769" t="s">
        <v>1383</v>
      </c>
      <c r="G769" s="21">
        <v>-5.9999999999999995E-4</v>
      </c>
    </row>
    <row r="770" spans="1:7" x14ac:dyDescent="0.35">
      <c r="A770" s="22" t="s">
        <v>1384</v>
      </c>
      <c r="B770">
        <v>495.08</v>
      </c>
      <c r="C770">
        <v>457.08</v>
      </c>
      <c r="D770">
        <v>495.76</v>
      </c>
      <c r="E770">
        <v>452.55</v>
      </c>
      <c r="F770" t="s">
        <v>1385</v>
      </c>
      <c r="G770" s="21">
        <v>0.1167</v>
      </c>
    </row>
    <row r="771" spans="1:7" x14ac:dyDescent="0.35">
      <c r="A771" s="22" t="s">
        <v>1386</v>
      </c>
      <c r="B771">
        <v>443.34</v>
      </c>
      <c r="C771">
        <v>449.25</v>
      </c>
      <c r="D771">
        <v>463.42</v>
      </c>
      <c r="E771">
        <v>427.06</v>
      </c>
      <c r="F771" t="s">
        <v>1387</v>
      </c>
      <c r="G771" s="21">
        <v>-1.8E-3</v>
      </c>
    </row>
    <row r="772" spans="1:7" x14ac:dyDescent="0.35">
      <c r="A772" s="22">
        <v>39976</v>
      </c>
      <c r="B772">
        <v>444.16</v>
      </c>
      <c r="C772">
        <v>495.43</v>
      </c>
      <c r="D772">
        <v>498.61</v>
      </c>
      <c r="E772">
        <v>442.61</v>
      </c>
      <c r="F772" t="s">
        <v>1388</v>
      </c>
      <c r="G772" s="21">
        <v>-0.1026</v>
      </c>
    </row>
    <row r="773" spans="1:7" x14ac:dyDescent="0.35">
      <c r="A773" s="22" t="s">
        <v>1389</v>
      </c>
      <c r="B773">
        <v>494.96</v>
      </c>
      <c r="C773">
        <v>494.12</v>
      </c>
      <c r="D773">
        <v>518.32000000000005</v>
      </c>
      <c r="E773">
        <v>485.59</v>
      </c>
      <c r="F773" t="s">
        <v>1390</v>
      </c>
      <c r="G773" s="21">
        <v>8.8000000000000005E-3</v>
      </c>
    </row>
    <row r="774" spans="1:7" x14ac:dyDescent="0.35">
      <c r="A774" s="22" t="s">
        <v>1391</v>
      </c>
      <c r="B774">
        <v>490.62</v>
      </c>
      <c r="C774">
        <v>551.91999999999996</v>
      </c>
      <c r="D774">
        <v>553.4</v>
      </c>
      <c r="E774">
        <v>461.48</v>
      </c>
      <c r="F774" t="s">
        <v>1392</v>
      </c>
      <c r="G774" s="21">
        <v>-0.1173</v>
      </c>
    </row>
    <row r="775" spans="1:7" x14ac:dyDescent="0.35">
      <c r="A775" s="22" t="s">
        <v>1393</v>
      </c>
      <c r="B775">
        <v>555.84</v>
      </c>
      <c r="C775">
        <v>550.97</v>
      </c>
      <c r="D775">
        <v>562.64</v>
      </c>
      <c r="E775">
        <v>543.61</v>
      </c>
      <c r="F775" t="s">
        <v>1394</v>
      </c>
      <c r="G775" s="21">
        <v>1.3899999999999999E-2</v>
      </c>
    </row>
    <row r="776" spans="1:7" x14ac:dyDescent="0.35">
      <c r="A776" s="22">
        <v>40036</v>
      </c>
      <c r="B776">
        <v>548.21</v>
      </c>
      <c r="C776">
        <v>544.91</v>
      </c>
      <c r="D776">
        <v>550.78</v>
      </c>
      <c r="E776">
        <v>520</v>
      </c>
      <c r="F776" t="s">
        <v>1395</v>
      </c>
      <c r="G776" s="21">
        <v>-1.2E-2</v>
      </c>
    </row>
    <row r="777" spans="1:7" x14ac:dyDescent="0.35">
      <c r="A777" s="22">
        <v>39824</v>
      </c>
      <c r="B777">
        <v>554.88</v>
      </c>
      <c r="C777">
        <v>565.85</v>
      </c>
      <c r="D777">
        <v>569.71</v>
      </c>
      <c r="E777">
        <v>533.23</v>
      </c>
      <c r="F777" t="s">
        <v>1396</v>
      </c>
      <c r="G777" s="21">
        <v>-5.4899999999999997E-2</v>
      </c>
    </row>
    <row r="778" spans="1:7" x14ac:dyDescent="0.35">
      <c r="A778" s="22" t="s">
        <v>1397</v>
      </c>
      <c r="B778">
        <v>587.12</v>
      </c>
      <c r="C778">
        <v>615.58000000000004</v>
      </c>
      <c r="D778">
        <v>623.71</v>
      </c>
      <c r="E778">
        <v>575.73</v>
      </c>
      <c r="F778" t="s">
        <v>1398</v>
      </c>
      <c r="G778" s="21">
        <v>-4.6399999999999997E-2</v>
      </c>
    </row>
    <row r="779" spans="1:7" x14ac:dyDescent="0.35">
      <c r="A779" s="22" t="s">
        <v>1399</v>
      </c>
      <c r="B779">
        <v>615.67999999999995</v>
      </c>
      <c r="C779">
        <v>609.03</v>
      </c>
      <c r="D779">
        <v>633.21</v>
      </c>
      <c r="E779">
        <v>605.79999999999995</v>
      </c>
      <c r="F779" t="s">
        <v>1400</v>
      </c>
      <c r="G779" s="21">
        <v>1.01E-2</v>
      </c>
    </row>
    <row r="780" spans="1:7" x14ac:dyDescent="0.35">
      <c r="A780" s="22">
        <v>40127</v>
      </c>
      <c r="B780">
        <v>609.54</v>
      </c>
      <c r="C780">
        <v>588.67999999999995</v>
      </c>
      <c r="D780">
        <v>626.11</v>
      </c>
      <c r="E780">
        <v>587.11</v>
      </c>
      <c r="F780" t="s">
        <v>1401</v>
      </c>
      <c r="G780" s="21">
        <v>4.7300000000000002E-2</v>
      </c>
    </row>
    <row r="781" spans="1:7" x14ac:dyDescent="0.35">
      <c r="A781" s="22">
        <v>39913</v>
      </c>
      <c r="B781">
        <v>581.99</v>
      </c>
      <c r="C781">
        <v>553.21</v>
      </c>
      <c r="D781">
        <v>582.52</v>
      </c>
      <c r="E781">
        <v>543.20000000000005</v>
      </c>
      <c r="F781" t="s">
        <v>1402</v>
      </c>
      <c r="G781" s="21">
        <v>5.8700000000000002E-2</v>
      </c>
    </row>
    <row r="782" spans="1:7" x14ac:dyDescent="0.35">
      <c r="A782" s="22" t="s">
        <v>1403</v>
      </c>
      <c r="B782">
        <v>549.73</v>
      </c>
      <c r="C782">
        <v>585.83000000000004</v>
      </c>
      <c r="D782">
        <v>590.91</v>
      </c>
      <c r="E782">
        <v>544.32000000000005</v>
      </c>
      <c r="F782" t="s">
        <v>1404</v>
      </c>
      <c r="G782" s="21">
        <v>-5.6800000000000003E-2</v>
      </c>
    </row>
    <row r="783" spans="1:7" x14ac:dyDescent="0.35">
      <c r="A783" s="22" t="s">
        <v>1405</v>
      </c>
      <c r="B783">
        <v>582.84</v>
      </c>
      <c r="C783">
        <v>578.32000000000005</v>
      </c>
      <c r="D783">
        <v>594.32000000000005</v>
      </c>
      <c r="E783">
        <v>572.16</v>
      </c>
      <c r="F783" t="s">
        <v>1406</v>
      </c>
      <c r="G783" s="21">
        <v>2.07E-2</v>
      </c>
    </row>
    <row r="784" spans="1:7" x14ac:dyDescent="0.35">
      <c r="A784" s="22" t="s">
        <v>1407</v>
      </c>
      <c r="B784">
        <v>571.01</v>
      </c>
      <c r="C784">
        <v>551.70000000000005</v>
      </c>
      <c r="D784">
        <v>571.01</v>
      </c>
      <c r="E784">
        <v>551.70000000000005</v>
      </c>
      <c r="F784" t="s">
        <v>1408</v>
      </c>
      <c r="G784" s="21">
        <v>4.2000000000000003E-2</v>
      </c>
    </row>
    <row r="785" spans="1:7" x14ac:dyDescent="0.35">
      <c r="A785" s="22">
        <v>39973</v>
      </c>
      <c r="B785">
        <v>547.99</v>
      </c>
      <c r="C785">
        <v>528.16</v>
      </c>
      <c r="D785">
        <v>549.62</v>
      </c>
      <c r="E785">
        <v>513.49</v>
      </c>
      <c r="F785" t="s">
        <v>1409</v>
      </c>
      <c r="G785" s="21">
        <v>3.6900000000000002E-2</v>
      </c>
    </row>
    <row r="786" spans="1:7" x14ac:dyDescent="0.35">
      <c r="A786" s="22" t="s">
        <v>1410</v>
      </c>
      <c r="B786">
        <v>528.49</v>
      </c>
      <c r="C786">
        <v>541.89</v>
      </c>
      <c r="D786">
        <v>549.59</v>
      </c>
      <c r="E786">
        <v>528.49</v>
      </c>
      <c r="F786" t="s">
        <v>1411</v>
      </c>
      <c r="G786" s="21">
        <v>-1.4999999999999999E-2</v>
      </c>
    </row>
    <row r="787" spans="1:7" x14ac:dyDescent="0.35">
      <c r="A787" s="22" t="s">
        <v>1412</v>
      </c>
      <c r="B787">
        <v>536.53</v>
      </c>
      <c r="C787">
        <v>522.15</v>
      </c>
      <c r="D787">
        <v>536.53</v>
      </c>
      <c r="E787">
        <v>522.15</v>
      </c>
      <c r="F787" t="s">
        <v>1413</v>
      </c>
      <c r="G787" s="21">
        <v>3.3399999999999999E-2</v>
      </c>
    </row>
    <row r="788" spans="1:7" x14ac:dyDescent="0.35">
      <c r="A788" s="22" t="s">
        <v>1414</v>
      </c>
      <c r="B788">
        <v>519.16999999999996</v>
      </c>
      <c r="C788">
        <v>505.49</v>
      </c>
      <c r="D788">
        <v>530.45000000000005</v>
      </c>
      <c r="E788">
        <v>495.46</v>
      </c>
      <c r="F788" t="s">
        <v>1415</v>
      </c>
      <c r="G788" s="21">
        <v>2.4E-2</v>
      </c>
    </row>
    <row r="789" spans="1:7" x14ac:dyDescent="0.35">
      <c r="A789" s="22">
        <v>40064</v>
      </c>
      <c r="B789">
        <v>506.99</v>
      </c>
      <c r="C789">
        <v>485.92</v>
      </c>
      <c r="D789">
        <v>509.27</v>
      </c>
      <c r="E789">
        <v>483.68</v>
      </c>
      <c r="F789" t="s">
        <v>1416</v>
      </c>
      <c r="G789" s="21">
        <v>5.4800000000000001E-2</v>
      </c>
    </row>
    <row r="790" spans="1:7" x14ac:dyDescent="0.35">
      <c r="A790" s="22">
        <v>39852</v>
      </c>
      <c r="B790">
        <v>480.65</v>
      </c>
      <c r="C790">
        <v>466.82</v>
      </c>
      <c r="D790">
        <v>490.99</v>
      </c>
      <c r="E790">
        <v>465.36</v>
      </c>
      <c r="F790" t="s">
        <v>1417</v>
      </c>
      <c r="G790" s="21">
        <v>2.98E-2</v>
      </c>
    </row>
    <row r="791" spans="1:7" x14ac:dyDescent="0.35">
      <c r="A791" s="22" t="s">
        <v>1418</v>
      </c>
      <c r="B791">
        <v>466.76</v>
      </c>
      <c r="C791">
        <v>462.25</v>
      </c>
      <c r="D791">
        <v>472.58</v>
      </c>
      <c r="E791">
        <v>444.95</v>
      </c>
      <c r="F791" t="s">
        <v>1419</v>
      </c>
      <c r="G791" s="21">
        <v>2.6499999999999999E-2</v>
      </c>
    </row>
    <row r="792" spans="1:7" x14ac:dyDescent="0.35">
      <c r="A792" s="22" t="s">
        <v>1420</v>
      </c>
      <c r="B792">
        <v>454.71</v>
      </c>
      <c r="C792">
        <v>415.29</v>
      </c>
      <c r="D792">
        <v>454.71</v>
      </c>
      <c r="E792">
        <v>411.39</v>
      </c>
      <c r="F792" t="s">
        <v>1421</v>
      </c>
      <c r="G792" s="21">
        <v>6.0699999999999997E-2</v>
      </c>
    </row>
    <row r="793" spans="1:7" x14ac:dyDescent="0.35">
      <c r="A793" s="22">
        <v>40154</v>
      </c>
      <c r="B793">
        <v>428.67</v>
      </c>
      <c r="C793">
        <v>435.83</v>
      </c>
      <c r="D793">
        <v>440.43</v>
      </c>
      <c r="E793">
        <v>415.81</v>
      </c>
      <c r="F793" t="s">
        <v>1422</v>
      </c>
      <c r="G793" s="21">
        <v>-2.3199999999999998E-2</v>
      </c>
    </row>
    <row r="794" spans="1:7" x14ac:dyDescent="0.35">
      <c r="A794" s="22">
        <v>39940</v>
      </c>
      <c r="B794">
        <v>438.83</v>
      </c>
      <c r="C794">
        <v>442.4</v>
      </c>
      <c r="D794">
        <v>455.4</v>
      </c>
      <c r="E794">
        <v>437.33</v>
      </c>
      <c r="F794" t="s">
        <v>1423</v>
      </c>
      <c r="G794" s="21">
        <v>7.7999999999999996E-3</v>
      </c>
    </row>
    <row r="795" spans="1:7" x14ac:dyDescent="0.35">
      <c r="A795" s="22" t="s">
        <v>1424</v>
      </c>
      <c r="B795">
        <v>435.44</v>
      </c>
      <c r="C795">
        <v>461.99</v>
      </c>
      <c r="D795">
        <v>465.99</v>
      </c>
      <c r="E795">
        <v>422.35</v>
      </c>
      <c r="F795" t="s">
        <v>1425</v>
      </c>
      <c r="G795" s="21">
        <v>-5.62E-2</v>
      </c>
    </row>
    <row r="796" spans="1:7" x14ac:dyDescent="0.35">
      <c r="A796" s="22" t="s">
        <v>1426</v>
      </c>
      <c r="B796">
        <v>461.37</v>
      </c>
      <c r="C796">
        <v>458.36</v>
      </c>
      <c r="D796">
        <v>471.37</v>
      </c>
      <c r="E796">
        <v>437.44</v>
      </c>
      <c r="F796" t="s">
        <v>1427</v>
      </c>
      <c r="G796" s="21">
        <v>-2.9100000000000001E-2</v>
      </c>
    </row>
    <row r="797" spans="1:7" x14ac:dyDescent="0.35">
      <c r="A797" s="22" t="s">
        <v>1428</v>
      </c>
      <c r="B797">
        <v>475.22</v>
      </c>
      <c r="C797">
        <v>506</v>
      </c>
      <c r="D797">
        <v>506</v>
      </c>
      <c r="E797">
        <v>455.78</v>
      </c>
      <c r="F797" t="s">
        <v>1429</v>
      </c>
      <c r="G797" s="21">
        <v>-6.7400000000000002E-2</v>
      </c>
    </row>
    <row r="798" spans="1:7" x14ac:dyDescent="0.35">
      <c r="A798" s="22">
        <v>40000</v>
      </c>
      <c r="B798">
        <v>509.59</v>
      </c>
      <c r="C798">
        <v>488.98</v>
      </c>
      <c r="D798">
        <v>525.22</v>
      </c>
      <c r="E798">
        <v>488.98</v>
      </c>
      <c r="F798" t="s">
        <v>1430</v>
      </c>
      <c r="G798" s="21">
        <v>6.4500000000000002E-2</v>
      </c>
    </row>
    <row r="799" spans="1:7" x14ac:dyDescent="0.35">
      <c r="A799" s="22" t="s">
        <v>1431</v>
      </c>
      <c r="B799">
        <v>478.72</v>
      </c>
      <c r="C799">
        <v>418.75</v>
      </c>
      <c r="D799">
        <v>479.16</v>
      </c>
      <c r="E799">
        <v>418.44</v>
      </c>
      <c r="F799" t="s">
        <v>1432</v>
      </c>
      <c r="G799" s="21">
        <v>0.16300000000000001</v>
      </c>
    </row>
    <row r="800" spans="1:7" x14ac:dyDescent="0.35">
      <c r="A800" s="22" t="s">
        <v>1433</v>
      </c>
      <c r="B800">
        <v>411.64</v>
      </c>
      <c r="C800">
        <v>409.45</v>
      </c>
      <c r="D800">
        <v>431.39</v>
      </c>
      <c r="E800">
        <v>409</v>
      </c>
      <c r="F800" t="s">
        <v>1434</v>
      </c>
      <c r="G800" s="21">
        <v>1.7500000000000002E-2</v>
      </c>
    </row>
    <row r="801" spans="1:7" x14ac:dyDescent="0.35">
      <c r="A801" s="22" t="s">
        <v>1435</v>
      </c>
      <c r="B801">
        <v>404.58</v>
      </c>
      <c r="C801">
        <v>390.36</v>
      </c>
      <c r="D801">
        <v>416.9</v>
      </c>
      <c r="E801">
        <v>390.36</v>
      </c>
      <c r="F801" t="s">
        <v>1436</v>
      </c>
      <c r="G801" s="21">
        <v>3.6999999999999998E-2</v>
      </c>
    </row>
    <row r="802" spans="1:7" x14ac:dyDescent="0.35">
      <c r="A802" s="22">
        <v>40091</v>
      </c>
      <c r="B802">
        <v>390.16</v>
      </c>
      <c r="C802">
        <v>371.33</v>
      </c>
      <c r="D802">
        <v>390.16</v>
      </c>
      <c r="E802">
        <v>368.06</v>
      </c>
      <c r="F802" t="s">
        <v>1437</v>
      </c>
      <c r="G802" s="21">
        <v>6.54E-2</v>
      </c>
    </row>
    <row r="803" spans="1:7" x14ac:dyDescent="0.35">
      <c r="A803" s="22">
        <v>39877</v>
      </c>
      <c r="B803">
        <v>366.22</v>
      </c>
      <c r="C803">
        <v>336.31</v>
      </c>
      <c r="D803">
        <v>370.68</v>
      </c>
      <c r="E803">
        <v>336.31</v>
      </c>
      <c r="F803" t="s">
        <v>1438</v>
      </c>
      <c r="G803" s="21">
        <v>0.1386</v>
      </c>
    </row>
    <row r="804" spans="1:7" x14ac:dyDescent="0.35">
      <c r="A804" s="22" t="s">
        <v>1439</v>
      </c>
      <c r="B804">
        <v>321.63</v>
      </c>
      <c r="C804">
        <v>315.61</v>
      </c>
      <c r="D804">
        <v>321.63</v>
      </c>
      <c r="E804">
        <v>310.44</v>
      </c>
      <c r="F804" t="s">
        <v>1440</v>
      </c>
      <c r="G804" s="21">
        <v>3.7900000000000003E-2</v>
      </c>
    </row>
    <row r="805" spans="1:7" x14ac:dyDescent="0.35">
      <c r="A805" s="22" t="s">
        <v>1441</v>
      </c>
      <c r="B805">
        <v>309.89999999999998</v>
      </c>
      <c r="C805">
        <v>319.20999999999998</v>
      </c>
      <c r="D805">
        <v>324.89</v>
      </c>
      <c r="E805">
        <v>304.49</v>
      </c>
      <c r="F805" t="s">
        <v>1442</v>
      </c>
      <c r="G805" s="21">
        <v>-7.2499999999999995E-2</v>
      </c>
    </row>
    <row r="806" spans="1:7" x14ac:dyDescent="0.35">
      <c r="A806" s="22">
        <v>40151</v>
      </c>
      <c r="B806">
        <v>334.14</v>
      </c>
      <c r="C806">
        <v>334.43</v>
      </c>
      <c r="D806">
        <v>347.81</v>
      </c>
      <c r="E806">
        <v>329.29</v>
      </c>
      <c r="F806" t="s">
        <v>1443</v>
      </c>
      <c r="G806" s="21">
        <v>2.8000000000000001E-2</v>
      </c>
    </row>
    <row r="807" spans="1:7" x14ac:dyDescent="0.35">
      <c r="A807" s="22">
        <v>39937</v>
      </c>
      <c r="B807">
        <v>325.05</v>
      </c>
      <c r="C807">
        <v>313.72000000000003</v>
      </c>
      <c r="D807">
        <v>328.45</v>
      </c>
      <c r="E807">
        <v>309.82</v>
      </c>
      <c r="F807" t="s">
        <v>1444</v>
      </c>
      <c r="G807" s="21">
        <v>4.7600000000000003E-2</v>
      </c>
    </row>
    <row r="808" spans="1:7" x14ac:dyDescent="0.35">
      <c r="A808" s="22" t="s">
        <v>1445</v>
      </c>
      <c r="B808">
        <v>310.27999999999997</v>
      </c>
      <c r="C808">
        <v>281.60000000000002</v>
      </c>
      <c r="D808">
        <v>310.27999999999997</v>
      </c>
      <c r="E808">
        <v>276.58999999999997</v>
      </c>
      <c r="F808" t="s">
        <v>1446</v>
      </c>
      <c r="G808" s="21">
        <v>7.9600000000000004E-2</v>
      </c>
    </row>
    <row r="809" spans="1:7" x14ac:dyDescent="0.35">
      <c r="A809" s="22" t="s">
        <v>1447</v>
      </c>
      <c r="B809">
        <v>287.41000000000003</v>
      </c>
      <c r="C809">
        <v>264.86</v>
      </c>
      <c r="D809">
        <v>292.85000000000002</v>
      </c>
      <c r="E809">
        <v>260.16000000000003</v>
      </c>
      <c r="F809" t="s">
        <v>1448</v>
      </c>
      <c r="G809" s="21">
        <v>7.8E-2</v>
      </c>
    </row>
    <row r="810" spans="1:7" x14ac:dyDescent="0.35">
      <c r="A810" s="22" t="s">
        <v>1449</v>
      </c>
      <c r="B810">
        <v>266.62</v>
      </c>
      <c r="C810">
        <v>252.68</v>
      </c>
      <c r="D810">
        <v>276.81</v>
      </c>
      <c r="E810">
        <v>252.45</v>
      </c>
      <c r="F810" t="s">
        <v>1450</v>
      </c>
      <c r="G810" s="21">
        <v>6.0400000000000002E-2</v>
      </c>
    </row>
    <row r="811" spans="1:7" x14ac:dyDescent="0.35">
      <c r="A811" s="22">
        <v>40028</v>
      </c>
      <c r="B811">
        <v>251.44</v>
      </c>
      <c r="C811">
        <v>246.99</v>
      </c>
      <c r="D811">
        <v>258.42</v>
      </c>
      <c r="E811">
        <v>246.52</v>
      </c>
      <c r="F811" t="s">
        <v>1451</v>
      </c>
      <c r="G811" s="21">
        <v>2.3400000000000001E-2</v>
      </c>
    </row>
    <row r="812" spans="1:7" x14ac:dyDescent="0.35">
      <c r="A812" s="22">
        <v>39816</v>
      </c>
      <c r="B812">
        <v>245.7</v>
      </c>
      <c r="C812">
        <v>244.23</v>
      </c>
      <c r="D812">
        <v>249.69</v>
      </c>
      <c r="E812">
        <v>240.96</v>
      </c>
      <c r="F812" t="s">
        <v>1452</v>
      </c>
      <c r="G812" s="21">
        <v>-2.0000000000000001E-4</v>
      </c>
    </row>
    <row r="813" spans="1:7" x14ac:dyDescent="0.35">
      <c r="A813" s="22" t="s">
        <v>1453</v>
      </c>
      <c r="B813">
        <v>245.74</v>
      </c>
      <c r="C813">
        <v>247.04</v>
      </c>
      <c r="D813">
        <v>247.64</v>
      </c>
      <c r="E813">
        <v>234.66</v>
      </c>
      <c r="F813" t="s">
        <v>1454</v>
      </c>
      <c r="G813" s="21">
        <v>-2.7E-2</v>
      </c>
    </row>
    <row r="814" spans="1:7" x14ac:dyDescent="0.35">
      <c r="A814" s="22" t="s">
        <v>1455</v>
      </c>
      <c r="B814">
        <v>252.57</v>
      </c>
      <c r="C814">
        <v>274.86</v>
      </c>
      <c r="D814">
        <v>274.91000000000003</v>
      </c>
      <c r="E814">
        <v>250.54</v>
      </c>
      <c r="F814" t="s">
        <v>1456</v>
      </c>
      <c r="G814" s="21">
        <v>-7.9899999999999999E-2</v>
      </c>
    </row>
    <row r="815" spans="1:7" x14ac:dyDescent="0.35">
      <c r="A815" s="22">
        <v>40027</v>
      </c>
      <c r="B815">
        <v>274.51</v>
      </c>
      <c r="C815">
        <v>285.55</v>
      </c>
      <c r="D815">
        <v>287.83</v>
      </c>
      <c r="E815">
        <v>274.20999999999998</v>
      </c>
      <c r="F815" t="s">
        <v>1457</v>
      </c>
      <c r="G815" s="21">
        <v>-2.53E-2</v>
      </c>
    </row>
    <row r="816" spans="1:7" x14ac:dyDescent="0.35">
      <c r="A816" s="22">
        <v>39815</v>
      </c>
      <c r="B816">
        <v>281.63</v>
      </c>
      <c r="C816">
        <v>301.12</v>
      </c>
      <c r="D816">
        <v>301.3</v>
      </c>
      <c r="E816">
        <v>277.06</v>
      </c>
      <c r="F816" t="s">
        <v>1457</v>
      </c>
      <c r="G816" s="21">
        <v>-7.1199999999999999E-2</v>
      </c>
    </row>
    <row r="817" spans="1:7" x14ac:dyDescent="0.35">
      <c r="A817" s="22" t="s">
        <v>1458</v>
      </c>
      <c r="B817">
        <v>303.20999999999998</v>
      </c>
      <c r="C817">
        <v>305.89</v>
      </c>
      <c r="D817">
        <v>306.38</v>
      </c>
      <c r="E817">
        <v>300.02</v>
      </c>
      <c r="F817" t="s">
        <v>1459</v>
      </c>
      <c r="G817" s="21">
        <v>-9.4999999999999998E-3</v>
      </c>
    </row>
    <row r="818" spans="1:7" x14ac:dyDescent="0.35">
      <c r="A818" s="22">
        <v>40118</v>
      </c>
      <c r="B818">
        <v>306.12</v>
      </c>
      <c r="C818">
        <v>311.24</v>
      </c>
      <c r="D818">
        <v>312.64999999999998</v>
      </c>
      <c r="E818">
        <v>304.01</v>
      </c>
      <c r="F818" t="s">
        <v>1460</v>
      </c>
      <c r="G818" s="21">
        <v>-2.3199999999999998E-2</v>
      </c>
    </row>
    <row r="819" spans="1:7" x14ac:dyDescent="0.35">
      <c r="A819" s="22">
        <v>39904</v>
      </c>
      <c r="B819">
        <v>313.39999999999998</v>
      </c>
      <c r="C819">
        <v>308.77</v>
      </c>
      <c r="D819">
        <v>322.58999999999997</v>
      </c>
      <c r="E819">
        <v>308.25</v>
      </c>
      <c r="F819" t="s">
        <v>1461</v>
      </c>
      <c r="G819" s="21">
        <v>2.0000000000000001E-4</v>
      </c>
    </row>
    <row r="820" spans="1:7" x14ac:dyDescent="0.35">
      <c r="A820" s="22" t="s">
        <v>1462</v>
      </c>
      <c r="B820">
        <v>313.33999999999997</v>
      </c>
      <c r="C820">
        <v>306.45</v>
      </c>
      <c r="D820">
        <v>318.82</v>
      </c>
      <c r="E820">
        <v>306.45</v>
      </c>
      <c r="F820" t="s">
        <v>1463</v>
      </c>
      <c r="G820" s="21">
        <v>2.92E-2</v>
      </c>
    </row>
    <row r="821" spans="1:7" x14ac:dyDescent="0.35">
      <c r="A821" s="22" t="s">
        <v>1464</v>
      </c>
      <c r="B821">
        <v>304.45999999999998</v>
      </c>
      <c r="C821">
        <v>314.36</v>
      </c>
      <c r="D821">
        <v>314.76</v>
      </c>
      <c r="E821">
        <v>298.66000000000003</v>
      </c>
      <c r="F821" t="s">
        <v>1465</v>
      </c>
      <c r="G821" s="21">
        <v>-9.1000000000000004E-3</v>
      </c>
    </row>
    <row r="822" spans="1:7" x14ac:dyDescent="0.35">
      <c r="A822" s="22" t="s">
        <v>1466</v>
      </c>
      <c r="B822">
        <v>307.26</v>
      </c>
      <c r="C822">
        <v>308.02</v>
      </c>
      <c r="D822">
        <v>309.93</v>
      </c>
      <c r="E822">
        <v>293.08999999999997</v>
      </c>
      <c r="F822" t="s">
        <v>1467</v>
      </c>
      <c r="G822" s="21">
        <v>2.58E-2</v>
      </c>
    </row>
    <row r="823" spans="1:7" x14ac:dyDescent="0.35">
      <c r="A823" s="22">
        <v>39641</v>
      </c>
      <c r="B823">
        <v>299.54000000000002</v>
      </c>
      <c r="C823">
        <v>291.83</v>
      </c>
      <c r="D823">
        <v>299.54000000000002</v>
      </c>
      <c r="E823">
        <v>284.06</v>
      </c>
      <c r="F823" t="s">
        <v>1468</v>
      </c>
      <c r="G823" s="21">
        <v>-5.0000000000000001E-4</v>
      </c>
    </row>
    <row r="824" spans="1:7" x14ac:dyDescent="0.35">
      <c r="A824" s="22" t="s">
        <v>1469</v>
      </c>
      <c r="B824">
        <v>299.68</v>
      </c>
      <c r="C824">
        <v>313.33</v>
      </c>
      <c r="D824">
        <v>317.37</v>
      </c>
      <c r="E824">
        <v>298.8</v>
      </c>
      <c r="F824" t="s">
        <v>1470</v>
      </c>
      <c r="G824" s="21">
        <v>-4.7800000000000002E-2</v>
      </c>
    </row>
    <row r="825" spans="1:7" x14ac:dyDescent="0.35">
      <c r="A825" s="22" t="s">
        <v>1471</v>
      </c>
      <c r="B825">
        <v>314.74</v>
      </c>
      <c r="C825">
        <v>322.79000000000002</v>
      </c>
      <c r="D825">
        <v>322.79000000000002</v>
      </c>
      <c r="E825">
        <v>303.54000000000002</v>
      </c>
      <c r="F825" t="s">
        <v>1472</v>
      </c>
      <c r="G825" s="21">
        <v>-1.32E-2</v>
      </c>
    </row>
    <row r="826" spans="1:7" x14ac:dyDescent="0.35">
      <c r="A826" s="22" t="s">
        <v>1473</v>
      </c>
      <c r="B826">
        <v>318.95999999999998</v>
      </c>
      <c r="C826">
        <v>346.89</v>
      </c>
      <c r="D826">
        <v>348.93</v>
      </c>
      <c r="E826">
        <v>315.23</v>
      </c>
      <c r="F826" t="s">
        <v>1474</v>
      </c>
      <c r="G826" s="21">
        <v>-9.4E-2</v>
      </c>
    </row>
    <row r="827" spans="1:7" x14ac:dyDescent="0.35">
      <c r="A827" s="22">
        <v>39702</v>
      </c>
      <c r="B827">
        <v>352.07</v>
      </c>
      <c r="C827">
        <v>368.38</v>
      </c>
      <c r="D827">
        <v>372.27</v>
      </c>
      <c r="E827">
        <v>334.51</v>
      </c>
      <c r="F827" t="s">
        <v>1475</v>
      </c>
      <c r="G827" s="21">
        <v>-3.7999999999999999E-2</v>
      </c>
    </row>
    <row r="828" spans="1:7" x14ac:dyDescent="0.35">
      <c r="A828" s="22">
        <v>39489</v>
      </c>
      <c r="B828">
        <v>365.97</v>
      </c>
      <c r="C828">
        <v>347.73</v>
      </c>
      <c r="D828">
        <v>388.27</v>
      </c>
      <c r="E828">
        <v>343.74</v>
      </c>
      <c r="F828" t="s">
        <v>1476</v>
      </c>
      <c r="G828" s="21">
        <v>5.45E-2</v>
      </c>
    </row>
    <row r="829" spans="1:7" x14ac:dyDescent="0.35">
      <c r="A829" s="22" t="s">
        <v>1477</v>
      </c>
      <c r="B829">
        <v>347.05</v>
      </c>
      <c r="C829">
        <v>329.43</v>
      </c>
      <c r="D829">
        <v>347.05</v>
      </c>
      <c r="E829">
        <v>313.63</v>
      </c>
      <c r="F829" t="s">
        <v>1478</v>
      </c>
      <c r="G829" s="21">
        <v>5.5999999999999999E-3</v>
      </c>
    </row>
    <row r="830" spans="1:7" x14ac:dyDescent="0.35">
      <c r="A830" s="22" t="s">
        <v>1479</v>
      </c>
      <c r="B830">
        <v>345.11</v>
      </c>
      <c r="C830">
        <v>377.2</v>
      </c>
      <c r="D830">
        <v>379.94</v>
      </c>
      <c r="E830">
        <v>345.11</v>
      </c>
      <c r="F830" t="s">
        <v>1480</v>
      </c>
      <c r="G830" s="21">
        <v>-9.7799999999999998E-2</v>
      </c>
    </row>
    <row r="831" spans="1:7" x14ac:dyDescent="0.35">
      <c r="A831" s="22">
        <v>39792</v>
      </c>
      <c r="B831">
        <v>382.51</v>
      </c>
      <c r="C831">
        <v>377.77</v>
      </c>
      <c r="D831">
        <v>399.86</v>
      </c>
      <c r="E831">
        <v>371.4</v>
      </c>
      <c r="F831" t="s">
        <v>1481</v>
      </c>
      <c r="G831" s="21">
        <v>9.1000000000000004E-3</v>
      </c>
    </row>
    <row r="832" spans="1:7" x14ac:dyDescent="0.35">
      <c r="A832" s="22">
        <v>39578</v>
      </c>
      <c r="B832">
        <v>379.06</v>
      </c>
      <c r="C832">
        <v>436.7</v>
      </c>
      <c r="D832">
        <v>437.37</v>
      </c>
      <c r="E832">
        <v>378.66</v>
      </c>
      <c r="F832" t="s">
        <v>1482</v>
      </c>
      <c r="G832" s="21">
        <v>-0.16159999999999999</v>
      </c>
    </row>
    <row r="833" spans="1:7" x14ac:dyDescent="0.35">
      <c r="A833" s="22" t="s">
        <v>1483</v>
      </c>
      <c r="B833">
        <v>452.14</v>
      </c>
      <c r="C833">
        <v>476.72</v>
      </c>
      <c r="D833">
        <v>487.24</v>
      </c>
      <c r="E833">
        <v>448.03</v>
      </c>
      <c r="F833" t="s">
        <v>1484</v>
      </c>
      <c r="G833" s="21">
        <v>-6.5500000000000003E-2</v>
      </c>
    </row>
    <row r="834" spans="1:7" x14ac:dyDescent="0.35">
      <c r="A834" s="22" t="s">
        <v>1485</v>
      </c>
      <c r="B834">
        <v>483.81</v>
      </c>
      <c r="C834">
        <v>459.64</v>
      </c>
      <c r="D834">
        <v>490.26</v>
      </c>
      <c r="E834">
        <v>452.76</v>
      </c>
      <c r="F834" t="s">
        <v>1486</v>
      </c>
      <c r="G834" s="21">
        <v>0.1019</v>
      </c>
    </row>
    <row r="835" spans="1:7" x14ac:dyDescent="0.35">
      <c r="A835" s="22" t="s">
        <v>1487</v>
      </c>
      <c r="B835">
        <v>439.06</v>
      </c>
      <c r="C835">
        <v>470.38</v>
      </c>
      <c r="D835">
        <v>493.16</v>
      </c>
      <c r="E835">
        <v>416.88</v>
      </c>
      <c r="F835" t="s">
        <v>1488</v>
      </c>
      <c r="G835" s="21">
        <v>-7.7600000000000002E-2</v>
      </c>
    </row>
    <row r="836" spans="1:7" x14ac:dyDescent="0.35">
      <c r="A836" s="22">
        <v>39638</v>
      </c>
      <c r="B836">
        <v>476</v>
      </c>
      <c r="C836">
        <v>527.84</v>
      </c>
      <c r="D836">
        <v>542.96</v>
      </c>
      <c r="E836">
        <v>475.14</v>
      </c>
      <c r="F836" t="s">
        <v>1489</v>
      </c>
      <c r="G836" s="21">
        <v>-0.1293</v>
      </c>
    </row>
    <row r="837" spans="1:7" x14ac:dyDescent="0.35">
      <c r="A837" s="22" t="s">
        <v>1490</v>
      </c>
      <c r="B837">
        <v>546.66</v>
      </c>
      <c r="C837">
        <v>552.6</v>
      </c>
      <c r="D837">
        <v>559.34</v>
      </c>
      <c r="E837">
        <v>546.66</v>
      </c>
      <c r="F837" t="s">
        <v>1491</v>
      </c>
      <c r="G837" s="21">
        <v>1.4E-2</v>
      </c>
    </row>
    <row r="838" spans="1:7" x14ac:dyDescent="0.35">
      <c r="A838" s="22" t="s">
        <v>1492</v>
      </c>
      <c r="B838">
        <v>539.1</v>
      </c>
      <c r="C838">
        <v>544.75</v>
      </c>
      <c r="D838">
        <v>575.71</v>
      </c>
      <c r="E838">
        <v>531.37</v>
      </c>
      <c r="F838" t="s">
        <v>1493</v>
      </c>
      <c r="G838" s="21">
        <v>2.3E-2</v>
      </c>
    </row>
    <row r="839" spans="1:7" x14ac:dyDescent="0.35">
      <c r="A839" s="22" t="s">
        <v>1494</v>
      </c>
      <c r="B839">
        <v>526.98</v>
      </c>
      <c r="C839">
        <v>504.14</v>
      </c>
      <c r="D839">
        <v>536.61</v>
      </c>
      <c r="E839">
        <v>497.75</v>
      </c>
      <c r="F839" t="s">
        <v>1495</v>
      </c>
      <c r="G839" s="21">
        <v>7.7799999999999994E-2</v>
      </c>
    </row>
    <row r="840" spans="1:7" x14ac:dyDescent="0.35">
      <c r="A840" s="22">
        <v>39729</v>
      </c>
      <c r="B840">
        <v>488.94</v>
      </c>
      <c r="C840">
        <v>454.87</v>
      </c>
      <c r="D840">
        <v>489.18</v>
      </c>
      <c r="E840">
        <v>454.04</v>
      </c>
      <c r="F840" t="s">
        <v>1496</v>
      </c>
      <c r="G840" s="21">
        <v>0.10050000000000001</v>
      </c>
    </row>
    <row r="841" spans="1:7" x14ac:dyDescent="0.35">
      <c r="A841" s="22">
        <v>39515</v>
      </c>
      <c r="B841">
        <v>444.28</v>
      </c>
      <c r="C841">
        <v>439.49</v>
      </c>
      <c r="D841">
        <v>446.87</v>
      </c>
      <c r="E841">
        <v>428.63</v>
      </c>
      <c r="F841" t="s">
        <v>1497</v>
      </c>
      <c r="G841" s="21">
        <v>-6.3E-3</v>
      </c>
    </row>
    <row r="842" spans="1:7" x14ac:dyDescent="0.35">
      <c r="A842" s="22" t="s">
        <v>1498</v>
      </c>
      <c r="B842">
        <v>447.11</v>
      </c>
      <c r="C842">
        <v>426.23</v>
      </c>
      <c r="D842">
        <v>451.36</v>
      </c>
      <c r="E842">
        <v>425.94</v>
      </c>
      <c r="F842" t="s">
        <v>1499</v>
      </c>
      <c r="G842" s="21">
        <v>4.1099999999999998E-2</v>
      </c>
    </row>
    <row r="843" spans="1:7" x14ac:dyDescent="0.35">
      <c r="A843" s="22" t="s">
        <v>1500</v>
      </c>
      <c r="B843">
        <v>429.46</v>
      </c>
      <c r="C843">
        <v>472.95</v>
      </c>
      <c r="D843">
        <v>473.45</v>
      </c>
      <c r="E843">
        <v>427.4</v>
      </c>
      <c r="F843" t="s">
        <v>1501</v>
      </c>
      <c r="G843" s="21">
        <v>-0.1109</v>
      </c>
    </row>
    <row r="844" spans="1:7" x14ac:dyDescent="0.35">
      <c r="A844" s="22" t="s">
        <v>1502</v>
      </c>
      <c r="B844">
        <v>483.05</v>
      </c>
      <c r="C844">
        <v>466.31</v>
      </c>
      <c r="D844">
        <v>493.17</v>
      </c>
      <c r="E844">
        <v>465.39</v>
      </c>
      <c r="F844" t="s">
        <v>1503</v>
      </c>
      <c r="G844" s="21">
        <v>5.7799999999999997E-2</v>
      </c>
    </row>
    <row r="845" spans="1:7" x14ac:dyDescent="0.35">
      <c r="A845" s="22">
        <v>39606</v>
      </c>
      <c r="B845">
        <v>456.64</v>
      </c>
      <c r="C845">
        <v>448.49</v>
      </c>
      <c r="D845">
        <v>456.64</v>
      </c>
      <c r="E845">
        <v>426.49</v>
      </c>
      <c r="F845" t="s">
        <v>1504</v>
      </c>
      <c r="G845" s="21">
        <v>3.8600000000000002E-2</v>
      </c>
    </row>
    <row r="846" spans="1:7" x14ac:dyDescent="0.35">
      <c r="A846" s="22" t="s">
        <v>1505</v>
      </c>
      <c r="B846">
        <v>439.68</v>
      </c>
      <c r="C846">
        <v>395.27</v>
      </c>
      <c r="D846">
        <v>441.5</v>
      </c>
      <c r="E846">
        <v>394.97</v>
      </c>
      <c r="F846" t="s">
        <v>1506</v>
      </c>
      <c r="G846" s="21">
        <v>0.11990000000000001</v>
      </c>
    </row>
    <row r="847" spans="1:7" x14ac:dyDescent="0.35">
      <c r="A847" s="22" t="s">
        <v>1507</v>
      </c>
      <c r="B847">
        <v>392.61</v>
      </c>
      <c r="C847">
        <v>367.08</v>
      </c>
      <c r="D847">
        <v>392.78</v>
      </c>
      <c r="E847">
        <v>367</v>
      </c>
      <c r="F847" t="s">
        <v>1508</v>
      </c>
      <c r="G847" s="21">
        <v>7.2599999999999998E-2</v>
      </c>
    </row>
    <row r="848" spans="1:7" x14ac:dyDescent="0.35">
      <c r="A848" s="22" t="s">
        <v>1509</v>
      </c>
      <c r="B848">
        <v>366.02</v>
      </c>
      <c r="C848">
        <v>376.23</v>
      </c>
      <c r="D848">
        <v>389.01</v>
      </c>
      <c r="E848">
        <v>364.32</v>
      </c>
      <c r="F848" t="s">
        <v>1510</v>
      </c>
      <c r="G848" s="21">
        <v>-1.7899999999999999E-2</v>
      </c>
    </row>
    <row r="849" spans="1:7" x14ac:dyDescent="0.35">
      <c r="A849" s="22">
        <v>39666</v>
      </c>
      <c r="B849">
        <v>372.68</v>
      </c>
      <c r="C849">
        <v>380.23</v>
      </c>
      <c r="D849">
        <v>380.23</v>
      </c>
      <c r="E849">
        <v>367.46</v>
      </c>
      <c r="F849" t="s">
        <v>1511</v>
      </c>
      <c r="G849" s="21">
        <v>-3.0099999999999998E-2</v>
      </c>
    </row>
    <row r="850" spans="1:7" x14ac:dyDescent="0.35">
      <c r="A850" s="22">
        <v>39453</v>
      </c>
      <c r="B850">
        <v>384.24</v>
      </c>
      <c r="C850">
        <v>408.2</v>
      </c>
      <c r="D850">
        <v>408.2</v>
      </c>
      <c r="E850">
        <v>384.05</v>
      </c>
      <c r="F850" t="s">
        <v>1512</v>
      </c>
      <c r="G850" s="21">
        <v>-7.2099999999999997E-2</v>
      </c>
    </row>
    <row r="851" spans="1:7" x14ac:dyDescent="0.35">
      <c r="A851" s="22" t="s">
        <v>1513</v>
      </c>
      <c r="B851">
        <v>414.1</v>
      </c>
      <c r="C851">
        <v>422.48</v>
      </c>
      <c r="D851">
        <v>422.48</v>
      </c>
      <c r="E851">
        <v>413.77</v>
      </c>
      <c r="F851" t="s">
        <v>1514</v>
      </c>
      <c r="G851" s="21">
        <v>-3.2599999999999997E-2</v>
      </c>
    </row>
    <row r="852" spans="1:7" x14ac:dyDescent="0.35">
      <c r="A852" s="22" t="s">
        <v>1515</v>
      </c>
      <c r="B852">
        <v>428.05</v>
      </c>
      <c r="C852">
        <v>453.93</v>
      </c>
      <c r="D852">
        <v>455.67</v>
      </c>
      <c r="E852">
        <v>427.53</v>
      </c>
      <c r="F852" t="s">
        <v>1516</v>
      </c>
      <c r="G852" s="21">
        <v>-6.9500000000000006E-2</v>
      </c>
    </row>
    <row r="853" spans="1:7" x14ac:dyDescent="0.35">
      <c r="A853" s="22">
        <v>39757</v>
      </c>
      <c r="B853">
        <v>460.04</v>
      </c>
      <c r="C853">
        <v>492.95</v>
      </c>
      <c r="D853">
        <v>493.27</v>
      </c>
      <c r="E853">
        <v>459.37</v>
      </c>
      <c r="F853" t="s">
        <v>1517</v>
      </c>
      <c r="G853" s="21">
        <v>-8.0500000000000002E-2</v>
      </c>
    </row>
    <row r="854" spans="1:7" x14ac:dyDescent="0.35">
      <c r="A854" s="22">
        <v>39543</v>
      </c>
      <c r="B854">
        <v>500.33</v>
      </c>
      <c r="C854">
        <v>523.29</v>
      </c>
      <c r="D854">
        <v>523.75</v>
      </c>
      <c r="E854">
        <v>499.42</v>
      </c>
      <c r="F854" t="s">
        <v>1518</v>
      </c>
      <c r="G854" s="21">
        <v>-4.2200000000000001E-2</v>
      </c>
    </row>
    <row r="855" spans="1:7" x14ac:dyDescent="0.35">
      <c r="A855" s="22" t="s">
        <v>1519</v>
      </c>
      <c r="B855">
        <v>522.36</v>
      </c>
      <c r="C855">
        <v>514.79</v>
      </c>
      <c r="D855">
        <v>524.07000000000005</v>
      </c>
      <c r="E855">
        <v>514.44000000000005</v>
      </c>
      <c r="F855" t="s">
        <v>1520</v>
      </c>
      <c r="G855" s="21">
        <v>1.26E-2</v>
      </c>
    </row>
    <row r="856" spans="1:7" x14ac:dyDescent="0.35">
      <c r="A856" s="22" t="s">
        <v>1521</v>
      </c>
      <c r="B856">
        <v>515.88</v>
      </c>
      <c r="C856">
        <v>534.62</v>
      </c>
      <c r="D856">
        <v>534.91999999999996</v>
      </c>
      <c r="E856">
        <v>513.92999999999995</v>
      </c>
      <c r="F856" t="s">
        <v>1522</v>
      </c>
      <c r="G856" s="21">
        <v>-3.9899999999999998E-2</v>
      </c>
    </row>
    <row r="857" spans="1:7" x14ac:dyDescent="0.35">
      <c r="A857" s="22" t="s">
        <v>1523</v>
      </c>
      <c r="B857">
        <v>537.30999999999995</v>
      </c>
      <c r="C857">
        <v>530.9</v>
      </c>
      <c r="D857">
        <v>540.08000000000004</v>
      </c>
      <c r="E857">
        <v>523.45000000000005</v>
      </c>
      <c r="F857" t="s">
        <v>1524</v>
      </c>
      <c r="G857" s="21">
        <v>-3.2000000000000002E-3</v>
      </c>
    </row>
    <row r="858" spans="1:7" x14ac:dyDescent="0.35">
      <c r="A858" s="22">
        <v>39603</v>
      </c>
      <c r="B858">
        <v>539.01</v>
      </c>
      <c r="C858">
        <v>541.41999999999996</v>
      </c>
      <c r="D858">
        <v>552.41999999999996</v>
      </c>
      <c r="E858">
        <v>536.97</v>
      </c>
      <c r="F858" t="s">
        <v>1525</v>
      </c>
      <c r="G858" s="21">
        <v>1.1299999999999999E-2</v>
      </c>
    </row>
    <row r="859" spans="1:7" x14ac:dyDescent="0.35">
      <c r="A859" s="22" t="s">
        <v>1526</v>
      </c>
      <c r="B859">
        <v>533</v>
      </c>
      <c r="C859">
        <v>516.59</v>
      </c>
      <c r="D859">
        <v>533</v>
      </c>
      <c r="E859">
        <v>516.58000000000004</v>
      </c>
      <c r="F859" t="s">
        <v>1527</v>
      </c>
      <c r="G859" s="21">
        <v>3.9600000000000003E-2</v>
      </c>
    </row>
    <row r="860" spans="1:7" x14ac:dyDescent="0.35">
      <c r="A860" s="22" t="s">
        <v>1528</v>
      </c>
      <c r="B860">
        <v>512.70000000000005</v>
      </c>
      <c r="C860">
        <v>524.72</v>
      </c>
      <c r="D860">
        <v>525.24</v>
      </c>
      <c r="E860">
        <v>494.4</v>
      </c>
      <c r="F860" t="s">
        <v>1529</v>
      </c>
      <c r="G860" s="21">
        <v>-6.0400000000000002E-2</v>
      </c>
    </row>
    <row r="861" spans="1:7" x14ac:dyDescent="0.35">
      <c r="A861" s="22" t="s">
        <v>1530</v>
      </c>
      <c r="B861">
        <v>545.67999999999995</v>
      </c>
      <c r="C861">
        <v>623.23</v>
      </c>
      <c r="D861">
        <v>624.30999999999995</v>
      </c>
      <c r="E861">
        <v>545.67999999999995</v>
      </c>
      <c r="F861" t="s">
        <v>1531</v>
      </c>
      <c r="G861" s="21">
        <v>-0.15240000000000001</v>
      </c>
    </row>
    <row r="862" spans="1:7" x14ac:dyDescent="0.35">
      <c r="A862" s="22">
        <v>39694</v>
      </c>
      <c r="B862">
        <v>643.79999999999995</v>
      </c>
      <c r="C862">
        <v>667.63</v>
      </c>
      <c r="D862">
        <v>669.24</v>
      </c>
      <c r="E862">
        <v>632.08000000000004</v>
      </c>
      <c r="F862" t="s">
        <v>1532</v>
      </c>
      <c r="G862" s="21">
        <v>5.7000000000000002E-3</v>
      </c>
    </row>
    <row r="863" spans="1:7" x14ac:dyDescent="0.35">
      <c r="A863" s="22">
        <v>39481</v>
      </c>
      <c r="B863">
        <v>640.14</v>
      </c>
      <c r="C863">
        <v>646.08000000000004</v>
      </c>
      <c r="D863">
        <v>646.30999999999995</v>
      </c>
      <c r="E863">
        <v>580.4</v>
      </c>
      <c r="F863" t="s">
        <v>1533</v>
      </c>
      <c r="G863" s="21">
        <v>-3.49E-2</v>
      </c>
    </row>
    <row r="864" spans="1:7" x14ac:dyDescent="0.35">
      <c r="A864" s="22" t="s">
        <v>1534</v>
      </c>
      <c r="B864">
        <v>663.3</v>
      </c>
      <c r="C864">
        <v>706</v>
      </c>
      <c r="D864">
        <v>715.25</v>
      </c>
      <c r="E864">
        <v>661.75</v>
      </c>
      <c r="F864" t="s">
        <v>1535</v>
      </c>
      <c r="G864" s="21">
        <v>-3.4599999999999999E-2</v>
      </c>
    </row>
    <row r="865" spans="1:7" x14ac:dyDescent="0.35">
      <c r="A865" s="22" t="s">
        <v>1536</v>
      </c>
      <c r="B865">
        <v>687.1</v>
      </c>
      <c r="C865">
        <v>784.8</v>
      </c>
      <c r="D865">
        <v>786.45</v>
      </c>
      <c r="E865">
        <v>677.79</v>
      </c>
      <c r="F865" t="s">
        <v>1537</v>
      </c>
      <c r="G865" s="21">
        <v>-0.158</v>
      </c>
    </row>
    <row r="866" spans="1:7" x14ac:dyDescent="0.35">
      <c r="A866" s="22">
        <v>39723</v>
      </c>
      <c r="B866">
        <v>816.03</v>
      </c>
      <c r="C866">
        <v>857.02</v>
      </c>
      <c r="D866">
        <v>857.02</v>
      </c>
      <c r="E866">
        <v>813.89</v>
      </c>
      <c r="F866" t="s">
        <v>1538</v>
      </c>
      <c r="G866" s="21">
        <v>-5.0700000000000002E-2</v>
      </c>
    </row>
    <row r="867" spans="1:7" x14ac:dyDescent="0.35">
      <c r="A867" s="22" t="s">
        <v>1539</v>
      </c>
      <c r="B867">
        <v>859.62</v>
      </c>
      <c r="C867">
        <v>781.92</v>
      </c>
      <c r="D867">
        <v>859.62</v>
      </c>
      <c r="E867">
        <v>775.9</v>
      </c>
      <c r="F867" t="s">
        <v>1540</v>
      </c>
      <c r="G867" s="21">
        <v>0.1077</v>
      </c>
    </row>
    <row r="868" spans="1:7" x14ac:dyDescent="0.35">
      <c r="A868" s="22" t="s">
        <v>1541</v>
      </c>
      <c r="B868">
        <v>776.04</v>
      </c>
      <c r="C868">
        <v>839.31</v>
      </c>
      <c r="D868">
        <v>839.37</v>
      </c>
      <c r="E868">
        <v>762.99</v>
      </c>
      <c r="F868" t="s">
        <v>1542</v>
      </c>
      <c r="G868" s="21">
        <v>-8.3799999999999999E-2</v>
      </c>
    </row>
    <row r="869" spans="1:7" x14ac:dyDescent="0.35">
      <c r="A869" s="22" t="s">
        <v>1543</v>
      </c>
      <c r="B869">
        <v>847.05</v>
      </c>
      <c r="C869">
        <v>859.29</v>
      </c>
      <c r="D869">
        <v>861.78</v>
      </c>
      <c r="E869">
        <v>807.72</v>
      </c>
      <c r="F869" t="s">
        <v>1544</v>
      </c>
      <c r="G869" s="21">
        <v>-1.5900000000000001E-2</v>
      </c>
    </row>
    <row r="870" spans="1:7" x14ac:dyDescent="0.35">
      <c r="A870" s="22">
        <v>39600</v>
      </c>
      <c r="B870">
        <v>860.77</v>
      </c>
      <c r="C870">
        <v>899.53</v>
      </c>
      <c r="D870">
        <v>899.53</v>
      </c>
      <c r="E870">
        <v>849.69</v>
      </c>
      <c r="F870" t="s">
        <v>1545</v>
      </c>
      <c r="G870" s="21">
        <v>-4.6899999999999997E-2</v>
      </c>
    </row>
    <row r="871" spans="1:7" x14ac:dyDescent="0.35">
      <c r="A871" s="22" t="s">
        <v>1546</v>
      </c>
      <c r="B871">
        <v>903.09</v>
      </c>
      <c r="C871">
        <v>925.66</v>
      </c>
      <c r="D871">
        <v>926.01</v>
      </c>
      <c r="E871">
        <v>903.09</v>
      </c>
      <c r="F871" t="s">
        <v>1547</v>
      </c>
      <c r="G871" s="21">
        <v>-2.58E-2</v>
      </c>
    </row>
    <row r="872" spans="1:7" x14ac:dyDescent="0.35">
      <c r="A872" s="22" t="s">
        <v>1548</v>
      </c>
      <c r="B872">
        <v>927.02</v>
      </c>
      <c r="C872">
        <v>933.66</v>
      </c>
      <c r="D872">
        <v>933.66</v>
      </c>
      <c r="E872">
        <v>917.31</v>
      </c>
      <c r="F872" t="s">
        <v>1549</v>
      </c>
      <c r="G872" s="21">
        <v>-8.6E-3</v>
      </c>
    </row>
    <row r="873" spans="1:7" x14ac:dyDescent="0.35">
      <c r="A873" s="22" t="s">
        <v>1550</v>
      </c>
      <c r="B873">
        <v>935.07</v>
      </c>
      <c r="C873">
        <v>918.61</v>
      </c>
      <c r="D873">
        <v>949.15</v>
      </c>
      <c r="E873">
        <v>911.15</v>
      </c>
      <c r="F873" t="s">
        <v>1551</v>
      </c>
      <c r="G873" s="21">
        <v>1.41E-2</v>
      </c>
    </row>
    <row r="874" spans="1:7" x14ac:dyDescent="0.35">
      <c r="A874" s="22">
        <v>39337</v>
      </c>
      <c r="B874">
        <v>922.09</v>
      </c>
      <c r="C874">
        <v>966.72</v>
      </c>
      <c r="D874">
        <v>966.72</v>
      </c>
      <c r="E874">
        <v>922.09</v>
      </c>
      <c r="F874" t="s">
        <v>1552</v>
      </c>
      <c r="G874" s="21">
        <v>-5.3900000000000003E-2</v>
      </c>
    </row>
    <row r="875" spans="1:7" x14ac:dyDescent="0.35">
      <c r="A875" s="22">
        <v>39125</v>
      </c>
      <c r="B875">
        <v>974.63</v>
      </c>
      <c r="C875">
        <v>977.86</v>
      </c>
      <c r="D875">
        <v>990.51</v>
      </c>
      <c r="E875">
        <v>970.15</v>
      </c>
      <c r="F875" t="s">
        <v>1553</v>
      </c>
      <c r="G875" s="21">
        <v>2.3E-3</v>
      </c>
    </row>
    <row r="876" spans="1:7" x14ac:dyDescent="0.35">
      <c r="A876" s="22" t="s">
        <v>1554</v>
      </c>
      <c r="B876">
        <v>972.35</v>
      </c>
      <c r="C876">
        <v>982.18</v>
      </c>
      <c r="D876">
        <v>998.72</v>
      </c>
      <c r="E876">
        <v>972.35</v>
      </c>
      <c r="F876" t="s">
        <v>1555</v>
      </c>
      <c r="G876" s="21">
        <v>-3.7000000000000002E-3</v>
      </c>
    </row>
    <row r="877" spans="1:7" x14ac:dyDescent="0.35">
      <c r="A877" s="22" t="s">
        <v>1556</v>
      </c>
      <c r="B877">
        <v>975.92</v>
      </c>
      <c r="C877">
        <v>996.48</v>
      </c>
      <c r="D877">
        <v>998.75</v>
      </c>
      <c r="E877">
        <v>963.56</v>
      </c>
      <c r="F877" t="s">
        <v>1557</v>
      </c>
      <c r="G877" s="21">
        <v>-2.23E-2</v>
      </c>
    </row>
    <row r="878" spans="1:7" x14ac:dyDescent="0.35">
      <c r="A878" s="22">
        <v>39397</v>
      </c>
      <c r="B878">
        <v>998.22</v>
      </c>
      <c r="C878" s="3">
        <v>1012.5</v>
      </c>
      <c r="D878" s="3">
        <v>1012.5</v>
      </c>
      <c r="E878">
        <v>973.59</v>
      </c>
      <c r="F878" t="s">
        <v>1558</v>
      </c>
      <c r="G878" s="21">
        <v>-1.9699999999999999E-2</v>
      </c>
    </row>
    <row r="879" spans="1:7" x14ac:dyDescent="0.35">
      <c r="A879" s="22">
        <v>39183</v>
      </c>
      <c r="B879" s="3">
        <v>1018.29</v>
      </c>
      <c r="C879" s="3">
        <v>1045.31</v>
      </c>
      <c r="D879" s="3">
        <v>1047.6500000000001</v>
      </c>
      <c r="E879" s="3">
        <v>1011.09</v>
      </c>
      <c r="F879" t="s">
        <v>1559</v>
      </c>
      <c r="G879" s="21">
        <v>-4.53E-2</v>
      </c>
    </row>
    <row r="880" spans="1:7" x14ac:dyDescent="0.35">
      <c r="A880" s="22" t="s">
        <v>1560</v>
      </c>
      <c r="B880" s="3">
        <v>1066.6300000000001</v>
      </c>
      <c r="C880" s="3">
        <v>1074.8699999999999</v>
      </c>
      <c r="D880" s="3">
        <v>1075.92</v>
      </c>
      <c r="E880" s="3">
        <v>1064.2</v>
      </c>
      <c r="F880" t="s">
        <v>1561</v>
      </c>
      <c r="G880" s="21">
        <v>-2.3699999999999999E-2</v>
      </c>
    </row>
    <row r="881" spans="1:7" x14ac:dyDescent="0.35">
      <c r="A881" s="22" t="s">
        <v>1562</v>
      </c>
      <c r="B881" s="3">
        <v>1092.48</v>
      </c>
      <c r="C881" s="3">
        <v>1091.76</v>
      </c>
      <c r="D881" s="3">
        <v>1103.0899999999999</v>
      </c>
      <c r="E881" s="3">
        <v>1075.29</v>
      </c>
      <c r="F881" t="s">
        <v>1563</v>
      </c>
      <c r="G881" s="21">
        <v>-4.1999999999999997E-3</v>
      </c>
    </row>
    <row r="882" spans="1:7" x14ac:dyDescent="0.35">
      <c r="A882" s="22" t="s">
        <v>1564</v>
      </c>
      <c r="B882" s="3">
        <v>1097.07</v>
      </c>
      <c r="C882" s="3">
        <v>1104.42</v>
      </c>
      <c r="D882" s="3">
        <v>1106.72</v>
      </c>
      <c r="E882" s="3">
        <v>1078.21</v>
      </c>
      <c r="F882" t="s">
        <v>1565</v>
      </c>
      <c r="G882" s="21">
        <v>-6.7999999999999996E-3</v>
      </c>
    </row>
    <row r="883" spans="1:7" x14ac:dyDescent="0.35">
      <c r="A883" s="22">
        <v>39273</v>
      </c>
      <c r="B883" s="3">
        <v>1104.6099999999999</v>
      </c>
      <c r="C883" s="3">
        <v>1084.58</v>
      </c>
      <c r="D883" s="3">
        <v>1110.78</v>
      </c>
      <c r="E883" s="3">
        <v>1084.58</v>
      </c>
      <c r="F883" t="s">
        <v>1566</v>
      </c>
      <c r="G883" s="21">
        <v>2.12E-2</v>
      </c>
    </row>
    <row r="884" spans="1:7" x14ac:dyDescent="0.35">
      <c r="A884" s="22" t="s">
        <v>1567</v>
      </c>
      <c r="B884" s="3">
        <v>1081.6300000000001</v>
      </c>
      <c r="C884" s="3">
        <v>1072.72</v>
      </c>
      <c r="D884" s="3">
        <v>1107.8</v>
      </c>
      <c r="E884" s="3">
        <v>1072.72</v>
      </c>
      <c r="F884" t="s">
        <v>1568</v>
      </c>
      <c r="G884" s="21">
        <v>3.32E-2</v>
      </c>
    </row>
    <row r="885" spans="1:7" x14ac:dyDescent="0.35">
      <c r="A885" s="22" t="s">
        <v>1569</v>
      </c>
      <c r="B885" s="3">
        <v>1046.8599999999999</v>
      </c>
      <c r="C885">
        <v>967.89</v>
      </c>
      <c r="D885" s="3">
        <v>1046.8599999999999</v>
      </c>
      <c r="E885">
        <v>967.89</v>
      </c>
      <c r="F885" t="s">
        <v>1570</v>
      </c>
      <c r="G885" s="21">
        <v>9.1999999999999998E-2</v>
      </c>
    </row>
    <row r="886" spans="1:7" x14ac:dyDescent="0.35">
      <c r="A886" s="22" t="s">
        <v>1571</v>
      </c>
      <c r="B886">
        <v>958.67</v>
      </c>
      <c r="C886">
        <v>932.38</v>
      </c>
      <c r="D886">
        <v>965.2</v>
      </c>
      <c r="E886">
        <v>932.38</v>
      </c>
      <c r="F886" t="s">
        <v>1572</v>
      </c>
      <c r="G886" s="21">
        <v>3.0300000000000001E-2</v>
      </c>
    </row>
    <row r="887" spans="1:7" x14ac:dyDescent="0.35">
      <c r="A887" s="22">
        <v>39334</v>
      </c>
      <c r="B887">
        <v>930.46</v>
      </c>
      <c r="C887">
        <v>933.02</v>
      </c>
      <c r="D887">
        <v>933.02</v>
      </c>
      <c r="E887">
        <v>920.48</v>
      </c>
      <c r="F887" t="s">
        <v>1573</v>
      </c>
      <c r="G887" s="21">
        <v>-3.8999999999999998E-3</v>
      </c>
    </row>
    <row r="888" spans="1:7" x14ac:dyDescent="0.35">
      <c r="A888" s="22">
        <v>39122</v>
      </c>
      <c r="B888">
        <v>934.13</v>
      </c>
      <c r="C888">
        <v>919.87</v>
      </c>
      <c r="D888">
        <v>938.76</v>
      </c>
      <c r="E888">
        <v>919.87</v>
      </c>
      <c r="F888" t="s">
        <v>1574</v>
      </c>
      <c r="G888" s="21">
        <v>2.8400000000000002E-2</v>
      </c>
    </row>
    <row r="889" spans="1:7" x14ac:dyDescent="0.35">
      <c r="A889" s="22" t="s">
        <v>1575</v>
      </c>
      <c r="B889">
        <v>908.37</v>
      </c>
      <c r="C889">
        <v>911.01</v>
      </c>
      <c r="D889">
        <v>911.01</v>
      </c>
      <c r="E889">
        <v>894.67</v>
      </c>
      <c r="F889" t="s">
        <v>1576</v>
      </c>
      <c r="G889" s="21">
        <v>3.2000000000000002E-3</v>
      </c>
    </row>
    <row r="890" spans="1:7" x14ac:dyDescent="0.35">
      <c r="A890" s="22" t="s">
        <v>1577</v>
      </c>
      <c r="B890">
        <v>905.48</v>
      </c>
      <c r="C890">
        <v>875.87</v>
      </c>
      <c r="D890">
        <v>905.48</v>
      </c>
      <c r="E890">
        <v>875.87</v>
      </c>
      <c r="F890" t="s">
        <v>1578</v>
      </c>
      <c r="G890" s="21">
        <v>1.9800000000000002E-2</v>
      </c>
    </row>
    <row r="891" spans="1:7" x14ac:dyDescent="0.35">
      <c r="A891" s="22">
        <v>39424</v>
      </c>
      <c r="B891">
        <v>887.93</v>
      </c>
      <c r="C891">
        <v>916</v>
      </c>
      <c r="D891">
        <v>923.15</v>
      </c>
      <c r="E891">
        <v>886.92</v>
      </c>
      <c r="F891" t="s">
        <v>1579</v>
      </c>
      <c r="G891" s="21">
        <v>-5.0999999999999997E-2</v>
      </c>
    </row>
    <row r="892" spans="1:7" x14ac:dyDescent="0.35">
      <c r="A892" s="22">
        <v>39210</v>
      </c>
      <c r="B892">
        <v>935.68</v>
      </c>
      <c r="C892">
        <v>892.41</v>
      </c>
      <c r="D892">
        <v>942.33</v>
      </c>
      <c r="E892">
        <v>883.9</v>
      </c>
      <c r="F892" t="s">
        <v>1580</v>
      </c>
      <c r="G892" s="21">
        <v>4.7899999999999998E-2</v>
      </c>
    </row>
    <row r="893" spans="1:7" x14ac:dyDescent="0.35">
      <c r="A893" s="22" t="s">
        <v>1581</v>
      </c>
      <c r="B893">
        <v>892.88</v>
      </c>
      <c r="C893">
        <v>928.69</v>
      </c>
      <c r="D893">
        <v>928.69</v>
      </c>
      <c r="E893">
        <v>892.88</v>
      </c>
      <c r="F893" t="s">
        <v>1582</v>
      </c>
      <c r="G893" s="21">
        <v>-5.0500000000000003E-2</v>
      </c>
    </row>
    <row r="894" spans="1:7" x14ac:dyDescent="0.35">
      <c r="A894" s="22" t="s">
        <v>1583</v>
      </c>
      <c r="B894">
        <v>940.36</v>
      </c>
      <c r="C894">
        <v>981.11</v>
      </c>
      <c r="D894">
        <v>983.53</v>
      </c>
      <c r="E894">
        <v>939.94</v>
      </c>
      <c r="F894" t="s">
        <v>1574</v>
      </c>
      <c r="G894" s="21">
        <v>-4.1700000000000001E-2</v>
      </c>
    </row>
    <row r="895" spans="1:7" x14ac:dyDescent="0.35">
      <c r="A895" s="22" t="s">
        <v>1584</v>
      </c>
      <c r="B895">
        <v>981.31</v>
      </c>
      <c r="C895" s="3">
        <v>1005.16</v>
      </c>
      <c r="D895" s="3">
        <v>1005.16</v>
      </c>
      <c r="E895">
        <v>980.35</v>
      </c>
      <c r="F895" t="s">
        <v>1585</v>
      </c>
      <c r="G895" s="21">
        <v>-3.39E-2</v>
      </c>
    </row>
    <row r="896" spans="1:7" x14ac:dyDescent="0.35">
      <c r="A896" s="22">
        <v>39301</v>
      </c>
      <c r="B896" s="3">
        <v>1015.73</v>
      </c>
      <c r="C896" s="3">
        <v>1004.39</v>
      </c>
      <c r="D896" s="3">
        <v>1032.71</v>
      </c>
      <c r="E896" s="3">
        <v>1004.39</v>
      </c>
      <c r="F896" t="s">
        <v>1586</v>
      </c>
      <c r="G896" s="21">
        <v>5.1000000000000004E-3</v>
      </c>
    </row>
    <row r="897" spans="1:7" x14ac:dyDescent="0.35">
      <c r="A897" s="22">
        <v>39089</v>
      </c>
      <c r="B897" s="3">
        <v>1010.53</v>
      </c>
      <c r="C897" s="3">
        <v>1015.71</v>
      </c>
      <c r="D897" s="3">
        <v>1015.71</v>
      </c>
      <c r="E897">
        <v>975.4</v>
      </c>
      <c r="F897" t="s">
        <v>1587</v>
      </c>
      <c r="G897" s="21">
        <v>-1.38E-2</v>
      </c>
    </row>
    <row r="898" spans="1:7" x14ac:dyDescent="0.35">
      <c r="A898" s="22" t="s">
        <v>1588</v>
      </c>
      <c r="B898" s="3">
        <v>1024.68</v>
      </c>
      <c r="C898" s="3">
        <v>1047.97</v>
      </c>
      <c r="D898" s="3">
        <v>1064.1500000000001</v>
      </c>
      <c r="E898" s="3">
        <v>1020.64</v>
      </c>
      <c r="F898" t="s">
        <v>1589</v>
      </c>
      <c r="G898" s="21">
        <v>-8.6999999999999994E-3</v>
      </c>
    </row>
    <row r="899" spans="1:7" x14ac:dyDescent="0.35">
      <c r="A899" s="22" t="s">
        <v>1590</v>
      </c>
      <c r="B899" s="3">
        <v>1033.69</v>
      </c>
      <c r="C899" s="3">
        <v>1046.42</v>
      </c>
      <c r="D899" s="3">
        <v>1050.8800000000001</v>
      </c>
      <c r="E899" s="3">
        <v>1031.26</v>
      </c>
      <c r="F899" t="s">
        <v>1591</v>
      </c>
      <c r="G899" s="21">
        <v>-1.38E-2</v>
      </c>
    </row>
    <row r="900" spans="1:7" x14ac:dyDescent="0.35">
      <c r="A900" s="22">
        <v>39361</v>
      </c>
      <c r="B900" s="3">
        <v>1048.19</v>
      </c>
      <c r="C900" s="3">
        <v>1042.0899999999999</v>
      </c>
      <c r="D900" s="3">
        <v>1050.6300000000001</v>
      </c>
      <c r="E900" s="3">
        <v>1033.71</v>
      </c>
      <c r="F900" t="s">
        <v>1592</v>
      </c>
      <c r="G900" s="21">
        <v>-8.6999999999999994E-3</v>
      </c>
    </row>
    <row r="901" spans="1:7" x14ac:dyDescent="0.35">
      <c r="A901" s="22">
        <v>39147</v>
      </c>
      <c r="B901" s="3">
        <v>1057.3599999999999</v>
      </c>
      <c r="C901" s="3">
        <v>1074.18</v>
      </c>
      <c r="D901" s="3">
        <v>1074.18</v>
      </c>
      <c r="E901" s="3">
        <v>1038.9000000000001</v>
      </c>
      <c r="F901" t="s">
        <v>1593</v>
      </c>
      <c r="G901" s="21">
        <v>-1.8599999999999998E-2</v>
      </c>
    </row>
    <row r="902" spans="1:7" x14ac:dyDescent="0.35">
      <c r="A902" s="22" t="s">
        <v>1594</v>
      </c>
      <c r="B902" s="3">
        <v>1077.3599999999999</v>
      </c>
      <c r="C902" s="3">
        <v>1113.24</v>
      </c>
      <c r="D902" s="3">
        <v>1113.24</v>
      </c>
      <c r="E902" s="3">
        <v>1075.55</v>
      </c>
      <c r="F902" t="s">
        <v>1595</v>
      </c>
      <c r="G902" s="21">
        <v>-1.12E-2</v>
      </c>
    </row>
    <row r="903" spans="1:7" x14ac:dyDescent="0.35">
      <c r="A903" s="22" t="s">
        <v>1596</v>
      </c>
      <c r="B903" s="3">
        <v>1089.5999999999999</v>
      </c>
      <c r="C903" s="3">
        <v>1077.6199999999999</v>
      </c>
      <c r="D903" s="3">
        <v>1127.75</v>
      </c>
      <c r="E903" s="3">
        <v>1073.52</v>
      </c>
      <c r="F903" t="s">
        <v>1597</v>
      </c>
      <c r="G903" s="21">
        <v>2.1600000000000001E-2</v>
      </c>
    </row>
    <row r="904" spans="1:7" x14ac:dyDescent="0.35">
      <c r="A904" s="22" t="s">
        <v>1598</v>
      </c>
      <c r="B904" s="3">
        <v>1066.56</v>
      </c>
      <c r="C904" s="3">
        <v>1061.8900000000001</v>
      </c>
      <c r="D904" s="3">
        <v>1069.1500000000001</v>
      </c>
      <c r="E904" s="3">
        <v>1039.27</v>
      </c>
      <c r="F904" t="s">
        <v>1599</v>
      </c>
      <c r="G904" s="21">
        <v>2.5899999999999999E-2</v>
      </c>
    </row>
    <row r="905" spans="1:7" x14ac:dyDescent="0.35">
      <c r="A905" s="22">
        <v>39238</v>
      </c>
      <c r="B905" s="3">
        <v>1039.6300000000001</v>
      </c>
      <c r="C905">
        <v>969.48</v>
      </c>
      <c r="D905" s="3">
        <v>1039.6300000000001</v>
      </c>
      <c r="E905">
        <v>969.48</v>
      </c>
      <c r="F905" t="s">
        <v>1600</v>
      </c>
      <c r="G905" s="21">
        <v>9.7600000000000006E-2</v>
      </c>
    </row>
    <row r="906" spans="1:7" x14ac:dyDescent="0.35">
      <c r="A906" s="22" t="s">
        <v>1601</v>
      </c>
      <c r="B906">
        <v>947.19</v>
      </c>
      <c r="C906">
        <v>933.3</v>
      </c>
      <c r="D906">
        <v>947.19</v>
      </c>
      <c r="E906">
        <v>933.3</v>
      </c>
      <c r="F906" t="s">
        <v>1602</v>
      </c>
      <c r="G906" s="21">
        <v>2.52E-2</v>
      </c>
    </row>
    <row r="907" spans="1:7" x14ac:dyDescent="0.35">
      <c r="A907" s="22" t="s">
        <v>1603</v>
      </c>
      <c r="B907">
        <v>923.89</v>
      </c>
      <c r="C907">
        <v>940.58</v>
      </c>
      <c r="D907">
        <v>940.58</v>
      </c>
      <c r="E907">
        <v>903.94</v>
      </c>
      <c r="F907" t="s">
        <v>1604</v>
      </c>
      <c r="G907" s="21">
        <v>-4.6399999999999997E-2</v>
      </c>
    </row>
    <row r="908" spans="1:7" x14ac:dyDescent="0.35">
      <c r="A908" s="22" t="s">
        <v>1605</v>
      </c>
      <c r="B908">
        <v>968.88</v>
      </c>
      <c r="C908">
        <v>998.14</v>
      </c>
      <c r="D908" s="3">
        <v>1015.1</v>
      </c>
      <c r="E908">
        <v>965.72</v>
      </c>
      <c r="F908" t="s">
        <v>1606</v>
      </c>
      <c r="G908" s="21">
        <v>-4.3499999999999997E-2</v>
      </c>
    </row>
    <row r="909" spans="1:7" x14ac:dyDescent="0.35">
      <c r="A909" s="22">
        <v>39298</v>
      </c>
      <c r="B909" s="3">
        <v>1012.98</v>
      </c>
      <c r="C909" s="3">
        <v>1041.29</v>
      </c>
      <c r="D909" s="3">
        <v>1044.9000000000001</v>
      </c>
      <c r="E909" s="3">
        <v>1012.98</v>
      </c>
      <c r="F909" t="s">
        <v>1607</v>
      </c>
      <c r="G909" s="21">
        <v>-2.0299999999999999E-2</v>
      </c>
    </row>
    <row r="910" spans="1:7" x14ac:dyDescent="0.35">
      <c r="A910" s="22">
        <v>39086</v>
      </c>
      <c r="B910" s="3">
        <v>1033.92</v>
      </c>
      <c r="C910" s="3">
        <v>1059.18</v>
      </c>
      <c r="D910" s="3">
        <v>1061.75</v>
      </c>
      <c r="E910" s="3">
        <v>1027.43</v>
      </c>
      <c r="F910" t="s">
        <v>1608</v>
      </c>
      <c r="G910" s="21">
        <v>-3.49E-2</v>
      </c>
    </row>
    <row r="911" spans="1:7" x14ac:dyDescent="0.35">
      <c r="A911" s="22" t="s">
        <v>1609</v>
      </c>
      <c r="B911" s="3">
        <v>1071.33</v>
      </c>
      <c r="C911" s="3">
        <v>1085.46</v>
      </c>
      <c r="D911" s="3">
        <v>1091.23</v>
      </c>
      <c r="E911">
        <v>999.35</v>
      </c>
      <c r="F911" t="s">
        <v>1610</v>
      </c>
      <c r="G911" s="21">
        <v>-1.7600000000000001E-2</v>
      </c>
    </row>
    <row r="912" spans="1:7" x14ac:dyDescent="0.35">
      <c r="A912" s="22" t="s">
        <v>1611</v>
      </c>
      <c r="B912" s="3">
        <v>1090.56</v>
      </c>
      <c r="C912" s="3">
        <v>1152.06</v>
      </c>
      <c r="D912" s="3">
        <v>1152.06</v>
      </c>
      <c r="E912" s="3">
        <v>1090.56</v>
      </c>
      <c r="F912" t="s">
        <v>1612</v>
      </c>
      <c r="G912" s="21">
        <v>-1.7299999999999999E-2</v>
      </c>
    </row>
    <row r="913" spans="1:7" x14ac:dyDescent="0.35">
      <c r="A913" s="22">
        <v>39389</v>
      </c>
      <c r="B913" s="3">
        <v>1109.76</v>
      </c>
      <c r="C913" s="3">
        <v>1179.32</v>
      </c>
      <c r="D913" s="3">
        <v>1179.32</v>
      </c>
      <c r="E913" s="3">
        <v>1065.52</v>
      </c>
      <c r="F913" t="s">
        <v>1613</v>
      </c>
      <c r="G913" s="21">
        <v>-3.9699999999999999E-2</v>
      </c>
    </row>
    <row r="914" spans="1:7" x14ac:dyDescent="0.35">
      <c r="A914" s="22">
        <v>39175</v>
      </c>
      <c r="B914" s="3">
        <v>1155.68</v>
      </c>
      <c r="C914" s="3">
        <v>1165.05</v>
      </c>
      <c r="D914" s="3">
        <v>1168.67</v>
      </c>
      <c r="E914" s="3">
        <v>1132.23</v>
      </c>
      <c r="F914" t="s">
        <v>1614</v>
      </c>
      <c r="G914" s="21">
        <v>7.0000000000000001E-3</v>
      </c>
    </row>
    <row r="915" spans="1:7" x14ac:dyDescent="0.35">
      <c r="A915" s="22" t="s">
        <v>1615</v>
      </c>
      <c r="B915" s="3">
        <v>1147.6600000000001</v>
      </c>
      <c r="C915" s="3">
        <v>1121.18</v>
      </c>
      <c r="D915" s="3">
        <v>1174.0999999999999</v>
      </c>
      <c r="E915" s="3">
        <v>1121.18</v>
      </c>
      <c r="F915" t="s">
        <v>1616</v>
      </c>
      <c r="G915" s="21">
        <v>5.9499999999999997E-2</v>
      </c>
    </row>
    <row r="916" spans="1:7" x14ac:dyDescent="0.35">
      <c r="A916" s="22">
        <v>39388</v>
      </c>
      <c r="B916" s="3">
        <v>1083.25</v>
      </c>
      <c r="C916" s="3">
        <v>1041.43</v>
      </c>
      <c r="D916" s="3">
        <v>1083.25</v>
      </c>
      <c r="E916" s="3">
        <v>1041.43</v>
      </c>
      <c r="F916" t="s">
        <v>1617</v>
      </c>
      <c r="G916" s="21">
        <v>5.0799999999999998E-2</v>
      </c>
    </row>
    <row r="917" spans="1:7" x14ac:dyDescent="0.35">
      <c r="A917" s="22">
        <v>39174</v>
      </c>
      <c r="B917" s="3">
        <v>1030.9000000000001</v>
      </c>
      <c r="C917" s="3">
        <v>1091.02</v>
      </c>
      <c r="D917" s="3">
        <v>1095.75</v>
      </c>
      <c r="E917" s="3">
        <v>1010.38</v>
      </c>
      <c r="F917" t="s">
        <v>1618</v>
      </c>
      <c r="G917" s="21">
        <v>-4.0599999999999997E-2</v>
      </c>
    </row>
    <row r="918" spans="1:7" x14ac:dyDescent="0.35">
      <c r="A918" s="22" t="s">
        <v>1619</v>
      </c>
      <c r="B918" s="3">
        <v>1074.55</v>
      </c>
      <c r="C918">
        <v>976.51</v>
      </c>
      <c r="D918" s="3">
        <v>1074.55</v>
      </c>
      <c r="E918">
        <v>976.51</v>
      </c>
      <c r="F918" t="s">
        <v>1620</v>
      </c>
      <c r="G918" s="21">
        <v>0.1024</v>
      </c>
    </row>
    <row r="919" spans="1:7" x14ac:dyDescent="0.35">
      <c r="A919" s="22" t="s">
        <v>1621</v>
      </c>
      <c r="B919">
        <v>974.76</v>
      </c>
      <c r="C919" s="3">
        <v>1044.26</v>
      </c>
      <c r="D919" s="3">
        <v>1049.82</v>
      </c>
      <c r="E919">
        <v>966.6</v>
      </c>
      <c r="F919" t="s">
        <v>1622</v>
      </c>
      <c r="G919" s="21">
        <v>-4.7199999999999999E-2</v>
      </c>
    </row>
    <row r="920" spans="1:7" x14ac:dyDescent="0.35">
      <c r="A920" s="22" t="s">
        <v>1623</v>
      </c>
      <c r="B920" s="3">
        <v>1023.05</v>
      </c>
      <c r="C920">
        <v>941.73</v>
      </c>
      <c r="D920" s="3">
        <v>1024</v>
      </c>
      <c r="E920">
        <v>941.73</v>
      </c>
      <c r="F920" t="s">
        <v>1624</v>
      </c>
      <c r="G920" s="21">
        <v>0.1183</v>
      </c>
    </row>
    <row r="921" spans="1:7" x14ac:dyDescent="0.35">
      <c r="A921" s="22">
        <v>39264</v>
      </c>
      <c r="B921">
        <v>914.79</v>
      </c>
      <c r="C921">
        <v>840.22</v>
      </c>
      <c r="D921">
        <v>914.79</v>
      </c>
      <c r="E921">
        <v>825.11</v>
      </c>
      <c r="F921" t="s">
        <v>1625</v>
      </c>
      <c r="G921" s="21">
        <v>0.12039999999999999</v>
      </c>
    </row>
    <row r="922" spans="1:7" x14ac:dyDescent="0.35">
      <c r="A922" s="22" t="s">
        <v>1626</v>
      </c>
      <c r="B922">
        <v>816.51</v>
      </c>
      <c r="C922">
        <v>751.04</v>
      </c>
      <c r="D922">
        <v>818.04</v>
      </c>
      <c r="E922">
        <v>741.27</v>
      </c>
      <c r="F922" t="s">
        <v>1627</v>
      </c>
      <c r="G922" s="21">
        <v>8.6099999999999996E-2</v>
      </c>
    </row>
    <row r="923" spans="1:7" x14ac:dyDescent="0.35">
      <c r="A923" s="22" t="s">
        <v>1628</v>
      </c>
      <c r="B923">
        <v>751.77</v>
      </c>
      <c r="C923">
        <v>717.68</v>
      </c>
      <c r="D923">
        <v>762.33</v>
      </c>
      <c r="E923">
        <v>717.68</v>
      </c>
      <c r="F923" t="s">
        <v>1629</v>
      </c>
      <c r="G923" s="21">
        <v>1.0200000000000001E-2</v>
      </c>
    </row>
    <row r="924" spans="1:7" x14ac:dyDescent="0.35">
      <c r="A924" s="22" t="s">
        <v>1630</v>
      </c>
      <c r="B924">
        <v>744.15</v>
      </c>
      <c r="C924">
        <v>790.18</v>
      </c>
      <c r="D924">
        <v>815.98</v>
      </c>
      <c r="E924">
        <v>744.15</v>
      </c>
      <c r="F924" t="s">
        <v>1631</v>
      </c>
      <c r="G924" s="21">
        <v>-4.0500000000000001E-2</v>
      </c>
    </row>
    <row r="925" spans="1:7" x14ac:dyDescent="0.35">
      <c r="A925" s="22">
        <v>39002</v>
      </c>
      <c r="B925">
        <v>775.56</v>
      </c>
      <c r="C925">
        <v>721.6</v>
      </c>
      <c r="D925">
        <v>775.56</v>
      </c>
      <c r="E925">
        <v>716.64</v>
      </c>
      <c r="F925" t="s">
        <v>1632</v>
      </c>
      <c r="G925" s="21">
        <v>0.11409999999999999</v>
      </c>
    </row>
    <row r="926" spans="1:7" x14ac:dyDescent="0.35">
      <c r="A926" s="22">
        <v>38788</v>
      </c>
      <c r="B926">
        <v>696.12</v>
      </c>
      <c r="C926">
        <v>638.89</v>
      </c>
      <c r="D926">
        <v>696.12</v>
      </c>
      <c r="E926">
        <v>638.89</v>
      </c>
      <c r="F926" t="s">
        <v>1633</v>
      </c>
      <c r="G926" s="21">
        <v>0.1027</v>
      </c>
    </row>
    <row r="927" spans="1:7" x14ac:dyDescent="0.35">
      <c r="A927" s="22" t="s">
        <v>1634</v>
      </c>
      <c r="B927">
        <v>631.29</v>
      </c>
      <c r="C927">
        <v>687.72</v>
      </c>
      <c r="D927">
        <v>687.72</v>
      </c>
      <c r="E927">
        <v>612.16</v>
      </c>
      <c r="F927" t="s">
        <v>1635</v>
      </c>
      <c r="G927" s="21">
        <v>-5.1400000000000001E-2</v>
      </c>
    </row>
    <row r="928" spans="1:7" x14ac:dyDescent="0.35">
      <c r="A928" s="22" t="s">
        <v>1636</v>
      </c>
      <c r="B928">
        <v>665.53</v>
      </c>
      <c r="C928">
        <v>590.07000000000005</v>
      </c>
      <c r="D928">
        <v>666.26</v>
      </c>
      <c r="E928">
        <v>584.26</v>
      </c>
      <c r="F928" t="s">
        <v>1637</v>
      </c>
      <c r="G928" s="21">
        <v>0.15989999999999999</v>
      </c>
    </row>
    <row r="929" spans="1:7" x14ac:dyDescent="0.35">
      <c r="A929" s="22">
        <v>39062</v>
      </c>
      <c r="B929">
        <v>573.79</v>
      </c>
      <c r="C929">
        <v>534.04</v>
      </c>
      <c r="D929">
        <v>573.79</v>
      </c>
      <c r="E929">
        <v>534.04</v>
      </c>
      <c r="F929" t="s">
        <v>1638</v>
      </c>
      <c r="G929" s="21">
        <v>8.1000000000000003E-2</v>
      </c>
    </row>
    <row r="930" spans="1:7" x14ac:dyDescent="0.35">
      <c r="A930" s="22">
        <v>38848</v>
      </c>
      <c r="B930">
        <v>530.80999999999995</v>
      </c>
      <c r="C930">
        <v>513.89</v>
      </c>
      <c r="D930">
        <v>537.42999999999995</v>
      </c>
      <c r="E930">
        <v>513.89</v>
      </c>
      <c r="F930" t="s">
        <v>1639</v>
      </c>
      <c r="G930" s="21">
        <v>3.32E-2</v>
      </c>
    </row>
    <row r="931" spans="1:7" x14ac:dyDescent="0.35">
      <c r="A931" s="22" t="s">
        <v>1640</v>
      </c>
      <c r="B931">
        <v>513.74</v>
      </c>
      <c r="C931">
        <v>518.01</v>
      </c>
      <c r="D931">
        <v>523.1</v>
      </c>
      <c r="E931">
        <v>505.23</v>
      </c>
      <c r="F931" t="s">
        <v>1641</v>
      </c>
      <c r="G931" s="21">
        <v>-1.4E-2</v>
      </c>
    </row>
    <row r="932" spans="1:7" x14ac:dyDescent="0.35">
      <c r="A932" s="22" t="s">
        <v>1642</v>
      </c>
      <c r="B932">
        <v>521.04</v>
      </c>
      <c r="C932">
        <v>526.04999999999995</v>
      </c>
      <c r="D932">
        <v>526.08000000000004</v>
      </c>
      <c r="E932">
        <v>520.71</v>
      </c>
      <c r="F932" t="s">
        <v>1643</v>
      </c>
      <c r="G932" s="21">
        <v>-1.4E-2</v>
      </c>
    </row>
    <row r="933" spans="1:7" x14ac:dyDescent="0.35">
      <c r="A933" s="22" t="s">
        <v>1644</v>
      </c>
      <c r="B933">
        <v>528.41999999999996</v>
      </c>
      <c r="C933">
        <v>527.01</v>
      </c>
      <c r="D933">
        <v>528.41999999999996</v>
      </c>
      <c r="E933">
        <v>517.88</v>
      </c>
      <c r="F933" t="s">
        <v>1645</v>
      </c>
      <c r="G933" s="21">
        <v>4.7000000000000002E-3</v>
      </c>
    </row>
    <row r="934" spans="1:7" x14ac:dyDescent="0.35">
      <c r="A934" s="22">
        <v>38939</v>
      </c>
      <c r="B934">
        <v>525.92999999999995</v>
      </c>
      <c r="C934">
        <v>537.52</v>
      </c>
      <c r="D934">
        <v>537.52</v>
      </c>
      <c r="E934">
        <v>524.66999999999996</v>
      </c>
      <c r="F934" t="s">
        <v>1646</v>
      </c>
      <c r="G934" s="21">
        <v>-1.9699999999999999E-2</v>
      </c>
    </row>
    <row r="935" spans="1:7" x14ac:dyDescent="0.35">
      <c r="A935" s="22">
        <v>38727</v>
      </c>
      <c r="B935">
        <v>536.48</v>
      </c>
      <c r="C935">
        <v>529.57000000000005</v>
      </c>
      <c r="D935">
        <v>545.54999999999995</v>
      </c>
      <c r="E935">
        <v>529.57000000000005</v>
      </c>
      <c r="F935" t="s">
        <v>1647</v>
      </c>
      <c r="G935" s="21">
        <v>1.8499999999999999E-2</v>
      </c>
    </row>
    <row r="936" spans="1:7" x14ac:dyDescent="0.35">
      <c r="A936" s="22" t="s">
        <v>1648</v>
      </c>
      <c r="B936">
        <v>526.73</v>
      </c>
      <c r="C936">
        <v>514.51</v>
      </c>
      <c r="D936">
        <v>531.88</v>
      </c>
      <c r="E936">
        <v>514.25</v>
      </c>
      <c r="F936" t="s">
        <v>1649</v>
      </c>
      <c r="G936" s="21">
        <v>2.53E-2</v>
      </c>
    </row>
    <row r="937" spans="1:7" x14ac:dyDescent="0.35">
      <c r="A937" s="22" t="s">
        <v>1650</v>
      </c>
      <c r="B937">
        <v>513.75</v>
      </c>
      <c r="C937">
        <v>511.1</v>
      </c>
      <c r="D937">
        <v>519.54</v>
      </c>
      <c r="E937">
        <v>509</v>
      </c>
      <c r="F937" t="s">
        <v>1651</v>
      </c>
      <c r="G937" s="21">
        <v>8.6999999999999994E-3</v>
      </c>
    </row>
    <row r="938" spans="1:7" x14ac:dyDescent="0.35">
      <c r="A938" s="22">
        <v>38999</v>
      </c>
      <c r="B938">
        <v>509.32</v>
      </c>
      <c r="C938">
        <v>514.87</v>
      </c>
      <c r="D938">
        <v>514.87</v>
      </c>
      <c r="E938">
        <v>500.42</v>
      </c>
      <c r="F938" t="s">
        <v>1652</v>
      </c>
      <c r="G938" s="21">
        <v>-7.3000000000000001E-3</v>
      </c>
    </row>
    <row r="939" spans="1:7" x14ac:dyDescent="0.35">
      <c r="A939" s="22">
        <v>38785</v>
      </c>
      <c r="B939">
        <v>513.04</v>
      </c>
      <c r="C939">
        <v>509.87</v>
      </c>
      <c r="D939">
        <v>526.87</v>
      </c>
      <c r="E939">
        <v>509.87</v>
      </c>
      <c r="F939" t="s">
        <v>1653</v>
      </c>
      <c r="G939" s="21">
        <v>2.98E-2</v>
      </c>
    </row>
    <row r="940" spans="1:7" x14ac:dyDescent="0.35">
      <c r="A940" s="22" t="s">
        <v>1654</v>
      </c>
      <c r="B940">
        <v>498.21</v>
      </c>
      <c r="C940">
        <v>477.45</v>
      </c>
      <c r="D940">
        <v>498.21</v>
      </c>
      <c r="E940">
        <v>477.45</v>
      </c>
      <c r="F940" t="s">
        <v>1655</v>
      </c>
      <c r="G940" s="21">
        <v>4.3499999999999997E-2</v>
      </c>
    </row>
    <row r="941" spans="1:7" x14ac:dyDescent="0.35">
      <c r="A941" s="22" t="s">
        <v>1656</v>
      </c>
      <c r="B941">
        <v>477.43</v>
      </c>
      <c r="C941">
        <v>485.18</v>
      </c>
      <c r="D941">
        <v>485.18</v>
      </c>
      <c r="E941">
        <v>466.97</v>
      </c>
      <c r="F941" t="s">
        <v>1657</v>
      </c>
      <c r="G941" s="21">
        <v>-1.01E-2</v>
      </c>
    </row>
    <row r="942" spans="1:7" x14ac:dyDescent="0.35">
      <c r="A942" s="22" t="s">
        <v>1658</v>
      </c>
      <c r="B942">
        <v>482.31</v>
      </c>
      <c r="C942">
        <v>458.97</v>
      </c>
      <c r="D942">
        <v>488.78</v>
      </c>
      <c r="E942">
        <v>458.97</v>
      </c>
      <c r="F942" t="s">
        <v>1659</v>
      </c>
      <c r="G942" s="21">
        <v>8.7599999999999997E-2</v>
      </c>
    </row>
    <row r="943" spans="1:7" x14ac:dyDescent="0.35">
      <c r="A943" s="22">
        <v>38876</v>
      </c>
      <c r="B943">
        <v>443.45</v>
      </c>
      <c r="C943">
        <v>439.95</v>
      </c>
      <c r="D943">
        <v>443.45</v>
      </c>
      <c r="E943">
        <v>423.49</v>
      </c>
      <c r="F943" t="s">
        <v>1660</v>
      </c>
      <c r="G943" s="21">
        <v>1.83E-2</v>
      </c>
    </row>
    <row r="944" spans="1:7" x14ac:dyDescent="0.35">
      <c r="A944" s="22" t="s">
        <v>1661</v>
      </c>
      <c r="B944">
        <v>435.5</v>
      </c>
      <c r="C944">
        <v>431.47</v>
      </c>
      <c r="D944">
        <v>436.12</v>
      </c>
      <c r="E944">
        <v>388.82</v>
      </c>
      <c r="F944" t="s">
        <v>1662</v>
      </c>
      <c r="G944" s="21">
        <v>-9.2999999999999992E-3</v>
      </c>
    </row>
    <row r="945" spans="1:7" x14ac:dyDescent="0.35">
      <c r="A945" s="22" t="s">
        <v>1663</v>
      </c>
      <c r="B945">
        <v>439.57</v>
      </c>
      <c r="C945">
        <v>466.6</v>
      </c>
      <c r="D945">
        <v>466.6</v>
      </c>
      <c r="E945">
        <v>431.06</v>
      </c>
      <c r="F945" t="s">
        <v>1664</v>
      </c>
      <c r="G945" s="21">
        <v>-7.0400000000000004E-2</v>
      </c>
    </row>
    <row r="946" spans="1:7" x14ac:dyDescent="0.35">
      <c r="A946" s="22" t="s">
        <v>1665</v>
      </c>
      <c r="B946">
        <v>472.86</v>
      </c>
      <c r="C946">
        <v>498.22</v>
      </c>
      <c r="D946">
        <v>498.22</v>
      </c>
      <c r="E946">
        <v>458.54</v>
      </c>
      <c r="F946" t="s">
        <v>1666</v>
      </c>
      <c r="G946" s="21">
        <v>-6.5699999999999995E-2</v>
      </c>
    </row>
    <row r="947" spans="1:7" x14ac:dyDescent="0.35">
      <c r="A947" s="22">
        <v>38967</v>
      </c>
      <c r="B947">
        <v>506.1</v>
      </c>
      <c r="C947">
        <v>509.1</v>
      </c>
      <c r="D947">
        <v>511.99</v>
      </c>
      <c r="E947">
        <v>502.08</v>
      </c>
      <c r="F947" t="s">
        <v>1667</v>
      </c>
      <c r="G947" s="21">
        <v>-4.3E-3</v>
      </c>
    </row>
    <row r="948" spans="1:7" x14ac:dyDescent="0.35">
      <c r="A948" s="22">
        <v>38755</v>
      </c>
      <c r="B948">
        <v>508.31</v>
      </c>
      <c r="C948">
        <v>509.78</v>
      </c>
      <c r="D948">
        <v>510.26</v>
      </c>
      <c r="E948">
        <v>497.95</v>
      </c>
      <c r="F948" t="s">
        <v>1668</v>
      </c>
      <c r="G948" s="21">
        <v>-1.41E-2</v>
      </c>
    </row>
    <row r="949" spans="1:7" x14ac:dyDescent="0.35">
      <c r="A949" s="22" t="s">
        <v>1669</v>
      </c>
      <c r="B949">
        <v>515.59</v>
      </c>
      <c r="C949">
        <v>504.11</v>
      </c>
      <c r="D949">
        <v>515.59</v>
      </c>
      <c r="E949">
        <v>497.79</v>
      </c>
      <c r="F949" t="s">
        <v>1670</v>
      </c>
      <c r="G949" s="21">
        <v>9.7000000000000003E-3</v>
      </c>
    </row>
    <row r="950" spans="1:7" x14ac:dyDescent="0.35">
      <c r="A950" s="22" t="s">
        <v>1671</v>
      </c>
      <c r="B950">
        <v>510.62</v>
      </c>
      <c r="C950">
        <v>522.33000000000004</v>
      </c>
      <c r="D950">
        <v>522.54999999999995</v>
      </c>
      <c r="E950">
        <v>487.86</v>
      </c>
      <c r="F950" t="s">
        <v>1672</v>
      </c>
      <c r="G950" s="21">
        <v>-2.5000000000000001E-2</v>
      </c>
    </row>
    <row r="951" spans="1:7" x14ac:dyDescent="0.35">
      <c r="A951" s="22">
        <v>39027</v>
      </c>
      <c r="B951">
        <v>523.70000000000005</v>
      </c>
      <c r="C951">
        <v>546.95000000000005</v>
      </c>
      <c r="D951">
        <v>546.95000000000005</v>
      </c>
      <c r="E951">
        <v>523.63</v>
      </c>
      <c r="F951" t="s">
        <v>1673</v>
      </c>
      <c r="G951" s="21">
        <v>-4.5699999999999998E-2</v>
      </c>
    </row>
    <row r="952" spans="1:7" x14ac:dyDescent="0.35">
      <c r="A952" s="22">
        <v>38813</v>
      </c>
      <c r="B952">
        <v>548.79</v>
      </c>
      <c r="C952">
        <v>548.91</v>
      </c>
      <c r="D952">
        <v>557.35</v>
      </c>
      <c r="E952">
        <v>544.41</v>
      </c>
      <c r="F952" t="s">
        <v>1674</v>
      </c>
      <c r="G952" s="21">
        <v>1.5800000000000002E-2</v>
      </c>
    </row>
    <row r="953" spans="1:7" x14ac:dyDescent="0.35">
      <c r="A953" s="22" t="s">
        <v>1675</v>
      </c>
      <c r="B953">
        <v>540.23</v>
      </c>
      <c r="C953">
        <v>540.55999999999995</v>
      </c>
      <c r="D953">
        <v>540.55999999999995</v>
      </c>
      <c r="E953">
        <v>526.01</v>
      </c>
      <c r="F953" t="s">
        <v>1676</v>
      </c>
      <c r="G953" s="21">
        <v>-9.4999999999999998E-3</v>
      </c>
    </row>
    <row r="954" spans="1:7" x14ac:dyDescent="0.35">
      <c r="A954" s="22" t="s">
        <v>1677</v>
      </c>
      <c r="B954">
        <v>545.39</v>
      </c>
      <c r="C954">
        <v>558.15</v>
      </c>
      <c r="D954">
        <v>559.54999999999995</v>
      </c>
      <c r="E954">
        <v>538.6</v>
      </c>
      <c r="F954" t="s">
        <v>1678</v>
      </c>
      <c r="G954" s="21">
        <v>-3.0099999999999998E-2</v>
      </c>
    </row>
    <row r="955" spans="1:7" x14ac:dyDescent="0.35">
      <c r="A955" s="22" t="s">
        <v>1679</v>
      </c>
      <c r="B955">
        <v>562.33000000000004</v>
      </c>
      <c r="C955">
        <v>590.04</v>
      </c>
      <c r="D955">
        <v>590.25</v>
      </c>
      <c r="E955">
        <v>557.28</v>
      </c>
      <c r="F955" t="s">
        <v>1680</v>
      </c>
      <c r="G955" s="21">
        <v>-7.7999999999999996E-3</v>
      </c>
    </row>
    <row r="956" spans="1:7" x14ac:dyDescent="0.35">
      <c r="A956" s="22">
        <v>38903</v>
      </c>
      <c r="B956">
        <v>566.76</v>
      </c>
      <c r="C956">
        <v>586.46</v>
      </c>
      <c r="D956">
        <v>586.46</v>
      </c>
      <c r="E956">
        <v>520.82000000000005</v>
      </c>
      <c r="F956" t="s">
        <v>1681</v>
      </c>
      <c r="G956" s="21">
        <v>-4.5699999999999998E-2</v>
      </c>
    </row>
    <row r="957" spans="1:7" x14ac:dyDescent="0.35">
      <c r="A957" s="22" t="s">
        <v>1682</v>
      </c>
      <c r="B957">
        <v>593.89</v>
      </c>
      <c r="C957">
        <v>611.72</v>
      </c>
      <c r="D957">
        <v>612.11</v>
      </c>
      <c r="E957">
        <v>593.89</v>
      </c>
      <c r="F957" t="s">
        <v>1683</v>
      </c>
      <c r="G957" s="21">
        <v>-2.7000000000000001E-3</v>
      </c>
    </row>
    <row r="958" spans="1:7" x14ac:dyDescent="0.35">
      <c r="A958" s="22" t="s">
        <v>1684</v>
      </c>
      <c r="B958">
        <v>595.48</v>
      </c>
      <c r="C958">
        <v>612.79999999999995</v>
      </c>
      <c r="D958">
        <v>638.86</v>
      </c>
      <c r="E958">
        <v>584.08000000000004</v>
      </c>
      <c r="F958" t="s">
        <v>1685</v>
      </c>
      <c r="G958" s="21">
        <v>6.8999999999999999E-3</v>
      </c>
    </row>
    <row r="959" spans="1:7" x14ac:dyDescent="0.35">
      <c r="A959" s="22" t="s">
        <v>1686</v>
      </c>
      <c r="B959">
        <v>591.39</v>
      </c>
      <c r="C959">
        <v>561.32000000000005</v>
      </c>
      <c r="D959">
        <v>591.39</v>
      </c>
      <c r="E959">
        <v>561.09</v>
      </c>
      <c r="F959" t="s">
        <v>1687</v>
      </c>
      <c r="G959" s="21">
        <v>6.5299999999999997E-2</v>
      </c>
    </row>
    <row r="960" spans="1:7" x14ac:dyDescent="0.35">
      <c r="A960" s="22">
        <v>38964</v>
      </c>
      <c r="B960">
        <v>555.15</v>
      </c>
      <c r="C960">
        <v>551.26</v>
      </c>
      <c r="D960">
        <v>558.38</v>
      </c>
      <c r="E960">
        <v>528.63</v>
      </c>
      <c r="F960" t="s">
        <v>1688</v>
      </c>
      <c r="G960" s="21">
        <v>1.9199999999999998E-2</v>
      </c>
    </row>
    <row r="961" spans="1:7" x14ac:dyDescent="0.35">
      <c r="A961" s="22">
        <v>38752</v>
      </c>
      <c r="B961">
        <v>544.71</v>
      </c>
      <c r="C961">
        <v>520.53</v>
      </c>
      <c r="D961">
        <v>544.71</v>
      </c>
      <c r="E961">
        <v>505.42</v>
      </c>
      <c r="F961" t="s">
        <v>1689</v>
      </c>
      <c r="G961" s="21">
        <v>8.1699999999999995E-2</v>
      </c>
    </row>
    <row r="962" spans="1:7" x14ac:dyDescent="0.35">
      <c r="A962" s="22" t="s">
        <v>1690</v>
      </c>
      <c r="B962">
        <v>503.56</v>
      </c>
      <c r="C962">
        <v>460.46</v>
      </c>
      <c r="D962">
        <v>507.1</v>
      </c>
      <c r="E962">
        <v>460.46</v>
      </c>
      <c r="F962" t="s">
        <v>1691</v>
      </c>
      <c r="G962" s="21">
        <v>0.1042</v>
      </c>
    </row>
    <row r="963" spans="1:7" x14ac:dyDescent="0.35">
      <c r="A963" s="22" t="s">
        <v>1692</v>
      </c>
      <c r="B963">
        <v>456.06</v>
      </c>
      <c r="C963">
        <v>450.15</v>
      </c>
      <c r="D963">
        <v>468.73</v>
      </c>
      <c r="E963">
        <v>450.15</v>
      </c>
      <c r="F963" t="s">
        <v>1693</v>
      </c>
      <c r="G963" s="21">
        <v>2.9000000000000001E-2</v>
      </c>
    </row>
    <row r="964" spans="1:7" x14ac:dyDescent="0.35">
      <c r="A964" s="22">
        <v>39054</v>
      </c>
      <c r="B964">
        <v>443.19</v>
      </c>
      <c r="C964">
        <v>422.97</v>
      </c>
      <c r="D964">
        <v>443.19</v>
      </c>
      <c r="E964">
        <v>422.97</v>
      </c>
      <c r="F964" t="s">
        <v>1694</v>
      </c>
      <c r="G964" s="21">
        <v>6.9599999999999995E-2</v>
      </c>
    </row>
    <row r="965" spans="1:7" x14ac:dyDescent="0.35">
      <c r="A965" s="22">
        <v>38840</v>
      </c>
      <c r="B965">
        <v>414.36</v>
      </c>
      <c r="C965">
        <v>401.36</v>
      </c>
      <c r="D965">
        <v>415.45</v>
      </c>
      <c r="E965">
        <v>401.36</v>
      </c>
      <c r="F965" t="s">
        <v>1695</v>
      </c>
      <c r="G965" s="21">
        <v>4.1200000000000001E-2</v>
      </c>
    </row>
    <row r="966" spans="1:7" x14ac:dyDescent="0.35">
      <c r="A966" s="22" t="s">
        <v>1696</v>
      </c>
      <c r="B966">
        <v>397.95</v>
      </c>
      <c r="C966">
        <v>377.4</v>
      </c>
      <c r="D966">
        <v>415.56</v>
      </c>
      <c r="E966">
        <v>377.4</v>
      </c>
      <c r="F966" t="s">
        <v>1697</v>
      </c>
      <c r="G966" s="21">
        <v>6.5500000000000003E-2</v>
      </c>
    </row>
    <row r="967" spans="1:7" x14ac:dyDescent="0.35">
      <c r="A967" s="22" t="s">
        <v>1698</v>
      </c>
      <c r="B967">
        <v>373.5</v>
      </c>
      <c r="C967">
        <v>351.45</v>
      </c>
      <c r="D967">
        <v>373.5</v>
      </c>
      <c r="E967">
        <v>351.45</v>
      </c>
      <c r="F967" t="s">
        <v>1699</v>
      </c>
      <c r="G967" s="21">
        <v>9.9099999999999994E-2</v>
      </c>
    </row>
    <row r="968" spans="1:7" x14ac:dyDescent="0.35">
      <c r="A968" s="22">
        <v>39053</v>
      </c>
      <c r="B968">
        <v>339.83</v>
      </c>
      <c r="C968">
        <v>324.69</v>
      </c>
      <c r="D968">
        <v>339.83</v>
      </c>
      <c r="E968">
        <v>324.45999999999998</v>
      </c>
      <c r="F968" t="s">
        <v>1700</v>
      </c>
      <c r="G968" s="21">
        <v>4.5100000000000001E-2</v>
      </c>
    </row>
    <row r="969" spans="1:7" x14ac:dyDescent="0.35">
      <c r="A969" s="22">
        <v>38839</v>
      </c>
      <c r="B969">
        <v>325.17</v>
      </c>
      <c r="C969">
        <v>314.02999999999997</v>
      </c>
      <c r="D969">
        <v>325.54000000000002</v>
      </c>
      <c r="E969">
        <v>313.14</v>
      </c>
      <c r="F969" t="s">
        <v>1701</v>
      </c>
      <c r="G969" s="21">
        <v>4.1099999999999998E-2</v>
      </c>
    </row>
    <row r="970" spans="1:7" x14ac:dyDescent="0.35">
      <c r="A970" s="22" t="s">
        <v>1702</v>
      </c>
      <c r="B970">
        <v>312.32</v>
      </c>
      <c r="C970">
        <v>313.49</v>
      </c>
      <c r="D970">
        <v>313.49</v>
      </c>
      <c r="E970">
        <v>306.83999999999997</v>
      </c>
      <c r="F970" t="s">
        <v>1703</v>
      </c>
      <c r="G970" s="21">
        <v>-3.3999999999999998E-3</v>
      </c>
    </row>
    <row r="971" spans="1:7" x14ac:dyDescent="0.35">
      <c r="A971" s="22" t="s">
        <v>1704</v>
      </c>
      <c r="B971">
        <v>313.38</v>
      </c>
      <c r="C971">
        <v>307.79000000000002</v>
      </c>
      <c r="D971">
        <v>316.64</v>
      </c>
      <c r="E971">
        <v>307.79000000000002</v>
      </c>
      <c r="F971" t="s">
        <v>1705</v>
      </c>
      <c r="G971" s="21">
        <v>2.1299999999999999E-2</v>
      </c>
    </row>
    <row r="972" spans="1:7" x14ac:dyDescent="0.35">
      <c r="A972" s="22">
        <v>38930</v>
      </c>
      <c r="B972">
        <v>306.83</v>
      </c>
      <c r="C972">
        <v>307.76</v>
      </c>
      <c r="D972">
        <v>307.76</v>
      </c>
      <c r="E972">
        <v>304.23</v>
      </c>
      <c r="F972" t="s">
        <v>1706</v>
      </c>
      <c r="G972" s="21">
        <v>-2.2000000000000001E-3</v>
      </c>
    </row>
    <row r="973" spans="1:7" x14ac:dyDescent="0.35">
      <c r="A973" s="22">
        <v>38718</v>
      </c>
      <c r="B973">
        <v>307.5</v>
      </c>
      <c r="C973">
        <v>306.86</v>
      </c>
      <c r="D973">
        <v>307.5</v>
      </c>
      <c r="E973">
        <v>305.08999999999997</v>
      </c>
      <c r="F973" t="s">
        <v>1707</v>
      </c>
      <c r="G973" s="21">
        <v>0</v>
      </c>
    </row>
    <row r="974" spans="1:7" x14ac:dyDescent="0.35">
      <c r="A974" s="22" t="s">
        <v>1708</v>
      </c>
      <c r="B974">
        <v>307.5</v>
      </c>
      <c r="C974">
        <v>309.56</v>
      </c>
      <c r="D974">
        <v>310.45999999999998</v>
      </c>
      <c r="E974">
        <v>306.60000000000002</v>
      </c>
      <c r="F974" t="s">
        <v>1709</v>
      </c>
      <c r="G974" s="21">
        <v>-5.3E-3</v>
      </c>
    </row>
    <row r="975" spans="1:7" x14ac:dyDescent="0.35">
      <c r="A975" s="22" t="s">
        <v>1710</v>
      </c>
      <c r="B975">
        <v>309.14</v>
      </c>
      <c r="C975">
        <v>314.22000000000003</v>
      </c>
      <c r="D975">
        <v>314.22000000000003</v>
      </c>
      <c r="E975">
        <v>308.43</v>
      </c>
      <c r="F975" t="s">
        <v>1711</v>
      </c>
      <c r="G975" s="21">
        <v>-1.7000000000000001E-2</v>
      </c>
    </row>
    <row r="976" spans="1:7" x14ac:dyDescent="0.35">
      <c r="A976" s="22">
        <v>38668</v>
      </c>
      <c r="B976">
        <v>314.49</v>
      </c>
      <c r="C976">
        <v>317.75</v>
      </c>
      <c r="D976">
        <v>317.75</v>
      </c>
      <c r="E976">
        <v>314.08</v>
      </c>
      <c r="F976" t="s">
        <v>1712</v>
      </c>
      <c r="G976" s="21">
        <v>-4.1000000000000003E-3</v>
      </c>
    </row>
    <row r="977" spans="1:7" x14ac:dyDescent="0.35">
      <c r="A977" s="22">
        <v>38454</v>
      </c>
      <c r="B977">
        <v>315.79000000000002</v>
      </c>
      <c r="C977">
        <v>312.52999999999997</v>
      </c>
      <c r="D977">
        <v>315.79000000000002</v>
      </c>
      <c r="E977">
        <v>312.29000000000002</v>
      </c>
      <c r="F977" t="s">
        <v>1713</v>
      </c>
      <c r="G977" s="21">
        <v>1.0800000000000001E-2</v>
      </c>
    </row>
    <row r="978" spans="1:7" x14ac:dyDescent="0.35">
      <c r="A978" s="22" t="s">
        <v>1714</v>
      </c>
      <c r="B978">
        <v>312.43</v>
      </c>
      <c r="C978">
        <v>310.42</v>
      </c>
      <c r="D978">
        <v>313.01</v>
      </c>
      <c r="E978">
        <v>306.19</v>
      </c>
      <c r="F978" t="s">
        <v>1715</v>
      </c>
      <c r="G978" s="21">
        <v>9.5999999999999992E-3</v>
      </c>
    </row>
    <row r="979" spans="1:7" x14ac:dyDescent="0.35">
      <c r="A979" s="22" t="s">
        <v>1716</v>
      </c>
      <c r="B979">
        <v>309.47000000000003</v>
      </c>
      <c r="C979">
        <v>312.72000000000003</v>
      </c>
      <c r="D979">
        <v>312.72000000000003</v>
      </c>
      <c r="E979">
        <v>301.77999999999997</v>
      </c>
      <c r="F979" t="s">
        <v>1717</v>
      </c>
      <c r="G979" s="21">
        <v>-9.7000000000000003E-3</v>
      </c>
    </row>
    <row r="980" spans="1:7" x14ac:dyDescent="0.35">
      <c r="A980" s="22" t="s">
        <v>1718</v>
      </c>
      <c r="B980">
        <v>312.5</v>
      </c>
      <c r="C980">
        <v>317.77</v>
      </c>
      <c r="D980">
        <v>318.47000000000003</v>
      </c>
      <c r="E980">
        <v>312.5</v>
      </c>
      <c r="F980" t="s">
        <v>1719</v>
      </c>
      <c r="G980" s="21">
        <v>-1.6500000000000001E-2</v>
      </c>
    </row>
    <row r="981" spans="1:7" x14ac:dyDescent="0.35">
      <c r="A981" s="22">
        <v>38514</v>
      </c>
      <c r="B981">
        <v>317.73</v>
      </c>
      <c r="C981">
        <v>321.52</v>
      </c>
      <c r="D981">
        <v>322.81</v>
      </c>
      <c r="E981">
        <v>317.73</v>
      </c>
      <c r="F981" t="s">
        <v>1720</v>
      </c>
      <c r="G981" s="21">
        <v>-1.06E-2</v>
      </c>
    </row>
    <row r="982" spans="1:7" x14ac:dyDescent="0.35">
      <c r="A982" s="22" t="s">
        <v>1721</v>
      </c>
      <c r="B982">
        <v>321.14999999999998</v>
      </c>
      <c r="C982">
        <v>307.31</v>
      </c>
      <c r="D982">
        <v>325.25</v>
      </c>
      <c r="E982">
        <v>307.31</v>
      </c>
      <c r="F982" t="s">
        <v>1722</v>
      </c>
      <c r="G982" s="21">
        <v>5.16E-2</v>
      </c>
    </row>
    <row r="983" spans="1:7" x14ac:dyDescent="0.35">
      <c r="A983" s="22" t="s">
        <v>1723</v>
      </c>
      <c r="B983">
        <v>305.38</v>
      </c>
      <c r="C983">
        <v>306.57</v>
      </c>
      <c r="D983">
        <v>306.89999999999998</v>
      </c>
      <c r="E983">
        <v>297.95</v>
      </c>
      <c r="F983" t="s">
        <v>1724</v>
      </c>
      <c r="G983" s="21">
        <v>-4.4000000000000003E-3</v>
      </c>
    </row>
    <row r="984" spans="1:7" x14ac:dyDescent="0.35">
      <c r="A984" s="22" t="s">
        <v>1725</v>
      </c>
      <c r="B984">
        <v>306.72000000000003</v>
      </c>
      <c r="C984">
        <v>310.01</v>
      </c>
      <c r="D984">
        <v>311.39</v>
      </c>
      <c r="E984">
        <v>305.19</v>
      </c>
      <c r="F984" t="s">
        <v>1726</v>
      </c>
      <c r="G984" s="21">
        <v>8.6E-3</v>
      </c>
    </row>
    <row r="985" spans="1:7" x14ac:dyDescent="0.35">
      <c r="A985" s="22">
        <v>38605</v>
      </c>
      <c r="B985">
        <v>304.10000000000002</v>
      </c>
      <c r="C985">
        <v>292.45</v>
      </c>
      <c r="D985">
        <v>304.10000000000002</v>
      </c>
      <c r="E985">
        <v>291.33999999999997</v>
      </c>
      <c r="F985" t="s">
        <v>1727</v>
      </c>
      <c r="G985" s="21">
        <v>4.3900000000000002E-2</v>
      </c>
    </row>
    <row r="986" spans="1:7" x14ac:dyDescent="0.35">
      <c r="A986" s="22">
        <v>38393</v>
      </c>
      <c r="B986">
        <v>291.3</v>
      </c>
      <c r="C986">
        <v>289.95</v>
      </c>
      <c r="D986">
        <v>291.3</v>
      </c>
      <c r="E986">
        <v>283.86</v>
      </c>
      <c r="F986" t="s">
        <v>1728</v>
      </c>
      <c r="G986" s="21">
        <v>6.7999999999999996E-3</v>
      </c>
    </row>
    <row r="987" spans="1:7" x14ac:dyDescent="0.35">
      <c r="A987" s="22" t="s">
        <v>1729</v>
      </c>
      <c r="B987">
        <v>289.33</v>
      </c>
      <c r="C987">
        <v>278.83999999999997</v>
      </c>
      <c r="D987">
        <v>289.33</v>
      </c>
      <c r="E987">
        <v>275.62</v>
      </c>
      <c r="F987" t="s">
        <v>1730</v>
      </c>
      <c r="G987" s="21">
        <v>3.9399999999999998E-2</v>
      </c>
    </row>
    <row r="988" spans="1:7" x14ac:dyDescent="0.35">
      <c r="A988" s="22" t="s">
        <v>1731</v>
      </c>
      <c r="B988">
        <v>278.35000000000002</v>
      </c>
      <c r="C988">
        <v>270.07</v>
      </c>
      <c r="D988">
        <v>288.45999999999998</v>
      </c>
      <c r="E988">
        <v>270.07</v>
      </c>
      <c r="F988" t="s">
        <v>1732</v>
      </c>
      <c r="G988" s="21">
        <v>3.8300000000000001E-2</v>
      </c>
    </row>
    <row r="989" spans="1:7" x14ac:dyDescent="0.35">
      <c r="A989" s="22">
        <v>38665</v>
      </c>
      <c r="B989">
        <v>268.08</v>
      </c>
      <c r="C989">
        <v>262.89999999999998</v>
      </c>
      <c r="D989">
        <v>268.19</v>
      </c>
      <c r="E989">
        <v>262.18</v>
      </c>
      <c r="F989" t="s">
        <v>1733</v>
      </c>
      <c r="G989" s="21">
        <v>3.1199999999999999E-2</v>
      </c>
    </row>
    <row r="990" spans="1:7" x14ac:dyDescent="0.35">
      <c r="A990" s="22">
        <v>38451</v>
      </c>
      <c r="B990">
        <v>259.95999999999998</v>
      </c>
      <c r="C990">
        <v>254.56</v>
      </c>
      <c r="D990">
        <v>262.27</v>
      </c>
      <c r="E990">
        <v>254.56</v>
      </c>
      <c r="F990" t="s">
        <v>1734</v>
      </c>
      <c r="G990" s="21">
        <v>1.9699999999999999E-2</v>
      </c>
    </row>
    <row r="991" spans="1:7" x14ac:dyDescent="0.35">
      <c r="A991" s="22" t="s">
        <v>1735</v>
      </c>
      <c r="B991">
        <v>254.95</v>
      </c>
      <c r="C991">
        <v>251.05</v>
      </c>
      <c r="D991">
        <v>256.23</v>
      </c>
      <c r="E991">
        <v>251.05</v>
      </c>
      <c r="F991" t="s">
        <v>1736</v>
      </c>
      <c r="G991" s="21">
        <v>2.0899999999999998E-2</v>
      </c>
    </row>
    <row r="992" spans="1:7" x14ac:dyDescent="0.35">
      <c r="A992" s="22" t="s">
        <v>1737</v>
      </c>
      <c r="B992">
        <v>249.74</v>
      </c>
      <c r="C992">
        <v>247.82</v>
      </c>
      <c r="D992">
        <v>249.74</v>
      </c>
      <c r="E992">
        <v>247.82</v>
      </c>
      <c r="F992" t="s">
        <v>1738</v>
      </c>
      <c r="G992" s="21">
        <v>7.7000000000000002E-3</v>
      </c>
    </row>
    <row r="993" spans="1:7" x14ac:dyDescent="0.35">
      <c r="A993" s="22" t="s">
        <v>1739</v>
      </c>
      <c r="B993">
        <v>247.84</v>
      </c>
      <c r="C993">
        <v>249.09</v>
      </c>
      <c r="D993">
        <v>249.09</v>
      </c>
      <c r="E993">
        <v>247.3</v>
      </c>
      <c r="F993" t="s">
        <v>1740</v>
      </c>
      <c r="G993" s="21">
        <v>-5.5999999999999999E-3</v>
      </c>
    </row>
    <row r="994" spans="1:7" x14ac:dyDescent="0.35">
      <c r="A994" s="22">
        <v>38541</v>
      </c>
      <c r="B994">
        <v>249.23</v>
      </c>
      <c r="C994">
        <v>250.27</v>
      </c>
      <c r="D994">
        <v>250.27</v>
      </c>
      <c r="E994">
        <v>248.87</v>
      </c>
      <c r="F994" t="s">
        <v>1741</v>
      </c>
      <c r="G994" s="21">
        <v>-6.7999999999999996E-3</v>
      </c>
    </row>
    <row r="995" spans="1:7" x14ac:dyDescent="0.35">
      <c r="A995" s="22" t="s">
        <v>1742</v>
      </c>
      <c r="B995">
        <v>250.93</v>
      </c>
      <c r="C995">
        <v>245.48</v>
      </c>
      <c r="D995">
        <v>253.51</v>
      </c>
      <c r="E995">
        <v>245.48</v>
      </c>
      <c r="F995" t="s">
        <v>1743</v>
      </c>
      <c r="G995" s="21">
        <v>2.1999999999999999E-2</v>
      </c>
    </row>
    <row r="996" spans="1:7" x14ac:dyDescent="0.35">
      <c r="A996" s="22" t="s">
        <v>1744</v>
      </c>
      <c r="B996">
        <v>245.53</v>
      </c>
      <c r="C996">
        <v>246.31</v>
      </c>
      <c r="D996">
        <v>246.31</v>
      </c>
      <c r="E996">
        <v>243.67</v>
      </c>
      <c r="F996" t="s">
        <v>1745</v>
      </c>
      <c r="G996" s="21">
        <v>-1E-3</v>
      </c>
    </row>
    <row r="997" spans="1:7" x14ac:dyDescent="0.35">
      <c r="A997" s="22" t="s">
        <v>1746</v>
      </c>
      <c r="B997">
        <v>245.77</v>
      </c>
      <c r="C997">
        <v>249.1</v>
      </c>
      <c r="D997">
        <v>249.1</v>
      </c>
      <c r="E997">
        <v>245.77</v>
      </c>
      <c r="F997" t="s">
        <v>1747</v>
      </c>
      <c r="G997" s="21">
        <v>-1.2699999999999999E-2</v>
      </c>
    </row>
    <row r="998" spans="1:7" x14ac:dyDescent="0.35">
      <c r="A998" s="22">
        <v>38632</v>
      </c>
      <c r="B998">
        <v>248.94</v>
      </c>
      <c r="C998">
        <v>248.7</v>
      </c>
      <c r="D998">
        <v>249.81</v>
      </c>
      <c r="E998">
        <v>248.67</v>
      </c>
      <c r="F998" t="s">
        <v>1748</v>
      </c>
      <c r="G998" s="21">
        <v>2.5000000000000001E-3</v>
      </c>
    </row>
    <row r="999" spans="1:7" x14ac:dyDescent="0.35">
      <c r="A999" s="22">
        <v>38418</v>
      </c>
      <c r="B999">
        <v>248.32</v>
      </c>
      <c r="C999">
        <v>246.92</v>
      </c>
      <c r="D999">
        <v>248.32</v>
      </c>
      <c r="E999">
        <v>246.78</v>
      </c>
      <c r="F999" t="s">
        <v>1749</v>
      </c>
      <c r="G999" s="21">
        <v>7.3000000000000001E-3</v>
      </c>
    </row>
    <row r="1000" spans="1:7" x14ac:dyDescent="0.35">
      <c r="A1000" s="22" t="s">
        <v>1750</v>
      </c>
      <c r="B1000">
        <v>246.51</v>
      </c>
      <c r="C1000">
        <v>245.94</v>
      </c>
      <c r="D1000">
        <v>247.45</v>
      </c>
      <c r="E1000">
        <v>244.83</v>
      </c>
      <c r="F1000" t="s">
        <v>1751</v>
      </c>
      <c r="G1000" s="21">
        <v>-1.1000000000000001E-3</v>
      </c>
    </row>
    <row r="1001" spans="1:7" x14ac:dyDescent="0.35">
      <c r="A1001" s="22" t="s">
        <v>1752</v>
      </c>
      <c r="B1001">
        <v>246.78</v>
      </c>
      <c r="C1001">
        <v>247.31</v>
      </c>
      <c r="D1001">
        <v>247.71</v>
      </c>
      <c r="E1001">
        <v>246.42</v>
      </c>
      <c r="F1001" t="s">
        <v>1753</v>
      </c>
      <c r="G1001" s="21">
        <v>8.9999999999999998E-4</v>
      </c>
    </row>
    <row r="1002" spans="1:7" x14ac:dyDescent="0.35">
      <c r="A1002" s="22">
        <v>38692</v>
      </c>
      <c r="B1002">
        <v>246.56</v>
      </c>
      <c r="C1002">
        <v>246.57</v>
      </c>
      <c r="D1002">
        <v>246.57</v>
      </c>
      <c r="E1002">
        <v>245.46</v>
      </c>
      <c r="F1002" t="s">
        <v>1754</v>
      </c>
      <c r="G1002" s="21">
        <v>-1E-4</v>
      </c>
    </row>
    <row r="1003" spans="1:7" x14ac:dyDescent="0.35">
      <c r="A1003" s="22">
        <v>38478</v>
      </c>
      <c r="B1003">
        <v>246.59</v>
      </c>
      <c r="C1003">
        <v>245.67</v>
      </c>
      <c r="D1003">
        <v>247.21</v>
      </c>
      <c r="E1003">
        <v>245.67</v>
      </c>
      <c r="F1003" t="s">
        <v>1755</v>
      </c>
      <c r="G1003" s="21">
        <v>4.8999999999999998E-3</v>
      </c>
    </row>
    <row r="1004" spans="1:7" x14ac:dyDescent="0.35">
      <c r="A1004" s="22" t="s">
        <v>1756</v>
      </c>
      <c r="B1004">
        <v>245.38</v>
      </c>
      <c r="C1004">
        <v>243.27</v>
      </c>
      <c r="D1004">
        <v>245.38</v>
      </c>
      <c r="E1004">
        <v>243.27</v>
      </c>
      <c r="F1004" t="s">
        <v>1757</v>
      </c>
      <c r="G1004" s="21">
        <v>5.1000000000000004E-3</v>
      </c>
    </row>
    <row r="1005" spans="1:7" x14ac:dyDescent="0.35">
      <c r="A1005" s="22" t="s">
        <v>1758</v>
      </c>
      <c r="B1005">
        <v>244.13</v>
      </c>
      <c r="C1005">
        <v>243.55</v>
      </c>
      <c r="D1005">
        <v>244.13</v>
      </c>
      <c r="E1005">
        <v>242.85</v>
      </c>
      <c r="F1005" t="s">
        <v>1712</v>
      </c>
      <c r="G1005" s="21">
        <v>1.8E-3</v>
      </c>
    </row>
    <row r="1006" spans="1:7" x14ac:dyDescent="0.35">
      <c r="A1006" s="22" t="s">
        <v>1759</v>
      </c>
      <c r="B1006">
        <v>243.69</v>
      </c>
      <c r="C1006">
        <v>243.58</v>
      </c>
      <c r="D1006">
        <v>243.69</v>
      </c>
      <c r="E1006">
        <v>241.39</v>
      </c>
      <c r="F1006" t="s">
        <v>1760</v>
      </c>
      <c r="G1006" s="21">
        <v>1.4E-3</v>
      </c>
    </row>
    <row r="1007" spans="1:7" x14ac:dyDescent="0.35">
      <c r="A1007" s="22">
        <v>38569</v>
      </c>
      <c r="B1007">
        <v>243.36</v>
      </c>
      <c r="C1007">
        <v>245.23</v>
      </c>
      <c r="D1007">
        <v>245.23</v>
      </c>
      <c r="E1007">
        <v>242.69</v>
      </c>
      <c r="F1007" t="s">
        <v>1761</v>
      </c>
      <c r="G1007" s="21">
        <v>-7.7000000000000002E-3</v>
      </c>
    </row>
    <row r="1008" spans="1:7" x14ac:dyDescent="0.35">
      <c r="A1008" s="22">
        <v>38357</v>
      </c>
      <c r="B1008">
        <v>245.24</v>
      </c>
      <c r="C1008">
        <v>245.56</v>
      </c>
      <c r="D1008">
        <v>245.56</v>
      </c>
      <c r="E1008">
        <v>244.03</v>
      </c>
      <c r="F1008" t="s">
        <v>1762</v>
      </c>
      <c r="G1008" s="21">
        <v>-4.1000000000000003E-3</v>
      </c>
    </row>
    <row r="1009" spans="1:7" x14ac:dyDescent="0.35">
      <c r="A1009" s="22" t="s">
        <v>1763</v>
      </c>
      <c r="B1009">
        <v>246.25</v>
      </c>
      <c r="C1009">
        <v>246.37</v>
      </c>
      <c r="D1009">
        <v>247.2</v>
      </c>
      <c r="E1009">
        <v>244.95</v>
      </c>
      <c r="F1009" t="s">
        <v>1764</v>
      </c>
      <c r="G1009" s="21">
        <v>2.5000000000000001E-3</v>
      </c>
    </row>
    <row r="1010" spans="1:7" x14ac:dyDescent="0.35">
      <c r="A1010" s="22" t="s">
        <v>1765</v>
      </c>
      <c r="B1010">
        <v>245.63</v>
      </c>
      <c r="C1010">
        <v>246.75</v>
      </c>
      <c r="D1010">
        <v>247.45</v>
      </c>
      <c r="E1010">
        <v>244.87</v>
      </c>
      <c r="F1010" t="s">
        <v>1766</v>
      </c>
      <c r="G1010" s="21">
        <v>-4.8999999999999998E-3</v>
      </c>
    </row>
    <row r="1011" spans="1:7" x14ac:dyDescent="0.35">
      <c r="A1011" s="22">
        <v>38629</v>
      </c>
      <c r="B1011">
        <v>246.83</v>
      </c>
      <c r="C1011">
        <v>245.81</v>
      </c>
      <c r="D1011">
        <v>248.79</v>
      </c>
      <c r="E1011">
        <v>245.81</v>
      </c>
      <c r="F1011" t="s">
        <v>1767</v>
      </c>
      <c r="G1011" s="21">
        <v>3.8999999999999998E-3</v>
      </c>
    </row>
    <row r="1012" spans="1:7" x14ac:dyDescent="0.35">
      <c r="A1012" s="22">
        <v>38415</v>
      </c>
      <c r="B1012">
        <v>245.88</v>
      </c>
      <c r="C1012">
        <v>247</v>
      </c>
      <c r="D1012">
        <v>247.42</v>
      </c>
      <c r="E1012">
        <v>244.93</v>
      </c>
      <c r="F1012" t="s">
        <v>1768</v>
      </c>
      <c r="G1012" s="21">
        <v>1.2999999999999999E-3</v>
      </c>
    </row>
    <row r="1013" spans="1:7" x14ac:dyDescent="0.35">
      <c r="A1013" s="22" t="s">
        <v>1769</v>
      </c>
      <c r="B1013">
        <v>245.55</v>
      </c>
      <c r="C1013">
        <v>246.54</v>
      </c>
      <c r="D1013">
        <v>247.05</v>
      </c>
      <c r="E1013">
        <v>243.96</v>
      </c>
      <c r="F1013" t="s">
        <v>1770</v>
      </c>
      <c r="G1013" s="21">
        <v>-1.1599999999999999E-2</v>
      </c>
    </row>
    <row r="1014" spans="1:7" x14ac:dyDescent="0.35">
      <c r="A1014" s="22" t="s">
        <v>1771</v>
      </c>
      <c r="B1014">
        <v>248.43</v>
      </c>
      <c r="C1014">
        <v>238.11</v>
      </c>
      <c r="D1014">
        <v>252.64</v>
      </c>
      <c r="E1014">
        <v>238.11</v>
      </c>
      <c r="F1014" t="s">
        <v>1772</v>
      </c>
      <c r="G1014" s="21">
        <v>4.2099999999999999E-2</v>
      </c>
    </row>
    <row r="1015" spans="1:7" x14ac:dyDescent="0.35">
      <c r="A1015" s="22" t="s">
        <v>1773</v>
      </c>
      <c r="B1015">
        <v>238.39</v>
      </c>
      <c r="C1015">
        <v>237.16</v>
      </c>
      <c r="D1015">
        <v>238.47</v>
      </c>
      <c r="E1015">
        <v>236.67</v>
      </c>
      <c r="F1015" t="s">
        <v>1774</v>
      </c>
      <c r="G1015" s="21">
        <v>5.7999999999999996E-3</v>
      </c>
    </row>
    <row r="1016" spans="1:7" x14ac:dyDescent="0.35">
      <c r="A1016" s="22">
        <v>38506</v>
      </c>
      <c r="B1016">
        <v>237.01</v>
      </c>
      <c r="C1016">
        <v>237.92</v>
      </c>
      <c r="D1016">
        <v>238.13</v>
      </c>
      <c r="E1016">
        <v>236.81</v>
      </c>
      <c r="F1016" t="s">
        <v>1775</v>
      </c>
      <c r="G1016" s="21">
        <v>-3.2000000000000002E-3</v>
      </c>
    </row>
    <row r="1017" spans="1:7" x14ac:dyDescent="0.35">
      <c r="A1017" s="22" t="s">
        <v>1776</v>
      </c>
      <c r="B1017">
        <v>237.78</v>
      </c>
      <c r="C1017">
        <v>235.21</v>
      </c>
      <c r="D1017">
        <v>237.92</v>
      </c>
      <c r="E1017">
        <v>235.1</v>
      </c>
      <c r="F1017" t="s">
        <v>1777</v>
      </c>
      <c r="G1017" s="21">
        <v>1.12E-2</v>
      </c>
    </row>
    <row r="1018" spans="1:7" x14ac:dyDescent="0.35">
      <c r="A1018" s="22" t="s">
        <v>1778</v>
      </c>
      <c r="B1018">
        <v>235.14</v>
      </c>
      <c r="C1018">
        <v>233.72</v>
      </c>
      <c r="D1018">
        <v>235.14</v>
      </c>
      <c r="E1018">
        <v>233.03</v>
      </c>
      <c r="F1018" t="s">
        <v>1779</v>
      </c>
      <c r="G1018" s="21">
        <v>6.4999999999999997E-3</v>
      </c>
    </row>
    <row r="1019" spans="1:7" x14ac:dyDescent="0.35">
      <c r="A1019" s="22" t="s">
        <v>1780</v>
      </c>
      <c r="B1019">
        <v>233.62</v>
      </c>
      <c r="C1019">
        <v>235.78</v>
      </c>
      <c r="D1019">
        <v>235.78</v>
      </c>
      <c r="E1019">
        <v>233.62</v>
      </c>
      <c r="F1019" t="s">
        <v>1781</v>
      </c>
      <c r="G1019" s="21">
        <v>-1.0200000000000001E-2</v>
      </c>
    </row>
    <row r="1020" spans="1:7" x14ac:dyDescent="0.35">
      <c r="A1020" s="22" t="s">
        <v>1782</v>
      </c>
      <c r="B1020">
        <v>236.02</v>
      </c>
      <c r="C1020">
        <v>233.21</v>
      </c>
      <c r="D1020">
        <v>236.02</v>
      </c>
      <c r="E1020">
        <v>232.41</v>
      </c>
      <c r="F1020" t="s">
        <v>1783</v>
      </c>
      <c r="G1020" s="21">
        <v>7.9000000000000008E-3</v>
      </c>
    </row>
    <row r="1021" spans="1:7" x14ac:dyDescent="0.35">
      <c r="A1021" s="22" t="s">
        <v>1784</v>
      </c>
      <c r="B1021">
        <v>234.18</v>
      </c>
      <c r="C1021">
        <v>235.98</v>
      </c>
      <c r="D1021">
        <v>235.98</v>
      </c>
      <c r="E1021">
        <v>233.76</v>
      </c>
      <c r="F1021" t="s">
        <v>1785</v>
      </c>
      <c r="G1021" s="21">
        <v>-8.0000000000000002E-3</v>
      </c>
    </row>
    <row r="1022" spans="1:7" x14ac:dyDescent="0.35">
      <c r="A1022" s="22" t="s">
        <v>1786</v>
      </c>
      <c r="B1022">
        <v>236.07</v>
      </c>
      <c r="C1022">
        <v>236.05</v>
      </c>
      <c r="D1022">
        <v>236.32</v>
      </c>
      <c r="E1022">
        <v>234.15</v>
      </c>
      <c r="F1022" t="s">
        <v>1787</v>
      </c>
      <c r="G1022" s="21">
        <v>8.9999999999999998E-4</v>
      </c>
    </row>
    <row r="1023" spans="1:7" x14ac:dyDescent="0.35">
      <c r="A1023" s="22">
        <v>38596</v>
      </c>
      <c r="B1023">
        <v>235.85</v>
      </c>
      <c r="C1023">
        <v>234.57</v>
      </c>
      <c r="D1023">
        <v>235.85</v>
      </c>
      <c r="E1023">
        <v>233.97</v>
      </c>
      <c r="F1023" t="s">
        <v>1788</v>
      </c>
      <c r="G1023" s="21">
        <v>2E-3</v>
      </c>
    </row>
    <row r="1024" spans="1:7" x14ac:dyDescent="0.35">
      <c r="A1024" s="22">
        <v>38384</v>
      </c>
      <c r="B1024">
        <v>235.38</v>
      </c>
      <c r="C1024">
        <v>238.39</v>
      </c>
      <c r="D1024">
        <v>238.39</v>
      </c>
      <c r="E1024">
        <v>235.17</v>
      </c>
      <c r="F1024" t="s">
        <v>1789</v>
      </c>
      <c r="G1024" s="21">
        <v>-1.6299999999999999E-2</v>
      </c>
    </row>
    <row r="1025" spans="1:7" x14ac:dyDescent="0.35">
      <c r="A1025" s="22" t="s">
        <v>1790</v>
      </c>
      <c r="B1025">
        <v>239.29</v>
      </c>
      <c r="C1025">
        <v>240.49</v>
      </c>
      <c r="D1025">
        <v>240.5</v>
      </c>
      <c r="E1025">
        <v>237.03</v>
      </c>
      <c r="F1025" t="s">
        <v>1740</v>
      </c>
      <c r="G1025" s="21">
        <v>-4.0000000000000001E-3</v>
      </c>
    </row>
    <row r="1026" spans="1:7" x14ac:dyDescent="0.35">
      <c r="A1026" s="22" t="s">
        <v>1791</v>
      </c>
      <c r="B1026">
        <v>240.24</v>
      </c>
      <c r="C1026">
        <v>234.12</v>
      </c>
      <c r="D1026">
        <v>240.24</v>
      </c>
      <c r="E1026">
        <v>233.59</v>
      </c>
      <c r="F1026" t="s">
        <v>1792</v>
      </c>
      <c r="G1026" s="21">
        <v>2.7E-2</v>
      </c>
    </row>
    <row r="1027" spans="1:7" x14ac:dyDescent="0.35">
      <c r="A1027" s="22">
        <v>38333</v>
      </c>
      <c r="B1027">
        <v>233.93</v>
      </c>
      <c r="C1027">
        <v>231.02</v>
      </c>
      <c r="D1027">
        <v>233.93</v>
      </c>
      <c r="E1027">
        <v>230.71</v>
      </c>
      <c r="F1027" t="s">
        <v>1793</v>
      </c>
      <c r="G1027" s="21">
        <v>1.66E-2</v>
      </c>
    </row>
    <row r="1028" spans="1:7" x14ac:dyDescent="0.35">
      <c r="A1028" s="22">
        <v>38119</v>
      </c>
      <c r="B1028">
        <v>230.1</v>
      </c>
      <c r="C1028">
        <v>229.59</v>
      </c>
      <c r="D1028">
        <v>230.11</v>
      </c>
      <c r="E1028">
        <v>228.93</v>
      </c>
      <c r="F1028" t="s">
        <v>1794</v>
      </c>
      <c r="G1028" s="21">
        <v>4.5999999999999999E-3</v>
      </c>
    </row>
    <row r="1029" spans="1:7" x14ac:dyDescent="0.35">
      <c r="A1029" s="22" t="s">
        <v>1795</v>
      </c>
      <c r="B1029">
        <v>229.04</v>
      </c>
      <c r="C1029">
        <v>222.12</v>
      </c>
      <c r="D1029">
        <v>233.51</v>
      </c>
      <c r="E1029">
        <v>222.12</v>
      </c>
      <c r="F1029" t="s">
        <v>1796</v>
      </c>
      <c r="G1029" s="21">
        <v>3.32E-2</v>
      </c>
    </row>
    <row r="1030" spans="1:7" x14ac:dyDescent="0.35">
      <c r="A1030" s="22" t="s">
        <v>1797</v>
      </c>
      <c r="B1030">
        <v>221.69</v>
      </c>
      <c r="C1030">
        <v>224.82</v>
      </c>
      <c r="D1030">
        <v>224.82</v>
      </c>
      <c r="E1030">
        <v>221.06</v>
      </c>
      <c r="F1030" t="s">
        <v>1798</v>
      </c>
      <c r="G1030" s="21">
        <v>-1.35E-2</v>
      </c>
    </row>
    <row r="1031" spans="1:7" x14ac:dyDescent="0.35">
      <c r="A1031" s="22" t="s">
        <v>1799</v>
      </c>
      <c r="B1031">
        <v>224.72</v>
      </c>
      <c r="C1031">
        <v>226.89</v>
      </c>
      <c r="D1031">
        <v>226.89</v>
      </c>
      <c r="E1031">
        <v>224.14</v>
      </c>
      <c r="F1031" t="s">
        <v>1800</v>
      </c>
      <c r="G1031" s="21">
        <v>-0.01</v>
      </c>
    </row>
    <row r="1032" spans="1:7" x14ac:dyDescent="0.35">
      <c r="A1032" s="22">
        <v>38179</v>
      </c>
      <c r="B1032">
        <v>226.99</v>
      </c>
      <c r="C1032">
        <v>229.92</v>
      </c>
      <c r="D1032">
        <v>230.11</v>
      </c>
      <c r="E1032">
        <v>226.99</v>
      </c>
      <c r="F1032" t="s">
        <v>1801</v>
      </c>
      <c r="G1032" s="21">
        <v>-1.54E-2</v>
      </c>
    </row>
    <row r="1033" spans="1:7" x14ac:dyDescent="0.35">
      <c r="A1033" s="22" t="s">
        <v>1802</v>
      </c>
      <c r="B1033">
        <v>230.55</v>
      </c>
      <c r="C1033">
        <v>232.57</v>
      </c>
      <c r="D1033">
        <v>232.67</v>
      </c>
      <c r="E1033">
        <v>230.55</v>
      </c>
      <c r="F1033" t="s">
        <v>1803</v>
      </c>
      <c r="G1033" s="21">
        <v>-8.8000000000000005E-3</v>
      </c>
    </row>
    <row r="1034" spans="1:7" x14ac:dyDescent="0.35">
      <c r="A1034" s="22" t="s">
        <v>1804</v>
      </c>
      <c r="B1034">
        <v>232.59</v>
      </c>
      <c r="C1034">
        <v>233.2</v>
      </c>
      <c r="D1034">
        <v>234.57</v>
      </c>
      <c r="E1034">
        <v>231.8</v>
      </c>
      <c r="F1034" t="s">
        <v>1805</v>
      </c>
      <c r="G1034" s="21">
        <v>-1.1000000000000001E-3</v>
      </c>
    </row>
    <row r="1035" spans="1:7" x14ac:dyDescent="0.35">
      <c r="A1035" s="22" t="s">
        <v>1806</v>
      </c>
      <c r="B1035">
        <v>232.85</v>
      </c>
      <c r="C1035">
        <v>233.76</v>
      </c>
      <c r="D1035">
        <v>236.05</v>
      </c>
      <c r="E1035">
        <v>232.85</v>
      </c>
      <c r="F1035" t="s">
        <v>1807</v>
      </c>
      <c r="G1035" s="21">
        <v>3.0000000000000001E-3</v>
      </c>
    </row>
    <row r="1036" spans="1:7" x14ac:dyDescent="0.35">
      <c r="A1036" s="22">
        <v>38270</v>
      </c>
      <c r="B1036">
        <v>232.16</v>
      </c>
      <c r="C1036">
        <v>231.12</v>
      </c>
      <c r="D1036">
        <v>232.16</v>
      </c>
      <c r="E1036">
        <v>230.28</v>
      </c>
      <c r="F1036" t="s">
        <v>1808</v>
      </c>
      <c r="G1036" s="21">
        <v>-1.6000000000000001E-3</v>
      </c>
    </row>
    <row r="1037" spans="1:7" x14ac:dyDescent="0.35">
      <c r="A1037" s="22">
        <v>38056</v>
      </c>
      <c r="B1037">
        <v>232.54</v>
      </c>
      <c r="C1037">
        <v>232.52</v>
      </c>
      <c r="D1037">
        <v>233.35</v>
      </c>
      <c r="E1037">
        <v>232.44</v>
      </c>
      <c r="F1037" t="s">
        <v>1801</v>
      </c>
      <c r="G1037" s="21">
        <v>-1E-4</v>
      </c>
    </row>
    <row r="1038" spans="1:7" x14ac:dyDescent="0.35">
      <c r="A1038" s="22" t="s">
        <v>1809</v>
      </c>
      <c r="B1038">
        <v>232.57</v>
      </c>
      <c r="C1038">
        <v>231.06</v>
      </c>
      <c r="D1038">
        <v>233.32</v>
      </c>
      <c r="E1038">
        <v>230.86</v>
      </c>
      <c r="F1038" t="s">
        <v>1810</v>
      </c>
      <c r="G1038" s="21">
        <v>8.6E-3</v>
      </c>
    </row>
    <row r="1039" spans="1:7" x14ac:dyDescent="0.35">
      <c r="A1039" s="22" t="s">
        <v>1811</v>
      </c>
      <c r="B1039">
        <v>230.58</v>
      </c>
      <c r="C1039">
        <v>231.02</v>
      </c>
      <c r="D1039">
        <v>231.12</v>
      </c>
      <c r="E1039">
        <v>229.89</v>
      </c>
      <c r="F1039" t="s">
        <v>1812</v>
      </c>
      <c r="G1039" s="21">
        <v>-2.8999999999999998E-3</v>
      </c>
    </row>
    <row r="1040" spans="1:7" x14ac:dyDescent="0.35">
      <c r="A1040" s="22">
        <v>38330</v>
      </c>
      <c r="B1040">
        <v>231.25</v>
      </c>
      <c r="C1040">
        <v>231.68</v>
      </c>
      <c r="D1040">
        <v>232.03</v>
      </c>
      <c r="E1040">
        <v>231</v>
      </c>
      <c r="F1040" t="s">
        <v>1813</v>
      </c>
      <c r="G1040" s="21">
        <v>5.0000000000000001E-4</v>
      </c>
    </row>
    <row r="1041" spans="1:7" x14ac:dyDescent="0.35">
      <c r="A1041" s="22">
        <v>38116</v>
      </c>
      <c r="B1041">
        <v>231.13</v>
      </c>
      <c r="C1041">
        <v>231.32</v>
      </c>
      <c r="D1041">
        <v>231.32</v>
      </c>
      <c r="E1041">
        <v>229.89</v>
      </c>
      <c r="F1041" t="s">
        <v>1814</v>
      </c>
      <c r="G1041" s="21">
        <v>-1.6000000000000001E-3</v>
      </c>
    </row>
    <row r="1042" spans="1:7" x14ac:dyDescent="0.35">
      <c r="A1042" s="22" t="s">
        <v>1815</v>
      </c>
      <c r="B1042">
        <v>231.51</v>
      </c>
      <c r="C1042">
        <v>233.46</v>
      </c>
      <c r="D1042">
        <v>233.46</v>
      </c>
      <c r="E1042">
        <v>231.51</v>
      </c>
      <c r="F1042" t="s">
        <v>1816</v>
      </c>
      <c r="G1042" s="21">
        <v>-1.03E-2</v>
      </c>
    </row>
    <row r="1043" spans="1:7" x14ac:dyDescent="0.35">
      <c r="A1043" s="22" t="s">
        <v>1817</v>
      </c>
      <c r="B1043">
        <v>233.91</v>
      </c>
      <c r="C1043">
        <v>232.86</v>
      </c>
      <c r="D1043">
        <v>238.46</v>
      </c>
      <c r="E1043">
        <v>231.17</v>
      </c>
      <c r="F1043" t="s">
        <v>1818</v>
      </c>
      <c r="G1043" s="21">
        <v>2.07E-2</v>
      </c>
    </row>
    <row r="1044" spans="1:7" x14ac:dyDescent="0.35">
      <c r="A1044" s="22" t="s">
        <v>1819</v>
      </c>
      <c r="B1044">
        <v>229.16</v>
      </c>
      <c r="C1044">
        <v>221.13</v>
      </c>
      <c r="D1044">
        <v>229.16</v>
      </c>
      <c r="E1044">
        <v>220.23</v>
      </c>
      <c r="F1044" t="s">
        <v>1820</v>
      </c>
      <c r="G1044" s="21">
        <v>2.6700000000000002E-2</v>
      </c>
    </row>
    <row r="1045" spans="1:7" x14ac:dyDescent="0.35">
      <c r="A1045" s="22">
        <v>38207</v>
      </c>
      <c r="B1045">
        <v>223.2</v>
      </c>
      <c r="C1045">
        <v>215.59</v>
      </c>
      <c r="D1045">
        <v>228.17</v>
      </c>
      <c r="E1045">
        <v>209.41</v>
      </c>
      <c r="F1045" t="s">
        <v>1821</v>
      </c>
      <c r="G1045" s="21">
        <v>-4.1999999999999997E-3</v>
      </c>
    </row>
    <row r="1046" spans="1:7" x14ac:dyDescent="0.35">
      <c r="A1046" s="22">
        <v>37994</v>
      </c>
      <c r="B1046">
        <v>224.14</v>
      </c>
      <c r="C1046">
        <v>238.41</v>
      </c>
      <c r="D1046">
        <v>238.41</v>
      </c>
      <c r="E1046">
        <v>224.14</v>
      </c>
      <c r="F1046" t="s">
        <v>1822</v>
      </c>
      <c r="G1046" s="21">
        <v>-0.06</v>
      </c>
    </row>
    <row r="1047" spans="1:7" x14ac:dyDescent="0.35">
      <c r="A1047" s="22" t="s">
        <v>1823</v>
      </c>
      <c r="B1047">
        <v>238.44</v>
      </c>
      <c r="C1047">
        <v>242.87</v>
      </c>
      <c r="D1047">
        <v>242.87</v>
      </c>
      <c r="E1047">
        <v>235.3</v>
      </c>
      <c r="F1047" t="s">
        <v>1824</v>
      </c>
      <c r="G1047" s="21">
        <v>-2.1000000000000001E-2</v>
      </c>
    </row>
    <row r="1048" spans="1:7" x14ac:dyDescent="0.35">
      <c r="A1048" s="22" t="s">
        <v>1825</v>
      </c>
      <c r="B1048">
        <v>243.55</v>
      </c>
      <c r="C1048">
        <v>244.17</v>
      </c>
      <c r="D1048">
        <v>244.24</v>
      </c>
      <c r="E1048">
        <v>242.26</v>
      </c>
      <c r="F1048" t="s">
        <v>1826</v>
      </c>
      <c r="G1048" s="21">
        <v>-8.2000000000000007E-3</v>
      </c>
    </row>
    <row r="1049" spans="1:7" x14ac:dyDescent="0.35">
      <c r="A1049" s="22">
        <v>38298</v>
      </c>
      <c r="B1049">
        <v>245.57</v>
      </c>
      <c r="C1049">
        <v>245.8</v>
      </c>
      <c r="D1049">
        <v>246.11</v>
      </c>
      <c r="E1049">
        <v>242.24</v>
      </c>
      <c r="F1049" t="s">
        <v>1827</v>
      </c>
      <c r="G1049" s="21">
        <v>-3.0000000000000001E-3</v>
      </c>
    </row>
    <row r="1050" spans="1:7" x14ac:dyDescent="0.35">
      <c r="A1050" s="22">
        <v>38084</v>
      </c>
      <c r="B1050">
        <v>246.32</v>
      </c>
      <c r="C1050">
        <v>247.93</v>
      </c>
      <c r="D1050">
        <v>247.93</v>
      </c>
      <c r="E1050">
        <v>246.32</v>
      </c>
      <c r="F1050" t="s">
        <v>1828</v>
      </c>
      <c r="G1050" s="21">
        <v>-7.3000000000000001E-3</v>
      </c>
    </row>
    <row r="1051" spans="1:7" x14ac:dyDescent="0.35">
      <c r="A1051" s="22" t="s">
        <v>1829</v>
      </c>
      <c r="B1051">
        <v>248.13</v>
      </c>
      <c r="C1051">
        <v>249.37</v>
      </c>
      <c r="D1051">
        <v>249.7</v>
      </c>
      <c r="E1051">
        <v>248.04</v>
      </c>
      <c r="F1051" t="s">
        <v>1830</v>
      </c>
      <c r="G1051" s="21">
        <v>-6.7999999999999996E-3</v>
      </c>
    </row>
    <row r="1052" spans="1:7" x14ac:dyDescent="0.35">
      <c r="A1052" s="22" t="s">
        <v>1831</v>
      </c>
      <c r="B1052">
        <v>249.82</v>
      </c>
      <c r="C1052">
        <v>249.32</v>
      </c>
      <c r="D1052">
        <v>250</v>
      </c>
      <c r="E1052">
        <v>248.9</v>
      </c>
      <c r="F1052" t="s">
        <v>1832</v>
      </c>
      <c r="G1052" s="21">
        <v>2.0999999999999999E-3</v>
      </c>
    </row>
    <row r="1053" spans="1:7" x14ac:dyDescent="0.35">
      <c r="A1053" s="22" t="s">
        <v>1833</v>
      </c>
      <c r="B1053">
        <v>249.29</v>
      </c>
      <c r="C1053">
        <v>251.9</v>
      </c>
      <c r="D1053">
        <v>256.11</v>
      </c>
      <c r="E1053">
        <v>249.28</v>
      </c>
      <c r="F1053" t="s">
        <v>1834</v>
      </c>
      <c r="G1053" s="21">
        <v>3.3999999999999998E-3</v>
      </c>
    </row>
    <row r="1054" spans="1:7" x14ac:dyDescent="0.35">
      <c r="A1054" s="22">
        <v>38144</v>
      </c>
      <c r="B1054">
        <v>248.44</v>
      </c>
      <c r="C1054">
        <v>248.95</v>
      </c>
      <c r="D1054">
        <v>248.95</v>
      </c>
      <c r="E1054">
        <v>244.76</v>
      </c>
      <c r="F1054" t="s">
        <v>1835</v>
      </c>
      <c r="G1054" s="21">
        <v>-2.2000000000000001E-3</v>
      </c>
    </row>
    <row r="1055" spans="1:7" x14ac:dyDescent="0.35">
      <c r="A1055" s="22" t="s">
        <v>1836</v>
      </c>
      <c r="B1055">
        <v>248.99</v>
      </c>
      <c r="C1055">
        <v>252.23</v>
      </c>
      <c r="D1055">
        <v>252.69</v>
      </c>
      <c r="E1055">
        <v>248.99</v>
      </c>
      <c r="F1055" t="s">
        <v>1837</v>
      </c>
      <c r="G1055" s="21">
        <v>-9.7999999999999997E-3</v>
      </c>
    </row>
    <row r="1056" spans="1:7" x14ac:dyDescent="0.35">
      <c r="A1056" s="22" t="s">
        <v>1838</v>
      </c>
      <c r="B1056">
        <v>251.46</v>
      </c>
      <c r="C1056">
        <v>262.33</v>
      </c>
      <c r="D1056">
        <v>262.33</v>
      </c>
      <c r="E1056">
        <v>251.16</v>
      </c>
      <c r="F1056" t="s">
        <v>1839</v>
      </c>
      <c r="G1056" s="21">
        <v>-3.6999999999999998E-2</v>
      </c>
    </row>
    <row r="1057" spans="1:7" x14ac:dyDescent="0.35">
      <c r="A1057" s="22" t="s">
        <v>1840</v>
      </c>
      <c r="B1057">
        <v>261.13</v>
      </c>
      <c r="C1057">
        <v>260.87</v>
      </c>
      <c r="D1057">
        <v>262.20999999999998</v>
      </c>
      <c r="E1057">
        <v>260.23</v>
      </c>
      <c r="F1057" t="s">
        <v>1841</v>
      </c>
      <c r="G1057" s="21">
        <v>-1.4E-3</v>
      </c>
    </row>
    <row r="1058" spans="1:7" x14ac:dyDescent="0.35">
      <c r="A1058" s="22">
        <v>38235</v>
      </c>
      <c r="B1058">
        <v>261.49</v>
      </c>
      <c r="C1058">
        <v>260.27999999999997</v>
      </c>
      <c r="D1058">
        <v>264.94</v>
      </c>
      <c r="E1058">
        <v>256.16000000000003</v>
      </c>
      <c r="F1058" t="s">
        <v>1842</v>
      </c>
      <c r="G1058" s="21">
        <v>6.9999999999999999E-4</v>
      </c>
    </row>
    <row r="1059" spans="1:7" x14ac:dyDescent="0.35">
      <c r="A1059" s="22">
        <v>38022</v>
      </c>
      <c r="B1059">
        <v>261.32</v>
      </c>
      <c r="C1059">
        <v>265.02999999999997</v>
      </c>
      <c r="D1059">
        <v>265.60000000000002</v>
      </c>
      <c r="E1059">
        <v>261.02999999999997</v>
      </c>
      <c r="F1059" t="s">
        <v>1843</v>
      </c>
      <c r="G1059" s="21">
        <v>-1.18E-2</v>
      </c>
    </row>
    <row r="1060" spans="1:7" x14ac:dyDescent="0.35">
      <c r="A1060" s="22" t="s">
        <v>1844</v>
      </c>
      <c r="B1060">
        <v>264.43</v>
      </c>
      <c r="C1060">
        <v>259.75</v>
      </c>
      <c r="D1060">
        <v>264.43</v>
      </c>
      <c r="E1060">
        <v>259.75</v>
      </c>
      <c r="F1060" t="s">
        <v>1845</v>
      </c>
      <c r="G1060" s="21">
        <v>1.7999999999999999E-2</v>
      </c>
    </row>
    <row r="1061" spans="1:7" x14ac:dyDescent="0.35">
      <c r="A1061" s="22" t="s">
        <v>1846</v>
      </c>
      <c r="B1061">
        <v>259.76</v>
      </c>
      <c r="C1061">
        <v>258.62</v>
      </c>
      <c r="D1061">
        <v>259.76</v>
      </c>
      <c r="E1061">
        <v>252.78</v>
      </c>
      <c r="F1061" t="s">
        <v>1847</v>
      </c>
      <c r="G1061" s="21">
        <v>1.2999999999999999E-3</v>
      </c>
    </row>
    <row r="1062" spans="1:7" x14ac:dyDescent="0.35">
      <c r="A1062" s="22">
        <v>38295</v>
      </c>
      <c r="B1062">
        <v>259.43</v>
      </c>
      <c r="C1062">
        <v>258.52</v>
      </c>
      <c r="D1062">
        <v>259.67</v>
      </c>
      <c r="E1062">
        <v>250.45</v>
      </c>
      <c r="F1062" t="s">
        <v>1848</v>
      </c>
      <c r="G1062" s="21">
        <v>-8.0000000000000004E-4</v>
      </c>
    </row>
    <row r="1063" spans="1:7" x14ac:dyDescent="0.35">
      <c r="A1063" s="22">
        <v>38081</v>
      </c>
      <c r="B1063">
        <v>259.64999999999998</v>
      </c>
      <c r="C1063">
        <v>270.63</v>
      </c>
      <c r="D1063">
        <v>272.02999999999997</v>
      </c>
      <c r="E1063">
        <v>259.64999999999998</v>
      </c>
      <c r="F1063" t="s">
        <v>1849</v>
      </c>
      <c r="G1063" s="21">
        <v>-4.8500000000000001E-2</v>
      </c>
    </row>
    <row r="1064" spans="1:7" x14ac:dyDescent="0.35">
      <c r="A1064" s="22" t="s">
        <v>1850</v>
      </c>
      <c r="B1064">
        <v>272.89</v>
      </c>
      <c r="C1064">
        <v>278.25</v>
      </c>
      <c r="D1064">
        <v>280.52999999999997</v>
      </c>
      <c r="E1064">
        <v>272.89</v>
      </c>
      <c r="F1064" t="s">
        <v>1851</v>
      </c>
      <c r="G1064" s="21">
        <v>2.2000000000000001E-3</v>
      </c>
    </row>
    <row r="1065" spans="1:7" x14ac:dyDescent="0.35">
      <c r="A1065" s="22" t="s">
        <v>1852</v>
      </c>
      <c r="B1065">
        <v>272.3</v>
      </c>
      <c r="C1065">
        <v>263.31</v>
      </c>
      <c r="D1065">
        <v>272.3</v>
      </c>
      <c r="E1065">
        <v>255.8</v>
      </c>
      <c r="F1065" t="s">
        <v>1853</v>
      </c>
      <c r="G1065" s="21">
        <v>3.9699999999999999E-2</v>
      </c>
    </row>
    <row r="1066" spans="1:7" x14ac:dyDescent="0.35">
      <c r="A1066" s="22" t="s">
        <v>1854</v>
      </c>
      <c r="B1066">
        <v>261.91000000000003</v>
      </c>
      <c r="C1066">
        <v>262.42</v>
      </c>
      <c r="D1066">
        <v>264.51</v>
      </c>
      <c r="E1066">
        <v>258.79000000000002</v>
      </c>
      <c r="F1066" t="s">
        <v>1855</v>
      </c>
      <c r="G1066" s="21">
        <v>-3.7000000000000002E-3</v>
      </c>
    </row>
    <row r="1067" spans="1:7" x14ac:dyDescent="0.35">
      <c r="A1067" s="22">
        <v>38171</v>
      </c>
      <c r="B1067">
        <v>262.88</v>
      </c>
      <c r="C1067">
        <v>266.20999999999998</v>
      </c>
      <c r="D1067">
        <v>266.20999999999998</v>
      </c>
      <c r="E1067">
        <v>247.79</v>
      </c>
      <c r="F1067" t="s">
        <v>1856</v>
      </c>
      <c r="G1067" s="21">
        <v>-1.7399999999999999E-2</v>
      </c>
    </row>
    <row r="1068" spans="1:7" x14ac:dyDescent="0.35">
      <c r="A1068" s="22" t="s">
        <v>1857</v>
      </c>
      <c r="B1068">
        <v>267.52999999999997</v>
      </c>
      <c r="C1068">
        <v>271.44</v>
      </c>
      <c r="D1068">
        <v>275.83999999999997</v>
      </c>
      <c r="E1068">
        <v>264.18</v>
      </c>
      <c r="F1068" t="s">
        <v>1858</v>
      </c>
      <c r="G1068" s="21">
        <v>2.6599999999999999E-2</v>
      </c>
    </row>
    <row r="1069" spans="1:7" x14ac:dyDescent="0.35">
      <c r="A1069" s="22" t="s">
        <v>1859</v>
      </c>
      <c r="B1069">
        <v>260.60000000000002</v>
      </c>
      <c r="C1069">
        <v>244.35</v>
      </c>
      <c r="D1069">
        <v>262.04000000000002</v>
      </c>
      <c r="E1069">
        <v>244.35</v>
      </c>
      <c r="F1069" t="s">
        <v>1860</v>
      </c>
      <c r="G1069" s="21">
        <v>0.1075</v>
      </c>
    </row>
    <row r="1070" spans="1:7" x14ac:dyDescent="0.35">
      <c r="A1070" s="22" t="s">
        <v>1861</v>
      </c>
      <c r="B1070">
        <v>235.3</v>
      </c>
      <c r="C1070">
        <v>219.54</v>
      </c>
      <c r="D1070">
        <v>235.3</v>
      </c>
      <c r="E1070">
        <v>214.2</v>
      </c>
      <c r="F1070" t="s">
        <v>1862</v>
      </c>
      <c r="G1070" s="21">
        <v>8.3799999999999999E-2</v>
      </c>
    </row>
    <row r="1071" spans="1:7" x14ac:dyDescent="0.35">
      <c r="A1071" s="22">
        <v>38201</v>
      </c>
      <c r="B1071">
        <v>217.1</v>
      </c>
      <c r="C1071">
        <v>212.7</v>
      </c>
      <c r="D1071">
        <v>217.1</v>
      </c>
      <c r="E1071">
        <v>212.49</v>
      </c>
      <c r="F1071" t="s">
        <v>1863</v>
      </c>
      <c r="G1071" s="21">
        <v>1.72E-2</v>
      </c>
    </row>
    <row r="1072" spans="1:7" x14ac:dyDescent="0.35">
      <c r="A1072" s="22">
        <v>37988</v>
      </c>
      <c r="B1072">
        <v>213.42</v>
      </c>
      <c r="C1072">
        <v>213.26</v>
      </c>
      <c r="D1072">
        <v>217.85</v>
      </c>
      <c r="E1072">
        <v>199.56</v>
      </c>
      <c r="F1072" t="s">
        <v>1864</v>
      </c>
      <c r="G1072" s="21">
        <v>-4.1999999999999997E-3</v>
      </c>
    </row>
    <row r="1073" spans="1:7" x14ac:dyDescent="0.35">
      <c r="A1073" s="22" t="s">
        <v>1865</v>
      </c>
      <c r="B1073">
        <v>214.32</v>
      </c>
      <c r="C1073">
        <v>190.88</v>
      </c>
      <c r="D1073">
        <v>217.7</v>
      </c>
      <c r="E1073">
        <v>190.88</v>
      </c>
      <c r="F1073" t="s">
        <v>1866</v>
      </c>
      <c r="G1073" s="21">
        <v>0.17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846-51F3-41F9-A58A-975B9BED82E7}">
  <dimension ref="A1:F888"/>
  <sheetViews>
    <sheetView workbookViewId="0">
      <selection sqref="A1:A1048576"/>
    </sheetView>
  </sheetViews>
  <sheetFormatPr defaultRowHeight="14.5" x14ac:dyDescent="0.35"/>
  <cols>
    <col min="1" max="1" width="10.453125" style="22" bestFit="1" customWidth="1"/>
  </cols>
  <sheetData>
    <row r="1" spans="1:6" x14ac:dyDescent="0.35">
      <c r="A1" s="22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238</v>
      </c>
    </row>
    <row r="2" spans="1:6" x14ac:dyDescent="0.35">
      <c r="A2" s="22" t="s">
        <v>239</v>
      </c>
      <c r="B2">
        <v>1.95</v>
      </c>
      <c r="C2">
        <v>1.95</v>
      </c>
      <c r="D2">
        <v>2</v>
      </c>
      <c r="E2">
        <v>1.95</v>
      </c>
      <c r="F2" s="21">
        <v>-2.5499999999999998E-2</v>
      </c>
    </row>
    <row r="3" spans="1:6" x14ac:dyDescent="0.35">
      <c r="A3" s="22" t="s">
        <v>240</v>
      </c>
      <c r="B3">
        <v>2.0009999999999999</v>
      </c>
      <c r="C3">
        <v>2.0009999999999999</v>
      </c>
      <c r="D3">
        <v>2.0009999999999999</v>
      </c>
      <c r="E3">
        <v>2</v>
      </c>
      <c r="F3" s="21">
        <v>0</v>
      </c>
    </row>
    <row r="4" spans="1:6" x14ac:dyDescent="0.35">
      <c r="A4" s="22">
        <v>45453</v>
      </c>
      <c r="B4">
        <v>2.0009999999999999</v>
      </c>
      <c r="C4">
        <v>2.0009999999999999</v>
      </c>
      <c r="D4">
        <v>2.0009999999999999</v>
      </c>
      <c r="E4">
        <v>2.0009999999999999</v>
      </c>
      <c r="F4" s="21">
        <v>0</v>
      </c>
    </row>
    <row r="5" spans="1:6" x14ac:dyDescent="0.35">
      <c r="A5" s="22" t="s">
        <v>243</v>
      </c>
      <c r="B5">
        <v>2.0009999999999999</v>
      </c>
      <c r="C5">
        <v>2.004</v>
      </c>
      <c r="D5">
        <v>2.0059999999999998</v>
      </c>
      <c r="E5">
        <v>2.0009999999999999</v>
      </c>
      <c r="F5" s="21">
        <v>-1.5E-3</v>
      </c>
    </row>
    <row r="6" spans="1:6" x14ac:dyDescent="0.35">
      <c r="A6" s="22" t="s">
        <v>245</v>
      </c>
      <c r="B6">
        <v>2.004</v>
      </c>
      <c r="C6">
        <v>2.0129999999999999</v>
      </c>
      <c r="D6">
        <v>2.0129999999999999</v>
      </c>
      <c r="E6">
        <v>2.004</v>
      </c>
      <c r="F6" s="21">
        <v>-4.4999999999999997E-3</v>
      </c>
    </row>
    <row r="7" spans="1:6" x14ac:dyDescent="0.35">
      <c r="A7" s="22" t="s">
        <v>247</v>
      </c>
      <c r="B7">
        <v>2.0129999999999999</v>
      </c>
      <c r="C7">
        <v>2.0219999999999998</v>
      </c>
      <c r="D7">
        <v>2.0219999999999998</v>
      </c>
      <c r="E7">
        <v>2.0129999999999999</v>
      </c>
      <c r="F7" s="21">
        <v>-4.4999999999999997E-3</v>
      </c>
    </row>
    <row r="8" spans="1:6" x14ac:dyDescent="0.35">
      <c r="A8" s="22">
        <v>45513</v>
      </c>
      <c r="B8">
        <v>2.0219999999999998</v>
      </c>
      <c r="C8">
        <v>2.0219999999999998</v>
      </c>
      <c r="D8">
        <v>2.0230000000000001</v>
      </c>
      <c r="E8">
        <v>2.0219999999999998</v>
      </c>
      <c r="F8" s="21">
        <v>-5.0000000000000001E-4</v>
      </c>
    </row>
    <row r="9" spans="1:6" x14ac:dyDescent="0.35">
      <c r="A9" s="22">
        <v>45300</v>
      </c>
      <c r="B9">
        <v>2.0230000000000001</v>
      </c>
      <c r="C9">
        <v>2.0230000000000001</v>
      </c>
      <c r="D9">
        <v>2.0230000000000001</v>
      </c>
      <c r="E9">
        <v>2.0230000000000001</v>
      </c>
      <c r="F9" s="21">
        <v>0</v>
      </c>
    </row>
    <row r="10" spans="1:6" x14ac:dyDescent="0.35">
      <c r="A10" s="22" t="s">
        <v>251</v>
      </c>
      <c r="B10">
        <v>2.0230000000000001</v>
      </c>
      <c r="C10">
        <v>2.0230000000000001</v>
      </c>
      <c r="D10">
        <v>2.024</v>
      </c>
      <c r="E10">
        <v>2.0230000000000001</v>
      </c>
      <c r="F10" s="21">
        <v>0</v>
      </c>
    </row>
    <row r="11" spans="1:6" x14ac:dyDescent="0.35">
      <c r="A11" s="22" t="s">
        <v>253</v>
      </c>
      <c r="B11">
        <v>2.0230000000000001</v>
      </c>
      <c r="C11">
        <v>2.036</v>
      </c>
      <c r="D11">
        <v>2.036</v>
      </c>
      <c r="E11">
        <v>2.0230000000000001</v>
      </c>
      <c r="F11" s="21">
        <v>-6.4000000000000003E-3</v>
      </c>
    </row>
    <row r="12" spans="1:6" x14ac:dyDescent="0.35">
      <c r="A12" s="22">
        <v>45604</v>
      </c>
      <c r="B12">
        <v>2.036</v>
      </c>
      <c r="C12">
        <v>2.036</v>
      </c>
      <c r="D12">
        <v>2.036</v>
      </c>
      <c r="E12">
        <v>2.036</v>
      </c>
      <c r="F12" s="21">
        <v>0</v>
      </c>
    </row>
    <row r="13" spans="1:6" x14ac:dyDescent="0.35">
      <c r="A13" s="22">
        <v>45390</v>
      </c>
      <c r="B13">
        <v>2.036</v>
      </c>
      <c r="C13">
        <v>2.0369999999999999</v>
      </c>
      <c r="D13">
        <v>2.0369999999999999</v>
      </c>
      <c r="E13">
        <v>2.036</v>
      </c>
      <c r="F13" s="21">
        <v>0</v>
      </c>
    </row>
    <row r="14" spans="1:6" x14ac:dyDescent="0.35">
      <c r="A14" s="22" t="s">
        <v>257</v>
      </c>
      <c r="B14">
        <v>2.036</v>
      </c>
      <c r="C14">
        <v>2.0329999999999999</v>
      </c>
      <c r="D14">
        <v>2.0369999999999999</v>
      </c>
      <c r="E14">
        <v>2.0329999999999999</v>
      </c>
      <c r="F14" s="21">
        <v>1.5E-3</v>
      </c>
    </row>
    <row r="15" spans="1:6" x14ac:dyDescent="0.35">
      <c r="A15" s="22" t="s">
        <v>259</v>
      </c>
      <c r="B15">
        <v>2.0329999999999999</v>
      </c>
      <c r="C15">
        <v>2.0249999999999999</v>
      </c>
      <c r="D15">
        <v>2.0329999999999999</v>
      </c>
      <c r="E15">
        <v>2.0249999999999999</v>
      </c>
      <c r="F15" s="21">
        <v>4.0000000000000001E-3</v>
      </c>
    </row>
    <row r="16" spans="1:6" x14ac:dyDescent="0.35">
      <c r="A16" s="22" t="s">
        <v>261</v>
      </c>
      <c r="B16">
        <v>2.0249999999999999</v>
      </c>
      <c r="C16">
        <v>2.0249999999999999</v>
      </c>
      <c r="D16">
        <v>2.0249999999999999</v>
      </c>
      <c r="E16">
        <v>2.0249999999999999</v>
      </c>
      <c r="F16" s="21">
        <v>0</v>
      </c>
    </row>
    <row r="17" spans="1:6" x14ac:dyDescent="0.35">
      <c r="A17" s="22">
        <v>45480</v>
      </c>
      <c r="B17">
        <v>2.0249999999999999</v>
      </c>
      <c r="C17">
        <v>2.0259999999999998</v>
      </c>
      <c r="D17">
        <v>2.0259999999999998</v>
      </c>
      <c r="E17">
        <v>2.0249999999999999</v>
      </c>
      <c r="F17" s="21">
        <v>-5.0000000000000001E-4</v>
      </c>
    </row>
    <row r="18" spans="1:6" x14ac:dyDescent="0.35">
      <c r="A18" s="22" t="s">
        <v>264</v>
      </c>
      <c r="B18">
        <v>2.0259999999999998</v>
      </c>
      <c r="C18">
        <v>2.0259999999999998</v>
      </c>
      <c r="D18">
        <v>2.0259999999999998</v>
      </c>
      <c r="E18">
        <v>2.0259999999999998</v>
      </c>
      <c r="F18" s="21">
        <v>-5.0000000000000001E-4</v>
      </c>
    </row>
    <row r="19" spans="1:6" x14ac:dyDescent="0.35">
      <c r="A19" s="22" t="s">
        <v>266</v>
      </c>
      <c r="B19">
        <v>2.0270000000000001</v>
      </c>
      <c r="C19">
        <v>2.0190000000000001</v>
      </c>
      <c r="D19">
        <v>2.0270000000000001</v>
      </c>
      <c r="E19">
        <v>2.0190000000000001</v>
      </c>
      <c r="F19" s="21">
        <v>4.0000000000000001E-3</v>
      </c>
    </row>
    <row r="20" spans="1:6" x14ac:dyDescent="0.35">
      <c r="A20" s="22" t="s">
        <v>268</v>
      </c>
      <c r="B20">
        <v>2.0190000000000001</v>
      </c>
      <c r="C20">
        <v>2.0190000000000001</v>
      </c>
      <c r="D20">
        <v>2.02</v>
      </c>
      <c r="E20">
        <v>2.0190000000000001</v>
      </c>
      <c r="F20" s="21">
        <v>0</v>
      </c>
    </row>
    <row r="21" spans="1:6" x14ac:dyDescent="0.35">
      <c r="A21" s="22">
        <v>45541</v>
      </c>
      <c r="B21">
        <v>2.0190000000000001</v>
      </c>
      <c r="C21">
        <v>2.024</v>
      </c>
      <c r="D21">
        <v>2.024</v>
      </c>
      <c r="E21">
        <v>2.0190000000000001</v>
      </c>
      <c r="F21" s="21">
        <v>-2.5000000000000001E-3</v>
      </c>
    </row>
    <row r="22" spans="1:6" x14ac:dyDescent="0.35">
      <c r="A22" s="22">
        <v>45328</v>
      </c>
      <c r="B22">
        <v>2.024</v>
      </c>
      <c r="C22">
        <v>2.032</v>
      </c>
      <c r="D22">
        <v>2.032</v>
      </c>
      <c r="E22">
        <v>2.024</v>
      </c>
      <c r="F22" s="21">
        <v>-3.8999999999999998E-3</v>
      </c>
    </row>
    <row r="23" spans="1:6" x14ac:dyDescent="0.35">
      <c r="A23" s="22" t="s">
        <v>272</v>
      </c>
      <c r="B23">
        <v>2.032</v>
      </c>
      <c r="C23">
        <v>2.0329999999999999</v>
      </c>
      <c r="D23">
        <v>2.0329999999999999</v>
      </c>
      <c r="E23">
        <v>2.032</v>
      </c>
      <c r="F23" s="21">
        <v>-5.0000000000000001E-4</v>
      </c>
    </row>
    <row r="24" spans="1:6" x14ac:dyDescent="0.35">
      <c r="A24" s="22" t="s">
        <v>274</v>
      </c>
      <c r="B24">
        <v>2.0329999999999999</v>
      </c>
      <c r="C24">
        <v>1.9830000000000001</v>
      </c>
      <c r="D24">
        <v>2.0329999999999999</v>
      </c>
      <c r="E24">
        <v>1.9830000000000001</v>
      </c>
      <c r="F24" s="21">
        <v>2.52E-2</v>
      </c>
    </row>
    <row r="25" spans="1:6" x14ac:dyDescent="0.35">
      <c r="A25" s="22">
        <v>45631</v>
      </c>
      <c r="B25">
        <v>1.9830000000000001</v>
      </c>
      <c r="C25">
        <v>1.9970000000000001</v>
      </c>
      <c r="D25">
        <v>1.9970000000000001</v>
      </c>
      <c r="E25">
        <v>1.9830000000000001</v>
      </c>
      <c r="F25" s="21">
        <v>-7.4999999999999997E-3</v>
      </c>
    </row>
    <row r="26" spans="1:6" x14ac:dyDescent="0.35">
      <c r="A26" s="22">
        <v>45417</v>
      </c>
      <c r="B26">
        <v>1.998</v>
      </c>
      <c r="C26">
        <v>2.0139999999999998</v>
      </c>
      <c r="D26">
        <v>2.0139999999999998</v>
      </c>
      <c r="E26">
        <v>1.998</v>
      </c>
      <c r="F26" s="21">
        <v>-1.24E-2</v>
      </c>
    </row>
    <row r="27" spans="1:6" x14ac:dyDescent="0.35">
      <c r="A27" s="22" t="s">
        <v>278</v>
      </c>
      <c r="B27">
        <v>2.0230000000000001</v>
      </c>
      <c r="C27">
        <v>2.0230000000000001</v>
      </c>
      <c r="D27">
        <v>2.0230000000000001</v>
      </c>
      <c r="E27">
        <v>2.0230000000000001</v>
      </c>
      <c r="F27" s="21">
        <v>3.0000000000000001E-3</v>
      </c>
    </row>
    <row r="28" spans="1:6" x14ac:dyDescent="0.35">
      <c r="A28" s="22" t="s">
        <v>280</v>
      </c>
      <c r="B28">
        <v>2.0169999999999999</v>
      </c>
      <c r="C28">
        <v>2</v>
      </c>
      <c r="D28">
        <v>2.0169999999999999</v>
      </c>
      <c r="E28">
        <v>2</v>
      </c>
      <c r="F28" s="21">
        <v>8.5000000000000006E-3</v>
      </c>
    </row>
    <row r="29" spans="1:6" x14ac:dyDescent="0.35">
      <c r="A29" s="22" t="s">
        <v>282</v>
      </c>
      <c r="B29">
        <v>2</v>
      </c>
      <c r="C29">
        <v>1.954</v>
      </c>
      <c r="D29">
        <v>2</v>
      </c>
      <c r="E29">
        <v>1.954</v>
      </c>
      <c r="F29" s="21">
        <v>2.5100000000000001E-2</v>
      </c>
    </row>
    <row r="30" spans="1:6" x14ac:dyDescent="0.35">
      <c r="A30" s="22">
        <v>45477</v>
      </c>
      <c r="B30">
        <v>1.9510000000000001</v>
      </c>
      <c r="C30">
        <v>1.976</v>
      </c>
      <c r="D30">
        <v>1.98</v>
      </c>
      <c r="E30">
        <v>1.9390000000000001</v>
      </c>
      <c r="F30" s="21">
        <v>8.8000000000000005E-3</v>
      </c>
    </row>
    <row r="31" spans="1:6" x14ac:dyDescent="0.35">
      <c r="A31" s="22" t="s">
        <v>285</v>
      </c>
      <c r="B31">
        <v>1.9339999999999999</v>
      </c>
      <c r="C31">
        <v>1.772</v>
      </c>
      <c r="D31">
        <v>1.9350000000000001</v>
      </c>
      <c r="E31">
        <v>1.772</v>
      </c>
      <c r="F31" s="21">
        <v>0.10199999999999999</v>
      </c>
    </row>
    <row r="32" spans="1:6" x14ac:dyDescent="0.35">
      <c r="A32" s="22" t="s">
        <v>287</v>
      </c>
      <c r="B32">
        <v>1.7549999999999999</v>
      </c>
      <c r="C32">
        <v>1.611</v>
      </c>
      <c r="D32">
        <v>1.7549999999999999</v>
      </c>
      <c r="E32">
        <v>1.611</v>
      </c>
      <c r="F32" s="21">
        <v>0.12790000000000001</v>
      </c>
    </row>
    <row r="33" spans="1:6" x14ac:dyDescent="0.35">
      <c r="A33" s="22" t="s">
        <v>289</v>
      </c>
      <c r="B33">
        <v>1.556</v>
      </c>
      <c r="C33">
        <v>1.524</v>
      </c>
      <c r="D33">
        <v>1.5669999999999999</v>
      </c>
      <c r="E33">
        <v>1.524</v>
      </c>
      <c r="F33" s="21">
        <v>2.64E-2</v>
      </c>
    </row>
    <row r="34" spans="1:6" x14ac:dyDescent="0.35">
      <c r="A34" s="22">
        <v>45568</v>
      </c>
      <c r="B34">
        <v>1.516</v>
      </c>
      <c r="C34">
        <v>1.466</v>
      </c>
      <c r="D34">
        <v>1.516</v>
      </c>
      <c r="E34">
        <v>1.466</v>
      </c>
      <c r="F34" s="21">
        <v>4.0500000000000001E-2</v>
      </c>
    </row>
    <row r="35" spans="1:6" x14ac:dyDescent="0.35">
      <c r="A35" s="22">
        <v>45354</v>
      </c>
      <c r="B35">
        <v>1.4570000000000001</v>
      </c>
      <c r="C35">
        <v>1.393</v>
      </c>
      <c r="D35">
        <v>1.4570000000000001</v>
      </c>
      <c r="E35">
        <v>1.383</v>
      </c>
      <c r="F35" s="21">
        <v>4.6699999999999998E-2</v>
      </c>
    </row>
    <row r="36" spans="1:6" x14ac:dyDescent="0.35">
      <c r="A36" s="22" t="s">
        <v>293</v>
      </c>
      <c r="B36">
        <v>1.3919999999999999</v>
      </c>
      <c r="C36">
        <v>1.3879999999999999</v>
      </c>
      <c r="D36">
        <v>1.3919999999999999</v>
      </c>
      <c r="E36">
        <v>1.35</v>
      </c>
      <c r="F36" s="21">
        <v>2.2000000000000001E-3</v>
      </c>
    </row>
    <row r="37" spans="1:6" x14ac:dyDescent="0.35">
      <c r="A37" s="22" t="s">
        <v>295</v>
      </c>
      <c r="B37">
        <v>1.389</v>
      </c>
      <c r="C37">
        <v>1.343</v>
      </c>
      <c r="D37">
        <v>1.389</v>
      </c>
      <c r="E37">
        <v>1.343</v>
      </c>
      <c r="F37" s="21">
        <v>3.4299999999999997E-2</v>
      </c>
    </row>
    <row r="38" spans="1:6" x14ac:dyDescent="0.35">
      <c r="A38" s="22">
        <v>45598</v>
      </c>
      <c r="B38">
        <v>1.343</v>
      </c>
      <c r="C38">
        <v>1.377</v>
      </c>
      <c r="D38">
        <v>1.377</v>
      </c>
      <c r="E38">
        <v>1.3220000000000001</v>
      </c>
      <c r="F38" s="21">
        <v>-2.5399999999999999E-2</v>
      </c>
    </row>
    <row r="39" spans="1:6" x14ac:dyDescent="0.35">
      <c r="A39" s="22">
        <v>45384</v>
      </c>
      <c r="B39">
        <v>1.3779999999999999</v>
      </c>
      <c r="C39">
        <v>1.379</v>
      </c>
      <c r="D39">
        <v>1.379</v>
      </c>
      <c r="E39">
        <v>1.3779999999999999</v>
      </c>
      <c r="F39" s="21">
        <v>0</v>
      </c>
    </row>
    <row r="40" spans="1:6" x14ac:dyDescent="0.35">
      <c r="A40" s="22" t="s">
        <v>299</v>
      </c>
      <c r="B40">
        <v>1.3779999999999999</v>
      </c>
      <c r="C40">
        <v>1.375</v>
      </c>
      <c r="D40">
        <v>1.379</v>
      </c>
      <c r="E40">
        <v>1.375</v>
      </c>
      <c r="F40" s="21">
        <v>2.2000000000000001E-3</v>
      </c>
    </row>
    <row r="41" spans="1:6" x14ac:dyDescent="0.35">
      <c r="A41" s="22" t="s">
        <v>300</v>
      </c>
      <c r="B41">
        <v>1.375</v>
      </c>
      <c r="C41">
        <v>1.3959999999999999</v>
      </c>
      <c r="D41">
        <v>1.397</v>
      </c>
      <c r="E41">
        <v>1.375</v>
      </c>
      <c r="F41" s="21">
        <v>-1.5699999999999999E-2</v>
      </c>
    </row>
    <row r="42" spans="1:6" x14ac:dyDescent="0.35">
      <c r="A42" s="22" t="s">
        <v>302</v>
      </c>
      <c r="B42">
        <v>1.397</v>
      </c>
      <c r="C42">
        <v>1.7010000000000001</v>
      </c>
      <c r="D42">
        <v>1.7010000000000001</v>
      </c>
      <c r="E42">
        <v>1.397</v>
      </c>
      <c r="F42" s="21">
        <v>-0.1787</v>
      </c>
    </row>
    <row r="43" spans="1:6" x14ac:dyDescent="0.35">
      <c r="A43" s="22">
        <v>45474</v>
      </c>
      <c r="B43">
        <v>1.7010000000000001</v>
      </c>
      <c r="C43">
        <v>1.776</v>
      </c>
      <c r="D43">
        <v>1.776</v>
      </c>
      <c r="E43">
        <v>1.7010000000000001</v>
      </c>
      <c r="F43" s="21">
        <v>-4.2200000000000001E-2</v>
      </c>
    </row>
    <row r="44" spans="1:6" x14ac:dyDescent="0.35">
      <c r="A44" s="22" t="s">
        <v>305</v>
      </c>
      <c r="B44">
        <v>1.776</v>
      </c>
      <c r="C44">
        <v>1.7869999999999999</v>
      </c>
      <c r="D44">
        <v>1.7869999999999999</v>
      </c>
      <c r="E44">
        <v>1.7649999999999999</v>
      </c>
      <c r="F44" s="21">
        <v>-5.5999999999999999E-3</v>
      </c>
    </row>
    <row r="45" spans="1:6" x14ac:dyDescent="0.35">
      <c r="A45" s="22" t="s">
        <v>307</v>
      </c>
      <c r="B45">
        <v>1.786</v>
      </c>
      <c r="C45">
        <v>1.792</v>
      </c>
      <c r="D45">
        <v>1.792</v>
      </c>
      <c r="E45">
        <v>1.786</v>
      </c>
      <c r="F45" s="21">
        <v>-3.3E-3</v>
      </c>
    </row>
    <row r="46" spans="1:6" x14ac:dyDescent="0.35">
      <c r="A46" s="22" t="s">
        <v>309</v>
      </c>
      <c r="B46">
        <v>1.792</v>
      </c>
      <c r="C46">
        <v>1.8120000000000001</v>
      </c>
      <c r="D46">
        <v>1.8120000000000001</v>
      </c>
      <c r="E46">
        <v>1.792</v>
      </c>
      <c r="F46" s="21">
        <v>-1.0999999999999999E-2</v>
      </c>
    </row>
    <row r="47" spans="1:6" x14ac:dyDescent="0.35">
      <c r="A47" s="22">
        <v>45211</v>
      </c>
      <c r="B47">
        <v>1.8120000000000001</v>
      </c>
      <c r="C47">
        <v>1.86</v>
      </c>
      <c r="D47">
        <v>1.86</v>
      </c>
      <c r="E47">
        <v>1.776</v>
      </c>
      <c r="F47" s="21">
        <v>-2.53E-2</v>
      </c>
    </row>
    <row r="48" spans="1:6" x14ac:dyDescent="0.35">
      <c r="A48" s="22">
        <v>44997</v>
      </c>
      <c r="B48">
        <v>1.859</v>
      </c>
      <c r="C48">
        <v>1.873</v>
      </c>
      <c r="D48">
        <v>1.8740000000000001</v>
      </c>
      <c r="E48">
        <v>1.859</v>
      </c>
      <c r="F48" s="21">
        <v>-7.4999999999999997E-3</v>
      </c>
    </row>
    <row r="49" spans="1:6" x14ac:dyDescent="0.35">
      <c r="A49" s="22" t="s">
        <v>313</v>
      </c>
      <c r="B49">
        <v>1.873</v>
      </c>
      <c r="C49">
        <v>1.891</v>
      </c>
      <c r="D49">
        <v>1.891</v>
      </c>
      <c r="E49">
        <v>1.873</v>
      </c>
      <c r="F49" s="21">
        <v>-1.1599999999999999E-2</v>
      </c>
    </row>
    <row r="50" spans="1:6" x14ac:dyDescent="0.35">
      <c r="A50" s="22" t="s">
        <v>315</v>
      </c>
      <c r="B50">
        <v>1.895</v>
      </c>
      <c r="C50">
        <v>1.9359999999999999</v>
      </c>
      <c r="D50">
        <v>1.9359999999999999</v>
      </c>
      <c r="E50">
        <v>1.895</v>
      </c>
      <c r="F50" s="21">
        <v>-2.7699999999999999E-2</v>
      </c>
    </row>
    <row r="51" spans="1:6" x14ac:dyDescent="0.35">
      <c r="A51" s="22">
        <v>45271</v>
      </c>
      <c r="B51">
        <v>1.9490000000000001</v>
      </c>
      <c r="C51">
        <v>1.964</v>
      </c>
      <c r="D51">
        <v>1.964</v>
      </c>
      <c r="E51">
        <v>1.9490000000000001</v>
      </c>
      <c r="F51" s="21">
        <v>-1.66E-2</v>
      </c>
    </row>
    <row r="52" spans="1:6" x14ac:dyDescent="0.35">
      <c r="A52" s="22">
        <v>45057</v>
      </c>
      <c r="B52">
        <v>1.982</v>
      </c>
      <c r="C52">
        <v>2.0169999999999999</v>
      </c>
      <c r="D52">
        <v>2.0169999999999999</v>
      </c>
      <c r="E52">
        <v>1.982</v>
      </c>
      <c r="F52" s="21">
        <v>-2.0299999999999999E-2</v>
      </c>
    </row>
    <row r="53" spans="1:6" x14ac:dyDescent="0.35">
      <c r="A53" s="22" t="s">
        <v>317</v>
      </c>
      <c r="B53">
        <v>2.0230000000000001</v>
      </c>
      <c r="C53">
        <v>2.0230000000000001</v>
      </c>
      <c r="D53">
        <v>2.0230000000000001</v>
      </c>
      <c r="E53">
        <v>2.0230000000000001</v>
      </c>
      <c r="F53" s="21">
        <v>-2E-3</v>
      </c>
    </row>
    <row r="54" spans="1:6" x14ac:dyDescent="0.35">
      <c r="A54" s="22" t="s">
        <v>318</v>
      </c>
      <c r="B54">
        <v>2.0270000000000001</v>
      </c>
      <c r="C54">
        <v>2.0409999999999999</v>
      </c>
      <c r="D54">
        <v>2.0409999999999999</v>
      </c>
      <c r="E54">
        <v>2.0270000000000001</v>
      </c>
      <c r="F54" s="21">
        <v>-4.4000000000000003E-3</v>
      </c>
    </row>
    <row r="55" spans="1:6" x14ac:dyDescent="0.35">
      <c r="A55" s="22" t="s">
        <v>320</v>
      </c>
      <c r="B55">
        <v>2.036</v>
      </c>
      <c r="C55">
        <v>1.9910000000000001</v>
      </c>
      <c r="D55">
        <v>2.036</v>
      </c>
      <c r="E55">
        <v>1.9910000000000001</v>
      </c>
      <c r="F55" s="21">
        <v>2.06E-2</v>
      </c>
    </row>
    <row r="56" spans="1:6" x14ac:dyDescent="0.35">
      <c r="A56" s="22">
        <v>45148</v>
      </c>
      <c r="B56">
        <v>1.9950000000000001</v>
      </c>
      <c r="C56">
        <v>1.992</v>
      </c>
      <c r="D56">
        <v>1.996</v>
      </c>
      <c r="E56">
        <v>1.986</v>
      </c>
      <c r="F56" s="21">
        <v>4.4999999999999997E-3</v>
      </c>
    </row>
    <row r="57" spans="1:6" x14ac:dyDescent="0.35">
      <c r="A57" s="22">
        <v>44936</v>
      </c>
      <c r="B57">
        <v>1.986</v>
      </c>
      <c r="C57">
        <v>1.92</v>
      </c>
      <c r="D57">
        <v>1.986</v>
      </c>
      <c r="E57">
        <v>1.92</v>
      </c>
      <c r="F57" s="21">
        <v>3.6499999999999998E-2</v>
      </c>
    </row>
    <row r="58" spans="1:6" x14ac:dyDescent="0.35">
      <c r="A58" s="22" t="s">
        <v>323</v>
      </c>
      <c r="B58">
        <v>1.9159999999999999</v>
      </c>
      <c r="C58">
        <v>1.9079999999999999</v>
      </c>
      <c r="D58">
        <v>1.9159999999999999</v>
      </c>
      <c r="E58">
        <v>1.9079999999999999</v>
      </c>
      <c r="F58" s="21">
        <v>4.1999999999999997E-3</v>
      </c>
    </row>
    <row r="59" spans="1:6" x14ac:dyDescent="0.35">
      <c r="A59" s="22" t="s">
        <v>325</v>
      </c>
      <c r="B59">
        <v>1.9079999999999999</v>
      </c>
      <c r="C59">
        <v>1.909</v>
      </c>
      <c r="D59">
        <v>1.909</v>
      </c>
      <c r="E59">
        <v>1.9079999999999999</v>
      </c>
      <c r="F59" s="21">
        <v>-5.0000000000000001E-4</v>
      </c>
    </row>
    <row r="60" spans="1:6" x14ac:dyDescent="0.35">
      <c r="A60" s="22">
        <v>45208</v>
      </c>
      <c r="B60">
        <v>1.909</v>
      </c>
      <c r="C60">
        <v>1.9219999999999999</v>
      </c>
      <c r="D60">
        <v>1.9219999999999999</v>
      </c>
      <c r="E60">
        <v>1.909</v>
      </c>
      <c r="F60" s="21">
        <v>-7.7999999999999996E-3</v>
      </c>
    </row>
    <row r="61" spans="1:6" x14ac:dyDescent="0.35">
      <c r="A61" s="22">
        <v>44994</v>
      </c>
      <c r="B61">
        <v>1.9239999999999999</v>
      </c>
      <c r="C61">
        <v>1.9239999999999999</v>
      </c>
      <c r="D61">
        <v>1.9330000000000001</v>
      </c>
      <c r="E61">
        <v>1.9239999999999999</v>
      </c>
      <c r="F61" s="21">
        <v>3.7000000000000002E-3</v>
      </c>
    </row>
    <row r="62" spans="1:6" x14ac:dyDescent="0.35">
      <c r="A62" s="22" t="s">
        <v>329</v>
      </c>
      <c r="B62">
        <v>1.917</v>
      </c>
      <c r="C62">
        <v>1.917</v>
      </c>
      <c r="D62">
        <v>1.917</v>
      </c>
      <c r="E62">
        <v>1.917</v>
      </c>
      <c r="F62" s="21">
        <v>0</v>
      </c>
    </row>
    <row r="63" spans="1:6" x14ac:dyDescent="0.35">
      <c r="A63" s="22" t="s">
        <v>331</v>
      </c>
      <c r="B63">
        <v>1.917</v>
      </c>
      <c r="C63">
        <v>1.923</v>
      </c>
      <c r="D63">
        <v>1.9259999999999999</v>
      </c>
      <c r="E63">
        <v>1.917</v>
      </c>
      <c r="F63" s="21">
        <v>-3.0999999999999999E-3</v>
      </c>
    </row>
    <row r="64" spans="1:6" x14ac:dyDescent="0.35">
      <c r="A64" s="22" t="s">
        <v>333</v>
      </c>
      <c r="B64">
        <v>1.923</v>
      </c>
      <c r="C64">
        <v>1.9179999999999999</v>
      </c>
      <c r="D64">
        <v>1.9319999999999999</v>
      </c>
      <c r="E64">
        <v>1.9179999999999999</v>
      </c>
      <c r="F64" s="21">
        <v>5.1999999999999998E-3</v>
      </c>
    </row>
    <row r="65" spans="1:6" x14ac:dyDescent="0.35">
      <c r="A65" s="22">
        <v>45085</v>
      </c>
      <c r="B65">
        <v>1.913</v>
      </c>
      <c r="C65">
        <v>1.905</v>
      </c>
      <c r="D65">
        <v>1.923</v>
      </c>
      <c r="E65">
        <v>1.905</v>
      </c>
      <c r="F65" s="21">
        <v>2.0999999999999999E-3</v>
      </c>
    </row>
    <row r="66" spans="1:6" x14ac:dyDescent="0.35">
      <c r="A66" s="22" t="s">
        <v>336</v>
      </c>
      <c r="B66">
        <v>1.909</v>
      </c>
      <c r="C66">
        <v>1.923</v>
      </c>
      <c r="D66">
        <v>1.923</v>
      </c>
      <c r="E66">
        <v>1.909</v>
      </c>
      <c r="F66" s="21">
        <v>-7.3000000000000001E-3</v>
      </c>
    </row>
    <row r="67" spans="1:6" x14ac:dyDescent="0.35">
      <c r="A67" s="22" t="s">
        <v>338</v>
      </c>
      <c r="B67">
        <v>1.923</v>
      </c>
      <c r="C67">
        <v>1.95</v>
      </c>
      <c r="D67">
        <v>1.95</v>
      </c>
      <c r="E67">
        <v>1.923</v>
      </c>
      <c r="F67" s="21">
        <v>-1.38E-2</v>
      </c>
    </row>
    <row r="68" spans="1:6" x14ac:dyDescent="0.35">
      <c r="A68" s="22" t="s">
        <v>340</v>
      </c>
      <c r="B68">
        <v>1.95</v>
      </c>
      <c r="C68">
        <v>2.032</v>
      </c>
      <c r="D68">
        <v>2.032</v>
      </c>
      <c r="E68">
        <v>1.95</v>
      </c>
      <c r="F68" s="21">
        <v>-4.0399999999999998E-2</v>
      </c>
    </row>
    <row r="69" spans="1:6" x14ac:dyDescent="0.35">
      <c r="A69" s="22">
        <v>45176</v>
      </c>
      <c r="B69">
        <v>2.032</v>
      </c>
      <c r="C69">
        <v>2.339</v>
      </c>
      <c r="D69">
        <v>2.3439999999999999</v>
      </c>
      <c r="E69">
        <v>2.032</v>
      </c>
      <c r="F69" s="21">
        <v>-0.1313</v>
      </c>
    </row>
    <row r="70" spans="1:6" x14ac:dyDescent="0.35">
      <c r="A70" s="22">
        <v>44964</v>
      </c>
      <c r="B70">
        <v>2.339</v>
      </c>
      <c r="C70">
        <v>2.3359999999999999</v>
      </c>
      <c r="D70">
        <v>2.339</v>
      </c>
      <c r="E70">
        <v>2.327</v>
      </c>
      <c r="F70" s="21">
        <v>1.2999999999999999E-3</v>
      </c>
    </row>
    <row r="71" spans="1:6" x14ac:dyDescent="0.35">
      <c r="A71" s="22" t="s">
        <v>344</v>
      </c>
      <c r="B71">
        <v>2.3359999999999999</v>
      </c>
      <c r="C71">
        <v>2.327</v>
      </c>
      <c r="D71">
        <v>2.3359999999999999</v>
      </c>
      <c r="E71">
        <v>2.327</v>
      </c>
      <c r="F71" s="21">
        <v>3.8999999999999998E-3</v>
      </c>
    </row>
    <row r="72" spans="1:6" x14ac:dyDescent="0.35">
      <c r="A72" s="22" t="s">
        <v>346</v>
      </c>
      <c r="B72">
        <v>2.327</v>
      </c>
      <c r="C72">
        <v>2.4180000000000001</v>
      </c>
      <c r="D72">
        <v>2.4180000000000001</v>
      </c>
      <c r="E72">
        <v>2.327</v>
      </c>
      <c r="F72" s="21">
        <v>-3.7600000000000001E-2</v>
      </c>
    </row>
    <row r="73" spans="1:6" x14ac:dyDescent="0.35">
      <c r="A73" s="22">
        <v>45236</v>
      </c>
      <c r="B73">
        <v>2.4180000000000001</v>
      </c>
      <c r="C73">
        <v>2.6139999999999999</v>
      </c>
      <c r="D73">
        <v>2.6139999999999999</v>
      </c>
      <c r="E73">
        <v>2.4180000000000001</v>
      </c>
      <c r="F73" s="21">
        <v>-7.6399999999999996E-2</v>
      </c>
    </row>
    <row r="74" spans="1:6" x14ac:dyDescent="0.35">
      <c r="A74" s="22">
        <v>45022</v>
      </c>
      <c r="B74">
        <v>2.6179999999999999</v>
      </c>
      <c r="C74">
        <v>2.673</v>
      </c>
      <c r="D74">
        <v>2.673</v>
      </c>
      <c r="E74">
        <v>2.6179999999999999</v>
      </c>
      <c r="F74" s="21">
        <v>-2.1999999999999999E-2</v>
      </c>
    </row>
    <row r="75" spans="1:6" x14ac:dyDescent="0.35">
      <c r="A75" s="22" t="s">
        <v>350</v>
      </c>
      <c r="B75">
        <v>2.677</v>
      </c>
      <c r="C75">
        <v>2.718</v>
      </c>
      <c r="D75">
        <v>2.718</v>
      </c>
      <c r="E75">
        <v>2.677</v>
      </c>
      <c r="F75" s="21">
        <v>-5.1999999999999998E-3</v>
      </c>
    </row>
    <row r="76" spans="1:6" x14ac:dyDescent="0.35">
      <c r="A76" s="22" t="s">
        <v>352</v>
      </c>
      <c r="B76">
        <v>2.6909999999999998</v>
      </c>
      <c r="C76">
        <v>2.6589999999999998</v>
      </c>
      <c r="D76">
        <v>2.6909999999999998</v>
      </c>
      <c r="E76">
        <v>2.6589999999999998</v>
      </c>
      <c r="F76" s="21">
        <v>8.6E-3</v>
      </c>
    </row>
    <row r="77" spans="1:6" x14ac:dyDescent="0.35">
      <c r="A77" s="22" t="s">
        <v>354</v>
      </c>
      <c r="B77">
        <v>2.6680000000000001</v>
      </c>
      <c r="C77">
        <v>2.6779999999999999</v>
      </c>
      <c r="D77">
        <v>2.6779999999999999</v>
      </c>
      <c r="E77">
        <v>2.6320000000000001</v>
      </c>
      <c r="F77" s="21">
        <v>-3.7000000000000002E-3</v>
      </c>
    </row>
    <row r="78" spans="1:6" x14ac:dyDescent="0.35">
      <c r="A78" s="22">
        <v>45112</v>
      </c>
      <c r="B78">
        <v>2.6779999999999999</v>
      </c>
      <c r="C78">
        <v>2.7149999999999999</v>
      </c>
      <c r="D78">
        <v>2.7149999999999999</v>
      </c>
      <c r="E78">
        <v>2.6779999999999999</v>
      </c>
      <c r="F78" s="21">
        <v>-2.8299999999999999E-2</v>
      </c>
    </row>
    <row r="79" spans="1:6" x14ac:dyDescent="0.35">
      <c r="A79" s="22" t="s">
        <v>357</v>
      </c>
      <c r="B79">
        <v>2.7559999999999998</v>
      </c>
      <c r="C79">
        <v>2.851</v>
      </c>
      <c r="D79">
        <v>2.851</v>
      </c>
      <c r="E79">
        <v>2.7559999999999998</v>
      </c>
      <c r="F79" s="21">
        <v>-3.3700000000000001E-2</v>
      </c>
    </row>
    <row r="80" spans="1:6" x14ac:dyDescent="0.35">
      <c r="A80" s="22" t="s">
        <v>359</v>
      </c>
      <c r="B80">
        <v>2.8519999999999999</v>
      </c>
      <c r="C80">
        <v>2.968</v>
      </c>
      <c r="D80">
        <v>2.968</v>
      </c>
      <c r="E80">
        <v>2.7410000000000001</v>
      </c>
      <c r="F80" s="21">
        <v>-3.7499999999999999E-2</v>
      </c>
    </row>
    <row r="81" spans="1:6" x14ac:dyDescent="0.35">
      <c r="A81" s="22" t="s">
        <v>361</v>
      </c>
      <c r="B81">
        <v>2.9630000000000001</v>
      </c>
      <c r="C81">
        <v>2.976</v>
      </c>
      <c r="D81">
        <v>2.9860000000000002</v>
      </c>
      <c r="E81">
        <v>2.9449999999999998</v>
      </c>
      <c r="F81" s="21">
        <v>-1.2999999999999999E-3</v>
      </c>
    </row>
    <row r="82" spans="1:6" x14ac:dyDescent="0.35">
      <c r="A82" s="22">
        <v>45173</v>
      </c>
      <c r="B82">
        <v>2.9670000000000001</v>
      </c>
      <c r="C82">
        <v>3.0019999999999998</v>
      </c>
      <c r="D82">
        <v>3.0019999999999998</v>
      </c>
      <c r="E82">
        <v>2.9670000000000001</v>
      </c>
      <c r="F82" s="21">
        <v>-2.1399999999999999E-2</v>
      </c>
    </row>
    <row r="83" spans="1:6" x14ac:dyDescent="0.35">
      <c r="A83" s="22">
        <v>44961</v>
      </c>
      <c r="B83">
        <v>3.032</v>
      </c>
      <c r="C83">
        <v>3.0489999999999999</v>
      </c>
      <c r="D83">
        <v>3.0619999999999998</v>
      </c>
      <c r="E83">
        <v>2.988</v>
      </c>
      <c r="F83" s="21">
        <v>-4.2900000000000001E-2</v>
      </c>
    </row>
    <row r="84" spans="1:6" x14ac:dyDescent="0.35">
      <c r="A84" s="22" t="s">
        <v>365</v>
      </c>
      <c r="B84">
        <v>3.1680000000000001</v>
      </c>
      <c r="C84">
        <v>3.5670000000000002</v>
      </c>
      <c r="D84">
        <v>3.5670000000000002</v>
      </c>
      <c r="E84">
        <v>3.1680000000000001</v>
      </c>
      <c r="F84" s="21">
        <v>-0.1263</v>
      </c>
    </row>
    <row r="85" spans="1:6" x14ac:dyDescent="0.35">
      <c r="A85" s="22" t="s">
        <v>367</v>
      </c>
      <c r="B85">
        <v>3.6259999999999999</v>
      </c>
      <c r="C85">
        <v>3.8540000000000001</v>
      </c>
      <c r="D85">
        <v>3.8540000000000001</v>
      </c>
      <c r="E85">
        <v>3.6259999999999999</v>
      </c>
      <c r="F85" s="21">
        <v>-5.9200000000000003E-2</v>
      </c>
    </row>
    <row r="86" spans="1:6" x14ac:dyDescent="0.35">
      <c r="A86" s="22">
        <v>45263</v>
      </c>
      <c r="B86">
        <v>3.8540000000000001</v>
      </c>
      <c r="C86">
        <v>4.0309999999999997</v>
      </c>
      <c r="D86">
        <v>4.0309999999999997</v>
      </c>
      <c r="E86">
        <v>3.8540000000000001</v>
      </c>
      <c r="F86" s="21">
        <v>-5.0299999999999997E-2</v>
      </c>
    </row>
    <row r="87" spans="1:6" x14ac:dyDescent="0.35">
      <c r="A87" s="22">
        <v>45049</v>
      </c>
      <c r="B87">
        <v>4.0579999999999998</v>
      </c>
      <c r="C87">
        <v>4.0599999999999996</v>
      </c>
      <c r="D87">
        <v>4.0650000000000004</v>
      </c>
      <c r="E87">
        <v>4.0579999999999998</v>
      </c>
      <c r="F87" s="21">
        <v>-5.0000000000000001E-4</v>
      </c>
    </row>
    <row r="88" spans="1:6" x14ac:dyDescent="0.35">
      <c r="A88" s="22" t="s">
        <v>371</v>
      </c>
      <c r="B88">
        <v>4.0599999999999996</v>
      </c>
      <c r="C88">
        <v>4.0609999999999999</v>
      </c>
      <c r="D88">
        <v>4.0609999999999999</v>
      </c>
      <c r="E88">
        <v>4.056</v>
      </c>
      <c r="F88" s="21">
        <v>6.9999999999999999E-4</v>
      </c>
    </row>
    <row r="89" spans="1:6" x14ac:dyDescent="0.35">
      <c r="A89" s="22" t="s">
        <v>373</v>
      </c>
      <c r="B89">
        <v>4.0570000000000004</v>
      </c>
      <c r="C89">
        <v>4.0090000000000003</v>
      </c>
      <c r="D89">
        <v>4.0570000000000004</v>
      </c>
      <c r="E89">
        <v>4.0090000000000003</v>
      </c>
      <c r="F89" s="21">
        <v>1.6299999999999999E-2</v>
      </c>
    </row>
    <row r="90" spans="1:6" x14ac:dyDescent="0.35">
      <c r="A90" s="22">
        <v>45262</v>
      </c>
      <c r="B90">
        <v>3.992</v>
      </c>
      <c r="C90">
        <v>3.9860000000000002</v>
      </c>
      <c r="D90">
        <v>3.992</v>
      </c>
      <c r="E90">
        <v>3.9740000000000002</v>
      </c>
      <c r="F90" s="21">
        <v>2.3E-3</v>
      </c>
    </row>
    <row r="91" spans="1:6" x14ac:dyDescent="0.35">
      <c r="A91" s="22">
        <v>45048</v>
      </c>
      <c r="B91">
        <v>3.9830000000000001</v>
      </c>
      <c r="C91">
        <v>4.0030000000000001</v>
      </c>
      <c r="D91">
        <v>4.0060000000000002</v>
      </c>
      <c r="E91">
        <v>3.9830000000000001</v>
      </c>
      <c r="F91" s="21">
        <v>-5.0000000000000001E-3</v>
      </c>
    </row>
    <row r="92" spans="1:6" x14ac:dyDescent="0.35">
      <c r="A92" s="22" t="s">
        <v>376</v>
      </c>
      <c r="B92">
        <v>4.0030000000000001</v>
      </c>
      <c r="C92">
        <v>4.5999999999999996</v>
      </c>
      <c r="D92">
        <v>4.5999999999999996</v>
      </c>
      <c r="E92">
        <v>4.0030000000000001</v>
      </c>
      <c r="F92" s="21">
        <v>-0.1298</v>
      </c>
    </row>
    <row r="93" spans="1:6" x14ac:dyDescent="0.35">
      <c r="A93" s="22" t="s">
        <v>378</v>
      </c>
      <c r="B93">
        <v>4.5999999999999996</v>
      </c>
      <c r="C93">
        <v>4.6360000000000001</v>
      </c>
      <c r="D93">
        <v>4.6360000000000001</v>
      </c>
      <c r="E93">
        <v>4.5999999999999996</v>
      </c>
      <c r="F93" s="21">
        <v>-7.7999999999999996E-3</v>
      </c>
    </row>
    <row r="94" spans="1:6" x14ac:dyDescent="0.35">
      <c r="A94" s="22" t="s">
        <v>380</v>
      </c>
      <c r="B94">
        <v>4.6360000000000001</v>
      </c>
      <c r="C94">
        <v>4.7050000000000001</v>
      </c>
      <c r="D94">
        <v>4.7050000000000001</v>
      </c>
      <c r="E94">
        <v>4.6360000000000001</v>
      </c>
      <c r="F94" s="21">
        <v>-1.47E-2</v>
      </c>
    </row>
    <row r="95" spans="1:6" x14ac:dyDescent="0.35">
      <c r="A95" s="22">
        <v>45139</v>
      </c>
      <c r="B95">
        <v>4.7050000000000001</v>
      </c>
      <c r="C95">
        <v>4.8499999999999996</v>
      </c>
      <c r="D95">
        <v>4.8499999999999996</v>
      </c>
      <c r="E95">
        <v>4.7050000000000001</v>
      </c>
      <c r="F95" s="21">
        <v>-3.3700000000000001E-2</v>
      </c>
    </row>
    <row r="96" spans="1:6" x14ac:dyDescent="0.35">
      <c r="A96" s="22">
        <v>44927</v>
      </c>
      <c r="B96">
        <v>4.8689999999999998</v>
      </c>
      <c r="C96">
        <v>4.8940000000000001</v>
      </c>
      <c r="D96">
        <v>4.8940000000000001</v>
      </c>
      <c r="E96">
        <v>4.8689999999999998</v>
      </c>
      <c r="F96" s="21">
        <v>-4.8999999999999998E-3</v>
      </c>
    </row>
    <row r="97" spans="1:6" x14ac:dyDescent="0.35">
      <c r="A97" s="22" t="s">
        <v>384</v>
      </c>
      <c r="B97">
        <v>4.8929999999999998</v>
      </c>
      <c r="C97">
        <v>4.9359999999999999</v>
      </c>
      <c r="D97">
        <v>4.9370000000000003</v>
      </c>
      <c r="E97">
        <v>4.8929999999999998</v>
      </c>
      <c r="F97" s="21">
        <v>-6.7000000000000002E-3</v>
      </c>
    </row>
    <row r="98" spans="1:6" x14ac:dyDescent="0.35">
      <c r="A98" s="22" t="s">
        <v>386</v>
      </c>
      <c r="B98">
        <v>4.9260000000000002</v>
      </c>
      <c r="C98">
        <v>4.9640000000000004</v>
      </c>
      <c r="D98">
        <v>4.9640000000000004</v>
      </c>
      <c r="E98">
        <v>4.9260000000000002</v>
      </c>
      <c r="F98" s="21">
        <v>-8.6999999999999994E-3</v>
      </c>
    </row>
    <row r="99" spans="1:6" x14ac:dyDescent="0.35">
      <c r="A99" s="22">
        <v>44877</v>
      </c>
      <c r="B99">
        <v>4.9690000000000003</v>
      </c>
      <c r="C99">
        <v>4.9740000000000002</v>
      </c>
      <c r="D99">
        <v>4.9740000000000002</v>
      </c>
      <c r="E99">
        <v>4.968</v>
      </c>
      <c r="F99" s="21">
        <v>-1E-3</v>
      </c>
    </row>
    <row r="100" spans="1:6" x14ac:dyDescent="0.35">
      <c r="A100" s="22">
        <v>44663</v>
      </c>
      <c r="B100">
        <v>4.9740000000000002</v>
      </c>
      <c r="C100">
        <v>4.9909999999999997</v>
      </c>
      <c r="D100">
        <v>4.992</v>
      </c>
      <c r="E100">
        <v>4.9740000000000002</v>
      </c>
      <c r="F100" s="21">
        <v>-4.1999999999999997E-3</v>
      </c>
    </row>
    <row r="101" spans="1:6" x14ac:dyDescent="0.35">
      <c r="A101" s="22" t="s">
        <v>389</v>
      </c>
      <c r="B101">
        <v>4.9950000000000001</v>
      </c>
      <c r="C101">
        <v>4.9909999999999997</v>
      </c>
      <c r="D101">
        <v>4.9960000000000004</v>
      </c>
      <c r="E101">
        <v>4.9909999999999997</v>
      </c>
      <c r="F101" s="21">
        <v>5.9999999999999995E-4</v>
      </c>
    </row>
    <row r="102" spans="1:6" x14ac:dyDescent="0.35">
      <c r="A102" s="22" t="s">
        <v>391</v>
      </c>
      <c r="B102">
        <v>4.992</v>
      </c>
      <c r="C102">
        <v>4.9930000000000003</v>
      </c>
      <c r="D102">
        <v>4.9930000000000003</v>
      </c>
      <c r="E102">
        <v>4.992</v>
      </c>
      <c r="F102" s="21">
        <v>-2.0000000000000001E-4</v>
      </c>
    </row>
    <row r="103" spans="1:6" x14ac:dyDescent="0.35">
      <c r="A103" s="22" t="s">
        <v>393</v>
      </c>
      <c r="B103">
        <v>4.9930000000000003</v>
      </c>
      <c r="C103">
        <v>5.0060000000000002</v>
      </c>
      <c r="D103">
        <v>5.0060000000000002</v>
      </c>
      <c r="E103">
        <v>4.9930000000000003</v>
      </c>
      <c r="F103" s="21">
        <v>-6.1999999999999998E-3</v>
      </c>
    </row>
    <row r="104" spans="1:6" x14ac:dyDescent="0.35">
      <c r="A104" s="22">
        <v>44723</v>
      </c>
      <c r="B104">
        <v>5.024</v>
      </c>
      <c r="C104">
        <v>5.0419999999999998</v>
      </c>
      <c r="D104">
        <v>5.0419999999999998</v>
      </c>
      <c r="E104">
        <v>5.024</v>
      </c>
      <c r="F104" s="21">
        <v>-1.8E-3</v>
      </c>
    </row>
    <row r="105" spans="1:6" x14ac:dyDescent="0.35">
      <c r="A105" s="22" t="s">
        <v>396</v>
      </c>
      <c r="B105">
        <v>5.0330000000000004</v>
      </c>
      <c r="C105">
        <v>5.0090000000000003</v>
      </c>
      <c r="D105">
        <v>5.0330000000000004</v>
      </c>
      <c r="E105">
        <v>5.0090000000000003</v>
      </c>
      <c r="F105" s="21">
        <v>5.5999999999999999E-3</v>
      </c>
    </row>
    <row r="106" spans="1:6" x14ac:dyDescent="0.35">
      <c r="A106" s="22" t="s">
        <v>398</v>
      </c>
      <c r="B106">
        <v>5.0049999999999999</v>
      </c>
      <c r="C106">
        <v>4.9269999999999996</v>
      </c>
      <c r="D106">
        <v>5.0090000000000003</v>
      </c>
      <c r="E106">
        <v>4.9269999999999996</v>
      </c>
      <c r="F106" s="21">
        <v>1.5800000000000002E-2</v>
      </c>
    </row>
    <row r="107" spans="1:6" x14ac:dyDescent="0.35">
      <c r="A107" s="22" t="s">
        <v>400</v>
      </c>
      <c r="B107">
        <v>4.9269999999999996</v>
      </c>
      <c r="C107">
        <v>4.944</v>
      </c>
      <c r="D107">
        <v>4.944</v>
      </c>
      <c r="E107">
        <v>4.8540000000000001</v>
      </c>
      <c r="F107" s="21">
        <v>-9.1999999999999998E-3</v>
      </c>
    </row>
    <row r="108" spans="1:6" x14ac:dyDescent="0.35">
      <c r="A108" s="22">
        <v>44814</v>
      </c>
      <c r="B108">
        <v>4.9729999999999999</v>
      </c>
      <c r="C108">
        <v>4.9480000000000004</v>
      </c>
      <c r="D108">
        <v>4.9859999999999998</v>
      </c>
      <c r="E108">
        <v>4.9459999999999997</v>
      </c>
      <c r="F108" s="21">
        <v>-5.9999999999999995E-4</v>
      </c>
    </row>
    <row r="109" spans="1:6" x14ac:dyDescent="0.35">
      <c r="A109" s="22">
        <v>44602</v>
      </c>
      <c r="B109">
        <v>4.976</v>
      </c>
      <c r="C109">
        <v>4.6959999999999997</v>
      </c>
      <c r="D109">
        <v>4.976</v>
      </c>
      <c r="E109">
        <v>4.6959999999999997</v>
      </c>
      <c r="F109" s="21">
        <v>5.5100000000000003E-2</v>
      </c>
    </row>
    <row r="110" spans="1:6" x14ac:dyDescent="0.35">
      <c r="A110" s="22" t="s">
        <v>404</v>
      </c>
      <c r="B110">
        <v>4.7160000000000002</v>
      </c>
      <c r="C110">
        <v>4.3140000000000001</v>
      </c>
      <c r="D110">
        <v>4.7160000000000002</v>
      </c>
      <c r="E110">
        <v>4.3140000000000001</v>
      </c>
      <c r="F110" s="21">
        <v>0.10390000000000001</v>
      </c>
    </row>
    <row r="111" spans="1:6" x14ac:dyDescent="0.35">
      <c r="A111" s="22" t="s">
        <v>405</v>
      </c>
      <c r="B111">
        <v>4.2720000000000002</v>
      </c>
      <c r="C111">
        <v>3.294</v>
      </c>
      <c r="D111">
        <v>4.2720000000000002</v>
      </c>
      <c r="E111">
        <v>3.294</v>
      </c>
      <c r="F111" s="21">
        <v>0.30399999999999999</v>
      </c>
    </row>
    <row r="112" spans="1:6" x14ac:dyDescent="0.35">
      <c r="A112" s="22">
        <v>44874</v>
      </c>
      <c r="B112">
        <v>3.2759999999999998</v>
      </c>
      <c r="C112">
        <v>3.1909999999999998</v>
      </c>
      <c r="D112">
        <v>3.2759999999999998</v>
      </c>
      <c r="E112">
        <v>3.1869999999999998</v>
      </c>
      <c r="F112" s="21">
        <v>2.41E-2</v>
      </c>
    </row>
    <row r="113" spans="1:6" x14ac:dyDescent="0.35">
      <c r="A113" s="22">
        <v>44660</v>
      </c>
      <c r="B113">
        <v>3.1989999999999998</v>
      </c>
      <c r="C113">
        <v>3.202</v>
      </c>
      <c r="D113">
        <v>3.2450000000000001</v>
      </c>
      <c r="E113">
        <v>3.1909999999999998</v>
      </c>
      <c r="F113" s="21">
        <v>2.9999999999999997E-4</v>
      </c>
    </row>
    <row r="114" spans="1:6" x14ac:dyDescent="0.35">
      <c r="A114" s="22" t="s">
        <v>408</v>
      </c>
      <c r="B114">
        <v>3.198</v>
      </c>
      <c r="C114">
        <v>3.1930000000000001</v>
      </c>
      <c r="D114">
        <v>3.198</v>
      </c>
      <c r="E114">
        <v>3.1920000000000002</v>
      </c>
      <c r="F114" s="21">
        <v>1.04E-2</v>
      </c>
    </row>
    <row r="115" spans="1:6" x14ac:dyDescent="0.35">
      <c r="A115" s="22" t="s">
        <v>410</v>
      </c>
      <c r="B115">
        <v>3.165</v>
      </c>
      <c r="C115">
        <v>3.1</v>
      </c>
      <c r="D115">
        <v>3.1669999999999998</v>
      </c>
      <c r="E115">
        <v>3.1</v>
      </c>
      <c r="F115" s="21">
        <v>2.63E-2</v>
      </c>
    </row>
    <row r="116" spans="1:6" x14ac:dyDescent="0.35">
      <c r="A116" s="22" t="s">
        <v>412</v>
      </c>
      <c r="B116">
        <v>3.0840000000000001</v>
      </c>
      <c r="C116">
        <v>3.0779999999999998</v>
      </c>
      <c r="D116">
        <v>3.0840000000000001</v>
      </c>
      <c r="E116">
        <v>3.06</v>
      </c>
      <c r="F116" s="21">
        <v>4.1999999999999997E-3</v>
      </c>
    </row>
    <row r="117" spans="1:6" x14ac:dyDescent="0.35">
      <c r="A117" s="22">
        <v>44750</v>
      </c>
      <c r="B117">
        <v>3.0710000000000002</v>
      </c>
      <c r="C117">
        <v>3.1579999999999999</v>
      </c>
      <c r="D117">
        <v>3.2210000000000001</v>
      </c>
      <c r="E117">
        <v>3.06</v>
      </c>
      <c r="F117" s="21">
        <v>-2.8199999999999999E-2</v>
      </c>
    </row>
    <row r="118" spans="1:6" x14ac:dyDescent="0.35">
      <c r="A118" s="22" t="s">
        <v>415</v>
      </c>
      <c r="B118">
        <v>3.16</v>
      </c>
      <c r="C118">
        <v>3.137</v>
      </c>
      <c r="D118">
        <v>3.16</v>
      </c>
      <c r="E118">
        <v>3.0880000000000001</v>
      </c>
      <c r="F118" s="21">
        <v>2.2700000000000001E-2</v>
      </c>
    </row>
    <row r="119" spans="1:6" x14ac:dyDescent="0.35">
      <c r="A119" s="22" t="s">
        <v>416</v>
      </c>
      <c r="B119">
        <v>3.09</v>
      </c>
      <c r="C119">
        <v>2.8479999999999999</v>
      </c>
      <c r="D119">
        <v>3.3340000000000001</v>
      </c>
      <c r="E119">
        <v>2.8479999999999999</v>
      </c>
      <c r="F119" s="21">
        <v>0.1119</v>
      </c>
    </row>
    <row r="120" spans="1:6" x14ac:dyDescent="0.35">
      <c r="A120" s="22" t="s">
        <v>418</v>
      </c>
      <c r="B120">
        <v>2.7789999999999999</v>
      </c>
      <c r="C120">
        <v>2.4550000000000001</v>
      </c>
      <c r="D120">
        <v>2.7789999999999999</v>
      </c>
      <c r="E120">
        <v>2.4550000000000001</v>
      </c>
      <c r="F120" s="21">
        <v>0.15310000000000001</v>
      </c>
    </row>
    <row r="121" spans="1:6" x14ac:dyDescent="0.35">
      <c r="A121" s="22">
        <v>44841</v>
      </c>
      <c r="B121">
        <v>2.41</v>
      </c>
      <c r="C121">
        <v>2.379</v>
      </c>
      <c r="D121">
        <v>2.41</v>
      </c>
      <c r="E121">
        <v>2.371</v>
      </c>
      <c r="F121" s="21">
        <v>8.8000000000000005E-3</v>
      </c>
    </row>
    <row r="122" spans="1:6" x14ac:dyDescent="0.35">
      <c r="A122" s="22">
        <v>44627</v>
      </c>
      <c r="B122">
        <v>2.3889999999999998</v>
      </c>
      <c r="C122">
        <v>2.2959999999999998</v>
      </c>
      <c r="D122">
        <v>2.3889999999999998</v>
      </c>
      <c r="E122">
        <v>2.2959999999999998</v>
      </c>
      <c r="F122" s="21">
        <v>4.5499999999999999E-2</v>
      </c>
    </row>
    <row r="123" spans="1:6" x14ac:dyDescent="0.35">
      <c r="A123" s="22" t="s">
        <v>421</v>
      </c>
      <c r="B123">
        <v>2.2850000000000001</v>
      </c>
      <c r="C123">
        <v>2.2229999999999999</v>
      </c>
      <c r="D123">
        <v>2.2850000000000001</v>
      </c>
      <c r="E123">
        <v>2.2229999999999999</v>
      </c>
      <c r="F123" s="21">
        <v>2.7900000000000001E-2</v>
      </c>
    </row>
    <row r="124" spans="1:6" x14ac:dyDescent="0.35">
      <c r="A124" s="22" t="s">
        <v>423</v>
      </c>
      <c r="B124">
        <v>2.2229999999999999</v>
      </c>
      <c r="C124">
        <v>2.2149999999999999</v>
      </c>
      <c r="D124">
        <v>2.2240000000000002</v>
      </c>
      <c r="E124">
        <v>2.2010000000000001</v>
      </c>
      <c r="F124" s="21">
        <v>6.7999999999999996E-3</v>
      </c>
    </row>
    <row r="125" spans="1:6" x14ac:dyDescent="0.35">
      <c r="A125" s="22">
        <v>44901</v>
      </c>
      <c r="B125">
        <v>2.2080000000000002</v>
      </c>
      <c r="C125">
        <v>2.1419999999999999</v>
      </c>
      <c r="D125">
        <v>2.2490000000000001</v>
      </c>
      <c r="E125">
        <v>2.1419999999999999</v>
      </c>
      <c r="F125" s="21">
        <v>5.0900000000000001E-2</v>
      </c>
    </row>
    <row r="126" spans="1:6" x14ac:dyDescent="0.35">
      <c r="A126" s="22">
        <v>44687</v>
      </c>
      <c r="B126">
        <v>2.101</v>
      </c>
      <c r="C126">
        <v>2.1059999999999999</v>
      </c>
      <c r="D126">
        <v>2.125</v>
      </c>
      <c r="E126">
        <v>2.1</v>
      </c>
      <c r="F126" s="21">
        <v>-3.27E-2</v>
      </c>
    </row>
    <row r="127" spans="1:6" x14ac:dyDescent="0.35">
      <c r="A127" s="22" t="s">
        <v>427</v>
      </c>
      <c r="B127">
        <v>2.1720000000000002</v>
      </c>
      <c r="C127">
        <v>2.13</v>
      </c>
      <c r="D127">
        <v>2.1720000000000002</v>
      </c>
      <c r="E127">
        <v>2.125</v>
      </c>
      <c r="F127" s="21">
        <v>1.5900000000000001E-2</v>
      </c>
    </row>
    <row r="128" spans="1:6" x14ac:dyDescent="0.35">
      <c r="A128" s="22" t="s">
        <v>428</v>
      </c>
      <c r="B128">
        <v>2.1379999999999999</v>
      </c>
      <c r="C128">
        <v>2.2090000000000001</v>
      </c>
      <c r="D128">
        <v>2.2090000000000001</v>
      </c>
      <c r="E128">
        <v>2.11</v>
      </c>
      <c r="F128" s="21">
        <v>-3.7400000000000003E-2</v>
      </c>
    </row>
    <row r="129" spans="1:6" x14ac:dyDescent="0.35">
      <c r="A129" s="22" t="s">
        <v>430</v>
      </c>
      <c r="B129">
        <v>2.2210000000000001</v>
      </c>
      <c r="C129">
        <v>2.3029999999999999</v>
      </c>
      <c r="D129">
        <v>2.3029999999999999</v>
      </c>
      <c r="E129">
        <v>2.2040000000000002</v>
      </c>
      <c r="F129" s="21">
        <v>-3.8899999999999997E-2</v>
      </c>
    </row>
    <row r="130" spans="1:6" x14ac:dyDescent="0.35">
      <c r="A130" s="22">
        <v>44778</v>
      </c>
      <c r="B130">
        <v>2.3109999999999999</v>
      </c>
      <c r="C130">
        <v>2.165</v>
      </c>
      <c r="D130">
        <v>2.3119999999999998</v>
      </c>
      <c r="E130">
        <v>2.165</v>
      </c>
      <c r="F130" s="21">
        <v>8.0399999999999999E-2</v>
      </c>
    </row>
    <row r="131" spans="1:6" x14ac:dyDescent="0.35">
      <c r="A131" s="22">
        <v>44566</v>
      </c>
      <c r="B131">
        <v>2.1389999999999998</v>
      </c>
      <c r="C131">
        <v>2.11</v>
      </c>
      <c r="D131">
        <v>2.1389999999999998</v>
      </c>
      <c r="E131">
        <v>2.11</v>
      </c>
      <c r="F131" s="21">
        <v>1.4200000000000001E-2</v>
      </c>
    </row>
    <row r="132" spans="1:6" x14ac:dyDescent="0.35">
      <c r="A132" s="22" t="s">
        <v>433</v>
      </c>
      <c r="B132">
        <v>2.109</v>
      </c>
      <c r="C132">
        <v>2.1379999999999999</v>
      </c>
      <c r="D132">
        <v>2.1440000000000001</v>
      </c>
      <c r="E132">
        <v>2.109</v>
      </c>
      <c r="F132" s="21">
        <v>-9.4000000000000004E-3</v>
      </c>
    </row>
    <row r="133" spans="1:6" x14ac:dyDescent="0.35">
      <c r="A133" s="22" t="s">
        <v>434</v>
      </c>
      <c r="B133">
        <v>2.129</v>
      </c>
      <c r="C133">
        <v>2.2130000000000001</v>
      </c>
      <c r="D133">
        <v>2.2130000000000001</v>
      </c>
      <c r="E133">
        <v>2.0990000000000002</v>
      </c>
      <c r="F133" s="21">
        <v>-3.7499999999999999E-2</v>
      </c>
    </row>
    <row r="134" spans="1:6" x14ac:dyDescent="0.35">
      <c r="A134" s="22">
        <v>44838</v>
      </c>
      <c r="B134">
        <v>2.2120000000000002</v>
      </c>
      <c r="C134">
        <v>2.258</v>
      </c>
      <c r="D134">
        <v>2.258</v>
      </c>
      <c r="E134">
        <v>2.2120000000000002</v>
      </c>
      <c r="F134" s="21">
        <v>5.1299999999999998E-2</v>
      </c>
    </row>
    <row r="135" spans="1:6" x14ac:dyDescent="0.35">
      <c r="A135" s="22">
        <v>44624</v>
      </c>
      <c r="B135">
        <v>2.1040000000000001</v>
      </c>
      <c r="C135">
        <v>1.7669999999999999</v>
      </c>
      <c r="D135">
        <v>2.141</v>
      </c>
      <c r="E135">
        <v>1.7669999999999999</v>
      </c>
      <c r="F135" s="21">
        <v>0.19750000000000001</v>
      </c>
    </row>
    <row r="136" spans="1:6" x14ac:dyDescent="0.35">
      <c r="A136" s="22" t="s">
        <v>437</v>
      </c>
      <c r="B136">
        <v>1.7569999999999999</v>
      </c>
      <c r="C136">
        <v>1.7989999999999999</v>
      </c>
      <c r="D136">
        <v>1.7989999999999999</v>
      </c>
      <c r="E136">
        <v>1.7430000000000001</v>
      </c>
      <c r="F136" s="21">
        <v>-5.9999999999999995E-4</v>
      </c>
    </row>
    <row r="137" spans="1:6" x14ac:dyDescent="0.35">
      <c r="A137" s="22" t="s">
        <v>438</v>
      </c>
      <c r="B137">
        <v>1.758</v>
      </c>
      <c r="C137">
        <v>1.8420000000000001</v>
      </c>
      <c r="D137">
        <v>1.8420000000000001</v>
      </c>
      <c r="E137">
        <v>1.758</v>
      </c>
      <c r="F137" s="21">
        <v>1.38E-2</v>
      </c>
    </row>
    <row r="138" spans="1:6" x14ac:dyDescent="0.35">
      <c r="A138" s="22" t="s">
        <v>440</v>
      </c>
      <c r="B138">
        <v>1.734</v>
      </c>
      <c r="C138">
        <v>1.556</v>
      </c>
      <c r="D138">
        <v>1.734</v>
      </c>
      <c r="E138">
        <v>1.556</v>
      </c>
      <c r="F138" s="21">
        <v>0.12089999999999999</v>
      </c>
    </row>
    <row r="139" spans="1:6" x14ac:dyDescent="0.35">
      <c r="A139" s="22">
        <v>44715</v>
      </c>
      <c r="B139">
        <v>1.5469999999999999</v>
      </c>
      <c r="C139">
        <v>1.593</v>
      </c>
      <c r="D139">
        <v>1.593</v>
      </c>
      <c r="E139">
        <v>1.5029999999999999</v>
      </c>
      <c r="F139" s="21">
        <v>-4.1500000000000002E-2</v>
      </c>
    </row>
    <row r="140" spans="1:6" x14ac:dyDescent="0.35">
      <c r="A140" s="22" t="s">
        <v>442</v>
      </c>
      <c r="B140">
        <v>1.6140000000000001</v>
      </c>
      <c r="C140">
        <v>1.4339999999999999</v>
      </c>
      <c r="D140">
        <v>1.6990000000000001</v>
      </c>
      <c r="E140">
        <v>1.4339999999999999</v>
      </c>
      <c r="F140" s="21">
        <v>0.23680000000000001</v>
      </c>
    </row>
    <row r="141" spans="1:6" x14ac:dyDescent="0.35">
      <c r="A141" s="22" t="s">
        <v>444</v>
      </c>
      <c r="B141">
        <v>1.3049999999999999</v>
      </c>
      <c r="C141">
        <v>1.101</v>
      </c>
      <c r="D141">
        <v>1.3049999999999999</v>
      </c>
      <c r="E141">
        <v>1.091</v>
      </c>
      <c r="F141" s="21">
        <v>0.17460000000000001</v>
      </c>
    </row>
    <row r="142" spans="1:6" x14ac:dyDescent="0.35">
      <c r="A142" s="22" t="s">
        <v>446</v>
      </c>
      <c r="B142">
        <v>1.111</v>
      </c>
      <c r="C142">
        <v>0.82599999999999996</v>
      </c>
      <c r="D142">
        <v>1.111</v>
      </c>
      <c r="E142">
        <v>0.82599999999999996</v>
      </c>
      <c r="F142" s="21">
        <v>0.37159999999999999</v>
      </c>
    </row>
    <row r="143" spans="1:6" x14ac:dyDescent="0.35">
      <c r="A143" s="22">
        <v>44714</v>
      </c>
      <c r="B143">
        <v>0.81</v>
      </c>
      <c r="C143">
        <v>0.68899999999999995</v>
      </c>
      <c r="D143">
        <v>0.81</v>
      </c>
      <c r="E143">
        <v>0.68899999999999995</v>
      </c>
      <c r="F143" s="21">
        <v>0.31919999999999998</v>
      </c>
    </row>
    <row r="144" spans="1:6" x14ac:dyDescent="0.35">
      <c r="A144" s="22" t="s">
        <v>447</v>
      </c>
      <c r="B144">
        <v>0.61399999999999999</v>
      </c>
      <c r="C144">
        <v>0.61399999999999999</v>
      </c>
      <c r="D144">
        <v>0.71399999999999997</v>
      </c>
      <c r="E144">
        <v>0.61399999999999999</v>
      </c>
      <c r="F144" s="21">
        <v>-0.1401</v>
      </c>
    </row>
    <row r="145" spans="1:6" x14ac:dyDescent="0.35">
      <c r="A145" s="22" t="s">
        <v>448</v>
      </c>
      <c r="B145">
        <v>0.71399999999999997</v>
      </c>
      <c r="C145">
        <v>0.72299999999999998</v>
      </c>
      <c r="D145">
        <v>0.73</v>
      </c>
      <c r="E145">
        <v>0.71399999999999997</v>
      </c>
      <c r="F145" s="21">
        <v>-2.9899999999999999E-2</v>
      </c>
    </row>
    <row r="146" spans="1:6" x14ac:dyDescent="0.35">
      <c r="A146" s="22" t="s">
        <v>450</v>
      </c>
      <c r="B146">
        <v>0.73599999999999999</v>
      </c>
      <c r="C146">
        <v>0.77600000000000002</v>
      </c>
      <c r="D146">
        <v>0.77600000000000002</v>
      </c>
      <c r="E146">
        <v>0.73199999999999998</v>
      </c>
      <c r="F146" s="21">
        <v>-5.1499999999999997E-2</v>
      </c>
    </row>
    <row r="147" spans="1:6" x14ac:dyDescent="0.35">
      <c r="A147" s="22">
        <v>44805</v>
      </c>
      <c r="B147">
        <v>0.77600000000000002</v>
      </c>
      <c r="C147">
        <v>0.77500000000000002</v>
      </c>
      <c r="D147">
        <v>0.77900000000000003</v>
      </c>
      <c r="E147">
        <v>0.77400000000000002</v>
      </c>
      <c r="F147" s="21">
        <v>0</v>
      </c>
    </row>
    <row r="148" spans="1:6" x14ac:dyDescent="0.35">
      <c r="A148" s="22">
        <v>44593</v>
      </c>
      <c r="B148">
        <v>0.77600000000000002</v>
      </c>
      <c r="C148">
        <v>0.76500000000000001</v>
      </c>
      <c r="D148">
        <v>0.78300000000000003</v>
      </c>
      <c r="E148">
        <v>0.76500000000000001</v>
      </c>
      <c r="F148" s="21">
        <v>2.3699999999999999E-2</v>
      </c>
    </row>
    <row r="149" spans="1:6" x14ac:dyDescent="0.35">
      <c r="A149" s="22" t="s">
        <v>453</v>
      </c>
      <c r="B149">
        <v>0.75800000000000001</v>
      </c>
      <c r="C149">
        <v>0.74199999999999999</v>
      </c>
      <c r="D149">
        <v>0.75800000000000001</v>
      </c>
      <c r="E149">
        <v>0.74199999999999999</v>
      </c>
      <c r="F149" s="21">
        <v>3.27E-2</v>
      </c>
    </row>
    <row r="150" spans="1:6" x14ac:dyDescent="0.35">
      <c r="A150" s="22" t="s">
        <v>455</v>
      </c>
      <c r="B150">
        <v>0.73399999999999999</v>
      </c>
      <c r="C150">
        <v>0.69499999999999995</v>
      </c>
      <c r="D150">
        <v>0.73499999999999999</v>
      </c>
      <c r="E150">
        <v>0.69499999999999995</v>
      </c>
      <c r="F150" s="21">
        <v>5.7599999999999998E-2</v>
      </c>
    </row>
    <row r="151" spans="1:6" x14ac:dyDescent="0.35">
      <c r="A151" s="22">
        <v>44542</v>
      </c>
      <c r="B151">
        <v>0.69399999999999995</v>
      </c>
      <c r="C151">
        <v>0.67300000000000004</v>
      </c>
      <c r="D151">
        <v>0.69399999999999995</v>
      </c>
      <c r="E151">
        <v>0.67200000000000004</v>
      </c>
      <c r="F151" s="21">
        <v>2.9700000000000001E-2</v>
      </c>
    </row>
    <row r="152" spans="1:6" x14ac:dyDescent="0.35">
      <c r="A152" s="22">
        <v>44328</v>
      </c>
      <c r="B152">
        <v>0.67400000000000004</v>
      </c>
      <c r="C152">
        <v>0.66800000000000004</v>
      </c>
      <c r="D152">
        <v>0.67600000000000005</v>
      </c>
      <c r="E152">
        <v>0.66800000000000004</v>
      </c>
      <c r="F152" s="21">
        <v>-4.4000000000000003E-3</v>
      </c>
    </row>
    <row r="153" spans="1:6" x14ac:dyDescent="0.35">
      <c r="A153" s="22" t="s">
        <v>458</v>
      </c>
      <c r="B153">
        <v>0.67700000000000005</v>
      </c>
      <c r="C153">
        <v>0.68</v>
      </c>
      <c r="D153">
        <v>0.68</v>
      </c>
      <c r="E153">
        <v>0.67700000000000005</v>
      </c>
      <c r="F153" s="21">
        <v>-1.5E-3</v>
      </c>
    </row>
    <row r="154" spans="1:6" x14ac:dyDescent="0.35">
      <c r="A154" s="22" t="s">
        <v>460</v>
      </c>
      <c r="B154">
        <v>0.67800000000000005</v>
      </c>
      <c r="C154">
        <v>0.67900000000000005</v>
      </c>
      <c r="D154">
        <v>0.71899999999999997</v>
      </c>
      <c r="E154">
        <v>0.67800000000000005</v>
      </c>
      <c r="F154" s="21">
        <v>0</v>
      </c>
    </row>
    <row r="155" spans="1:6" x14ac:dyDescent="0.35">
      <c r="A155" s="22" t="s">
        <v>462</v>
      </c>
      <c r="B155">
        <v>0.67800000000000005</v>
      </c>
      <c r="C155">
        <v>0.67900000000000005</v>
      </c>
      <c r="D155">
        <v>0.67900000000000005</v>
      </c>
      <c r="E155">
        <v>0.67800000000000005</v>
      </c>
      <c r="F155" s="21">
        <v>-1.4500000000000001E-2</v>
      </c>
    </row>
    <row r="156" spans="1:6" x14ac:dyDescent="0.35">
      <c r="A156" s="22">
        <v>44388</v>
      </c>
      <c r="B156">
        <v>0.68799999999999994</v>
      </c>
      <c r="C156">
        <v>0.65700000000000003</v>
      </c>
      <c r="D156">
        <v>0.68799999999999994</v>
      </c>
      <c r="E156">
        <v>0.65700000000000003</v>
      </c>
      <c r="F156" s="21">
        <v>-3.78E-2</v>
      </c>
    </row>
    <row r="157" spans="1:6" x14ac:dyDescent="0.35">
      <c r="A157" s="22" t="s">
        <v>465</v>
      </c>
      <c r="B157">
        <v>0.71499999999999997</v>
      </c>
      <c r="C157">
        <v>0.72499999999999998</v>
      </c>
      <c r="D157">
        <v>0.72499999999999998</v>
      </c>
      <c r="E157">
        <v>0.70699999999999996</v>
      </c>
      <c r="F157" s="21">
        <v>4.0800000000000003E-2</v>
      </c>
    </row>
    <row r="158" spans="1:6" x14ac:dyDescent="0.35">
      <c r="A158" s="22" t="s">
        <v>467</v>
      </c>
      <c r="B158">
        <v>0.68700000000000006</v>
      </c>
      <c r="C158">
        <v>0.69199999999999995</v>
      </c>
      <c r="D158">
        <v>0.69899999999999995</v>
      </c>
      <c r="E158">
        <v>0.68700000000000006</v>
      </c>
      <c r="F158" s="21">
        <v>-7.1999999999999998E-3</v>
      </c>
    </row>
    <row r="159" spans="1:6" x14ac:dyDescent="0.35">
      <c r="A159" s="22" t="s">
        <v>468</v>
      </c>
      <c r="B159">
        <v>0.69199999999999995</v>
      </c>
      <c r="C159">
        <v>0.69099999999999995</v>
      </c>
      <c r="D159">
        <v>0.7</v>
      </c>
      <c r="E159">
        <v>0.69099999999999995</v>
      </c>
      <c r="F159" s="21">
        <v>-4.4200000000000003E-2</v>
      </c>
    </row>
    <row r="160" spans="1:6" x14ac:dyDescent="0.35">
      <c r="A160" s="22">
        <v>44479</v>
      </c>
      <c r="B160">
        <v>0.72399999999999998</v>
      </c>
      <c r="C160">
        <v>0.73399999999999999</v>
      </c>
      <c r="D160">
        <v>0.74</v>
      </c>
      <c r="E160">
        <v>0.72399999999999998</v>
      </c>
      <c r="F160" s="21">
        <v>-1.3599999999999999E-2</v>
      </c>
    </row>
    <row r="161" spans="1:6" x14ac:dyDescent="0.35">
      <c r="A161" s="22">
        <v>44265</v>
      </c>
      <c r="B161">
        <v>0.73399999999999999</v>
      </c>
      <c r="C161">
        <v>0.746</v>
      </c>
      <c r="D161">
        <v>0.746</v>
      </c>
      <c r="E161">
        <v>0.73399999999999999</v>
      </c>
      <c r="F161" s="21">
        <v>-1.7399999999999999E-2</v>
      </c>
    </row>
    <row r="162" spans="1:6" x14ac:dyDescent="0.35">
      <c r="A162" s="22" t="s">
        <v>470</v>
      </c>
      <c r="B162">
        <v>0.747</v>
      </c>
      <c r="C162">
        <v>0.69799999999999995</v>
      </c>
      <c r="D162">
        <v>0.752</v>
      </c>
      <c r="E162">
        <v>0.69799999999999995</v>
      </c>
      <c r="F162" s="21">
        <v>7.0199999999999999E-2</v>
      </c>
    </row>
    <row r="163" spans="1:6" x14ac:dyDescent="0.35">
      <c r="A163" s="22" t="s">
        <v>472</v>
      </c>
      <c r="B163">
        <v>0.69799999999999995</v>
      </c>
      <c r="C163">
        <v>0.67100000000000004</v>
      </c>
      <c r="D163">
        <v>0.69799999999999995</v>
      </c>
      <c r="E163">
        <v>0.66900000000000004</v>
      </c>
      <c r="F163" s="21">
        <v>4.02E-2</v>
      </c>
    </row>
    <row r="164" spans="1:6" x14ac:dyDescent="0.35">
      <c r="A164" s="22">
        <v>44539</v>
      </c>
      <c r="B164">
        <v>0.67100000000000004</v>
      </c>
      <c r="C164">
        <v>0.66300000000000003</v>
      </c>
      <c r="D164">
        <v>0.67100000000000004</v>
      </c>
      <c r="E164">
        <v>0.63</v>
      </c>
      <c r="F164" s="21">
        <v>1.21E-2</v>
      </c>
    </row>
    <row r="165" spans="1:6" x14ac:dyDescent="0.35">
      <c r="A165" s="22">
        <v>44325</v>
      </c>
      <c r="B165">
        <v>0.66300000000000003</v>
      </c>
      <c r="C165">
        <v>0.67500000000000004</v>
      </c>
      <c r="D165">
        <v>0.67500000000000004</v>
      </c>
      <c r="E165">
        <v>0.66300000000000003</v>
      </c>
      <c r="F165" s="21">
        <v>-1.78E-2</v>
      </c>
    </row>
    <row r="166" spans="1:6" x14ac:dyDescent="0.35">
      <c r="A166" s="22" t="s">
        <v>475</v>
      </c>
      <c r="B166">
        <v>0.67500000000000004</v>
      </c>
      <c r="C166">
        <v>0.67900000000000005</v>
      </c>
      <c r="D166">
        <v>0.67900000000000005</v>
      </c>
      <c r="E166">
        <v>0.67500000000000004</v>
      </c>
      <c r="F166" s="21">
        <v>-7.4000000000000003E-3</v>
      </c>
    </row>
    <row r="167" spans="1:6" x14ac:dyDescent="0.35">
      <c r="A167" s="22" t="s">
        <v>477</v>
      </c>
      <c r="B167">
        <v>0.68</v>
      </c>
      <c r="C167">
        <v>0.68300000000000005</v>
      </c>
      <c r="D167">
        <v>0.68300000000000005</v>
      </c>
      <c r="E167">
        <v>0.68</v>
      </c>
      <c r="F167" s="21">
        <v>-5.7999999999999996E-3</v>
      </c>
    </row>
    <row r="168" spans="1:6" x14ac:dyDescent="0.35">
      <c r="A168" s="22" t="s">
        <v>479</v>
      </c>
      <c r="B168">
        <v>0.68400000000000005</v>
      </c>
      <c r="C168">
        <v>0.68600000000000005</v>
      </c>
      <c r="D168">
        <v>0.68600000000000005</v>
      </c>
      <c r="E168">
        <v>0.68400000000000005</v>
      </c>
      <c r="F168" s="21">
        <v>-2.8999999999999998E-3</v>
      </c>
    </row>
    <row r="169" spans="1:6" x14ac:dyDescent="0.35">
      <c r="A169" s="22">
        <v>44416</v>
      </c>
      <c r="B169">
        <v>0.68600000000000005</v>
      </c>
      <c r="C169">
        <v>0.69299999999999995</v>
      </c>
      <c r="D169">
        <v>0.69299999999999995</v>
      </c>
      <c r="E169">
        <v>0.68600000000000005</v>
      </c>
      <c r="F169" s="21">
        <v>-5.7999999999999996E-3</v>
      </c>
    </row>
    <row r="170" spans="1:6" x14ac:dyDescent="0.35">
      <c r="A170" s="22">
        <v>44204</v>
      </c>
      <c r="B170">
        <v>0.69</v>
      </c>
      <c r="C170">
        <v>0.66500000000000004</v>
      </c>
      <c r="D170">
        <v>0.71499999999999997</v>
      </c>
      <c r="E170">
        <v>0.66500000000000004</v>
      </c>
      <c r="F170" s="21">
        <v>3.7600000000000001E-2</v>
      </c>
    </row>
    <row r="171" spans="1:6" x14ac:dyDescent="0.35">
      <c r="A171" s="22" t="s">
        <v>482</v>
      </c>
      <c r="B171">
        <v>0.66500000000000004</v>
      </c>
      <c r="C171">
        <v>0.66800000000000004</v>
      </c>
      <c r="D171">
        <v>0.66800000000000004</v>
      </c>
      <c r="E171">
        <v>0.66500000000000004</v>
      </c>
      <c r="F171" s="21">
        <v>-3.0000000000000001E-3</v>
      </c>
    </row>
    <row r="172" spans="1:6" x14ac:dyDescent="0.35">
      <c r="A172" s="22" t="s">
        <v>484</v>
      </c>
      <c r="B172">
        <v>0.66700000000000004</v>
      </c>
      <c r="C172">
        <v>0.67</v>
      </c>
      <c r="D172">
        <v>0.67</v>
      </c>
      <c r="E172">
        <v>0.66700000000000004</v>
      </c>
      <c r="F172" s="21">
        <v>-7.4000000000000003E-3</v>
      </c>
    </row>
    <row r="173" spans="1:6" x14ac:dyDescent="0.35">
      <c r="A173" s="22">
        <v>44507</v>
      </c>
      <c r="B173">
        <v>0.67200000000000004</v>
      </c>
      <c r="C173">
        <v>0.67500000000000004</v>
      </c>
      <c r="D173">
        <v>0.67500000000000004</v>
      </c>
      <c r="E173">
        <v>0.67</v>
      </c>
      <c r="F173" s="21">
        <v>-3.0000000000000001E-3</v>
      </c>
    </row>
    <row r="174" spans="1:6" x14ac:dyDescent="0.35">
      <c r="A174" s="22">
        <v>44293</v>
      </c>
      <c r="B174">
        <v>0.67400000000000004</v>
      </c>
      <c r="C174">
        <v>0.68400000000000005</v>
      </c>
      <c r="D174">
        <v>0.68400000000000005</v>
      </c>
      <c r="E174">
        <v>0.67200000000000004</v>
      </c>
      <c r="F174" s="21">
        <v>-1.17E-2</v>
      </c>
    </row>
    <row r="175" spans="1:6" x14ac:dyDescent="0.35">
      <c r="A175" s="22" t="s">
        <v>487</v>
      </c>
      <c r="B175">
        <v>0.68200000000000005</v>
      </c>
      <c r="C175">
        <v>0.64200000000000002</v>
      </c>
      <c r="D175">
        <v>0.68600000000000005</v>
      </c>
      <c r="E175">
        <v>0.64200000000000002</v>
      </c>
      <c r="F175" s="21">
        <v>6.2300000000000001E-2</v>
      </c>
    </row>
    <row r="176" spans="1:6" x14ac:dyDescent="0.35">
      <c r="A176" s="22" t="s">
        <v>489</v>
      </c>
      <c r="B176">
        <v>0.64200000000000002</v>
      </c>
      <c r="C176">
        <v>0.66300000000000003</v>
      </c>
      <c r="D176">
        <v>0.66800000000000004</v>
      </c>
      <c r="E176">
        <v>0.63900000000000001</v>
      </c>
      <c r="F176" s="21">
        <v>-3.1699999999999999E-2</v>
      </c>
    </row>
    <row r="177" spans="1:6" x14ac:dyDescent="0.35">
      <c r="A177" s="22" t="s">
        <v>490</v>
      </c>
      <c r="B177">
        <v>0.66300000000000003</v>
      </c>
      <c r="C177">
        <v>0.67800000000000005</v>
      </c>
      <c r="D177">
        <v>0.67800000000000005</v>
      </c>
      <c r="E177">
        <v>0.66200000000000003</v>
      </c>
      <c r="F177" s="21">
        <v>-2.2100000000000002E-2</v>
      </c>
    </row>
    <row r="178" spans="1:6" x14ac:dyDescent="0.35">
      <c r="A178" s="22">
        <v>44353</v>
      </c>
      <c r="B178">
        <v>0.67800000000000005</v>
      </c>
      <c r="C178">
        <v>0.67400000000000004</v>
      </c>
      <c r="D178">
        <v>0.68</v>
      </c>
      <c r="E178">
        <v>0.67400000000000004</v>
      </c>
      <c r="F178" s="21">
        <v>5.8999999999999999E-3</v>
      </c>
    </row>
    <row r="179" spans="1:6" x14ac:dyDescent="0.35">
      <c r="A179" s="22" t="s">
        <v>492</v>
      </c>
      <c r="B179">
        <v>0.67400000000000004</v>
      </c>
      <c r="C179">
        <v>0.69099999999999995</v>
      </c>
      <c r="D179">
        <v>0.70399999999999996</v>
      </c>
      <c r="E179">
        <v>0.66900000000000004</v>
      </c>
      <c r="F179" s="21">
        <v>-2.46E-2</v>
      </c>
    </row>
    <row r="180" spans="1:6" x14ac:dyDescent="0.35">
      <c r="A180" s="22" t="s">
        <v>493</v>
      </c>
      <c r="B180">
        <v>0.69099999999999995</v>
      </c>
      <c r="C180">
        <v>0.57399999999999995</v>
      </c>
      <c r="D180">
        <v>0.69099999999999995</v>
      </c>
      <c r="E180">
        <v>0.57199999999999995</v>
      </c>
      <c r="F180" s="21">
        <v>0.2059</v>
      </c>
    </row>
    <row r="181" spans="1:6" x14ac:dyDescent="0.35">
      <c r="A181" s="22" t="s">
        <v>495</v>
      </c>
      <c r="B181">
        <v>0.57299999999999995</v>
      </c>
      <c r="C181">
        <v>0.57499999999999996</v>
      </c>
      <c r="D181">
        <v>0.57499999999999996</v>
      </c>
      <c r="E181">
        <v>0.56799999999999995</v>
      </c>
      <c r="F181" s="21">
        <v>-1.6999999999999999E-3</v>
      </c>
    </row>
    <row r="182" spans="1:6" x14ac:dyDescent="0.35">
      <c r="A182" s="22">
        <v>44444</v>
      </c>
      <c r="B182">
        <v>0.57399999999999995</v>
      </c>
      <c r="C182">
        <v>0.57499999999999996</v>
      </c>
      <c r="D182">
        <v>0.57499999999999996</v>
      </c>
      <c r="E182">
        <v>0.57199999999999995</v>
      </c>
      <c r="F182" s="21">
        <v>-1.6999999999999999E-3</v>
      </c>
    </row>
    <row r="183" spans="1:6" x14ac:dyDescent="0.35">
      <c r="A183" s="22">
        <v>44232</v>
      </c>
      <c r="B183">
        <v>0.57499999999999996</v>
      </c>
      <c r="C183">
        <v>0.57599999999999996</v>
      </c>
      <c r="D183">
        <v>0.57699999999999996</v>
      </c>
      <c r="E183">
        <v>0.57499999999999996</v>
      </c>
      <c r="F183" s="21">
        <v>7.8799999999999995E-2</v>
      </c>
    </row>
    <row r="184" spans="1:6" x14ac:dyDescent="0.35">
      <c r="A184" s="22" t="s">
        <v>499</v>
      </c>
      <c r="B184">
        <v>0.53300000000000003</v>
      </c>
      <c r="C184">
        <v>0.53400000000000003</v>
      </c>
      <c r="D184">
        <v>0.53900000000000003</v>
      </c>
      <c r="E184">
        <v>0.53300000000000003</v>
      </c>
      <c r="F184" s="21">
        <v>-9.2999999999999992E-3</v>
      </c>
    </row>
    <row r="185" spans="1:6" x14ac:dyDescent="0.35">
      <c r="A185" s="22" t="s">
        <v>500</v>
      </c>
      <c r="B185">
        <v>0.53800000000000003</v>
      </c>
      <c r="C185">
        <v>0.54200000000000004</v>
      </c>
      <c r="D185">
        <v>0.54200000000000004</v>
      </c>
      <c r="E185">
        <v>0.53800000000000003</v>
      </c>
      <c r="F185" s="21">
        <v>-7.4000000000000003E-3</v>
      </c>
    </row>
    <row r="186" spans="1:6" x14ac:dyDescent="0.35">
      <c r="A186" s="22">
        <v>44504</v>
      </c>
      <c r="B186">
        <v>0.54200000000000004</v>
      </c>
      <c r="C186">
        <v>0.54600000000000004</v>
      </c>
      <c r="D186">
        <v>0.54800000000000004</v>
      </c>
      <c r="E186">
        <v>0.54200000000000004</v>
      </c>
      <c r="F186" s="21">
        <v>-7.3000000000000001E-3</v>
      </c>
    </row>
    <row r="187" spans="1:6" x14ac:dyDescent="0.35">
      <c r="A187" s="22">
        <v>44290</v>
      </c>
      <c r="B187">
        <v>0.54600000000000004</v>
      </c>
      <c r="C187">
        <v>0.54300000000000004</v>
      </c>
      <c r="D187">
        <v>0.54600000000000004</v>
      </c>
      <c r="E187">
        <v>0.53900000000000003</v>
      </c>
      <c r="F187" s="21">
        <v>7.4000000000000003E-3</v>
      </c>
    </row>
    <row r="188" spans="1:6" x14ac:dyDescent="0.35">
      <c r="A188" s="22" t="s">
        <v>503</v>
      </c>
      <c r="B188">
        <v>0.54200000000000004</v>
      </c>
      <c r="C188">
        <v>0.54600000000000004</v>
      </c>
      <c r="D188">
        <v>0.55300000000000005</v>
      </c>
      <c r="E188">
        <v>0.52400000000000002</v>
      </c>
      <c r="F188" s="21">
        <v>-7.3000000000000001E-3</v>
      </c>
    </row>
    <row r="189" spans="1:6" x14ac:dyDescent="0.35">
      <c r="A189" s="22" t="s">
        <v>504</v>
      </c>
      <c r="B189">
        <v>0.54600000000000004</v>
      </c>
      <c r="C189">
        <v>0.56200000000000006</v>
      </c>
      <c r="D189">
        <v>0.56200000000000006</v>
      </c>
      <c r="E189">
        <v>0.53900000000000003</v>
      </c>
      <c r="F189" s="21">
        <v>-2.8500000000000001E-2</v>
      </c>
    </row>
    <row r="190" spans="1:6" x14ac:dyDescent="0.35">
      <c r="A190" s="22" t="s">
        <v>505</v>
      </c>
      <c r="B190">
        <v>0.56200000000000006</v>
      </c>
      <c r="C190">
        <v>0.52</v>
      </c>
      <c r="D190">
        <v>0.56299999999999994</v>
      </c>
      <c r="E190">
        <v>0.51700000000000002</v>
      </c>
      <c r="F190" s="21">
        <v>8.0799999999999997E-2</v>
      </c>
    </row>
    <row r="191" spans="1:6" x14ac:dyDescent="0.35">
      <c r="A191" s="22">
        <v>44380</v>
      </c>
      <c r="B191">
        <v>0.52</v>
      </c>
      <c r="C191">
        <v>0.54100000000000004</v>
      </c>
      <c r="D191">
        <v>0.56299999999999994</v>
      </c>
      <c r="E191">
        <v>0.52</v>
      </c>
      <c r="F191" s="21">
        <v>-3.8800000000000001E-2</v>
      </c>
    </row>
    <row r="192" spans="1:6" x14ac:dyDescent="0.35">
      <c r="A192" s="22" t="s">
        <v>507</v>
      </c>
      <c r="B192">
        <v>0.54100000000000004</v>
      </c>
      <c r="C192">
        <v>0.61</v>
      </c>
      <c r="D192">
        <v>0.61199999999999999</v>
      </c>
      <c r="E192">
        <v>0.54100000000000004</v>
      </c>
      <c r="F192" s="21">
        <v>-0.11310000000000001</v>
      </c>
    </row>
    <row r="193" spans="1:6" x14ac:dyDescent="0.35">
      <c r="A193" s="22" t="s">
        <v>509</v>
      </c>
      <c r="B193">
        <v>0.61</v>
      </c>
      <c r="C193">
        <v>0.61699999999999999</v>
      </c>
      <c r="D193">
        <v>0.65500000000000003</v>
      </c>
      <c r="E193">
        <v>0.51700000000000002</v>
      </c>
      <c r="F193" s="21">
        <v>-1.1299999999999999E-2</v>
      </c>
    </row>
    <row r="194" spans="1:6" x14ac:dyDescent="0.35">
      <c r="A194" s="22" t="s">
        <v>511</v>
      </c>
      <c r="B194">
        <v>0.61699999999999999</v>
      </c>
      <c r="C194">
        <v>0.53700000000000003</v>
      </c>
      <c r="D194">
        <v>0.61699999999999999</v>
      </c>
      <c r="E194">
        <v>0.52900000000000003</v>
      </c>
      <c r="F194" s="21">
        <v>0.14899999999999999</v>
      </c>
    </row>
    <row r="195" spans="1:6" x14ac:dyDescent="0.35">
      <c r="A195" s="22">
        <v>44379</v>
      </c>
      <c r="B195">
        <v>0.53700000000000003</v>
      </c>
      <c r="C195">
        <v>0.53400000000000003</v>
      </c>
      <c r="D195">
        <v>0.53700000000000003</v>
      </c>
      <c r="E195">
        <v>0.53300000000000003</v>
      </c>
      <c r="F195" s="21">
        <v>5.5999999999999999E-3</v>
      </c>
    </row>
    <row r="196" spans="1:6" x14ac:dyDescent="0.35">
      <c r="A196" s="22" t="s">
        <v>514</v>
      </c>
      <c r="B196">
        <v>0.53400000000000003</v>
      </c>
      <c r="C196">
        <v>0.54500000000000004</v>
      </c>
      <c r="D196">
        <v>0.55200000000000005</v>
      </c>
      <c r="E196">
        <v>0.52200000000000002</v>
      </c>
      <c r="F196" s="21">
        <v>-2.0199999999999999E-2</v>
      </c>
    </row>
    <row r="197" spans="1:6" x14ac:dyDescent="0.35">
      <c r="A197" s="22" t="s">
        <v>516</v>
      </c>
      <c r="B197">
        <v>0.54500000000000004</v>
      </c>
      <c r="C197">
        <v>0.52600000000000002</v>
      </c>
      <c r="D197">
        <v>0.55100000000000005</v>
      </c>
      <c r="E197">
        <v>0.52500000000000002</v>
      </c>
      <c r="F197" s="21">
        <v>-1.8E-3</v>
      </c>
    </row>
    <row r="198" spans="1:6" x14ac:dyDescent="0.35">
      <c r="A198" s="22" t="s">
        <v>518</v>
      </c>
      <c r="B198">
        <v>0.54600000000000004</v>
      </c>
      <c r="C198">
        <v>0.53100000000000003</v>
      </c>
      <c r="D198">
        <v>0.54600000000000004</v>
      </c>
      <c r="E198">
        <v>0.52500000000000002</v>
      </c>
      <c r="F198" s="21">
        <v>2.8199999999999999E-2</v>
      </c>
    </row>
    <row r="199" spans="1:6" x14ac:dyDescent="0.35">
      <c r="A199" s="22">
        <v>44470</v>
      </c>
      <c r="B199">
        <v>0.53100000000000003</v>
      </c>
      <c r="C199">
        <v>0.53</v>
      </c>
      <c r="D199">
        <v>0.56699999999999995</v>
      </c>
      <c r="E199">
        <v>0.53</v>
      </c>
      <c r="F199" s="21">
        <v>1.9E-3</v>
      </c>
    </row>
    <row r="200" spans="1:6" x14ac:dyDescent="0.35">
      <c r="A200" s="22">
        <v>44256</v>
      </c>
      <c r="B200">
        <v>0.53</v>
      </c>
      <c r="C200">
        <v>0.41699999999999998</v>
      </c>
      <c r="D200">
        <v>0.53</v>
      </c>
      <c r="E200">
        <v>0.41699999999999998</v>
      </c>
      <c r="F200" s="21">
        <v>0.27100000000000002</v>
      </c>
    </row>
    <row r="201" spans="1:6" x14ac:dyDescent="0.35">
      <c r="A201" s="22" t="s">
        <v>522</v>
      </c>
      <c r="B201">
        <v>0.41699999999999998</v>
      </c>
      <c r="C201">
        <v>0.39800000000000002</v>
      </c>
      <c r="D201">
        <v>0.41699999999999998</v>
      </c>
      <c r="E201">
        <v>0.39800000000000002</v>
      </c>
      <c r="F201" s="21">
        <v>4.7699999999999999E-2</v>
      </c>
    </row>
    <row r="202" spans="1:6" x14ac:dyDescent="0.35">
      <c r="A202" s="22" t="s">
        <v>524</v>
      </c>
      <c r="B202">
        <v>0.39800000000000002</v>
      </c>
      <c r="C202">
        <v>0.39600000000000002</v>
      </c>
      <c r="D202">
        <v>0.39800000000000002</v>
      </c>
      <c r="E202">
        <v>0.39</v>
      </c>
      <c r="F202" s="21">
        <v>5.1000000000000004E-3</v>
      </c>
    </row>
    <row r="203" spans="1:6" x14ac:dyDescent="0.35">
      <c r="A203" s="22" t="s">
        <v>525</v>
      </c>
      <c r="B203">
        <v>0.39600000000000002</v>
      </c>
      <c r="C203">
        <v>0.4</v>
      </c>
      <c r="D203">
        <v>0.40400000000000003</v>
      </c>
      <c r="E203">
        <v>0.39600000000000002</v>
      </c>
      <c r="F203" s="21">
        <v>-0.01</v>
      </c>
    </row>
    <row r="204" spans="1:6" x14ac:dyDescent="0.35">
      <c r="A204" s="22">
        <v>43994</v>
      </c>
      <c r="B204">
        <v>0.4</v>
      </c>
      <c r="C204">
        <v>0.40799999999999997</v>
      </c>
      <c r="D204">
        <v>0.40899999999999997</v>
      </c>
      <c r="E204">
        <v>0.4</v>
      </c>
      <c r="F204" s="21">
        <v>-1.9599999999999999E-2</v>
      </c>
    </row>
    <row r="205" spans="1:6" x14ac:dyDescent="0.35">
      <c r="A205" s="22" t="s">
        <v>526</v>
      </c>
      <c r="B205">
        <v>0.40799999999999997</v>
      </c>
      <c r="C205">
        <v>0.40699999999999997</v>
      </c>
      <c r="D205">
        <v>0.40799999999999997</v>
      </c>
      <c r="E205">
        <v>0.40600000000000003</v>
      </c>
      <c r="F205" s="21">
        <v>4.8999999999999998E-3</v>
      </c>
    </row>
    <row r="206" spans="1:6" x14ac:dyDescent="0.35">
      <c r="A206" s="22" t="s">
        <v>527</v>
      </c>
      <c r="B206">
        <v>0.40600000000000003</v>
      </c>
      <c r="C206">
        <v>0.42199999999999999</v>
      </c>
      <c r="D206">
        <v>0.42499999999999999</v>
      </c>
      <c r="E206">
        <v>0.40600000000000003</v>
      </c>
      <c r="F206" s="21">
        <v>-3.56E-2</v>
      </c>
    </row>
    <row r="207" spans="1:6" x14ac:dyDescent="0.35">
      <c r="A207" s="22" t="s">
        <v>529</v>
      </c>
      <c r="B207">
        <v>0.42099999999999999</v>
      </c>
      <c r="C207">
        <v>0.44800000000000001</v>
      </c>
      <c r="D207">
        <v>0.45100000000000001</v>
      </c>
      <c r="E207">
        <v>0.41399999999999998</v>
      </c>
      <c r="F207" s="21">
        <v>-6.2399999999999997E-2</v>
      </c>
    </row>
    <row r="208" spans="1:6" x14ac:dyDescent="0.35">
      <c r="A208" s="22">
        <v>44054</v>
      </c>
      <c r="B208">
        <v>0.44900000000000001</v>
      </c>
      <c r="C208">
        <v>0.45500000000000002</v>
      </c>
      <c r="D208">
        <v>0.45500000000000002</v>
      </c>
      <c r="E208">
        <v>0.44900000000000001</v>
      </c>
      <c r="F208" s="21">
        <v>-1.32E-2</v>
      </c>
    </row>
    <row r="209" spans="1:6" x14ac:dyDescent="0.35">
      <c r="A209" s="22">
        <v>43841</v>
      </c>
      <c r="B209">
        <v>0.45500000000000002</v>
      </c>
      <c r="C209">
        <v>0.46400000000000002</v>
      </c>
      <c r="D209">
        <v>0.46400000000000002</v>
      </c>
      <c r="E209">
        <v>0.45200000000000001</v>
      </c>
      <c r="F209" s="21">
        <v>0.18179999999999999</v>
      </c>
    </row>
    <row r="210" spans="1:6" x14ac:dyDescent="0.35">
      <c r="A210" s="22" t="s">
        <v>533</v>
      </c>
      <c r="B210">
        <v>0.38500000000000001</v>
      </c>
      <c r="C210">
        <v>0.39300000000000002</v>
      </c>
      <c r="D210">
        <v>0.39300000000000002</v>
      </c>
      <c r="E210">
        <v>0.38500000000000001</v>
      </c>
      <c r="F210" s="21">
        <v>-2.0400000000000001E-2</v>
      </c>
    </row>
    <row r="211" spans="1:6" x14ac:dyDescent="0.35">
      <c r="A211" s="22" t="s">
        <v>535</v>
      </c>
      <c r="B211">
        <v>0.39300000000000002</v>
      </c>
      <c r="C211">
        <v>0.38500000000000001</v>
      </c>
      <c r="D211">
        <v>0.39700000000000002</v>
      </c>
      <c r="E211">
        <v>0.38500000000000001</v>
      </c>
      <c r="F211" s="21">
        <v>1.8100000000000002E-2</v>
      </c>
    </row>
    <row r="212" spans="1:6" x14ac:dyDescent="0.35">
      <c r="A212" s="22">
        <v>44145</v>
      </c>
      <c r="B212">
        <v>0.38600000000000001</v>
      </c>
      <c r="C212">
        <v>0.4</v>
      </c>
      <c r="D212">
        <v>0.4</v>
      </c>
      <c r="E212">
        <v>0.38600000000000001</v>
      </c>
      <c r="F212" s="21">
        <v>-3.5000000000000003E-2</v>
      </c>
    </row>
    <row r="213" spans="1:6" x14ac:dyDescent="0.35">
      <c r="A213" s="22">
        <v>43931</v>
      </c>
      <c r="B213">
        <v>0.4</v>
      </c>
      <c r="C213">
        <v>0.42</v>
      </c>
      <c r="D213">
        <v>0.42</v>
      </c>
      <c r="E213">
        <v>0.4</v>
      </c>
      <c r="F213" s="21">
        <v>-4.99E-2</v>
      </c>
    </row>
    <row r="214" spans="1:6" x14ac:dyDescent="0.35">
      <c r="A214" s="22" t="s">
        <v>539</v>
      </c>
      <c r="B214">
        <v>0.42099999999999999</v>
      </c>
      <c r="C214">
        <v>0.51900000000000002</v>
      </c>
      <c r="D214">
        <v>0.51900000000000002</v>
      </c>
      <c r="E214">
        <v>0.42099999999999999</v>
      </c>
      <c r="F214" s="21">
        <v>-0.19040000000000001</v>
      </c>
    </row>
    <row r="215" spans="1:6" x14ac:dyDescent="0.35">
      <c r="A215" s="22" t="s">
        <v>541</v>
      </c>
      <c r="B215">
        <v>0.52</v>
      </c>
      <c r="C215">
        <v>0.51600000000000001</v>
      </c>
      <c r="D215">
        <v>0.53</v>
      </c>
      <c r="E215">
        <v>0.51600000000000001</v>
      </c>
      <c r="F215" s="21">
        <v>5.7999999999999996E-3</v>
      </c>
    </row>
    <row r="216" spans="1:6" x14ac:dyDescent="0.35">
      <c r="A216" s="22" t="s">
        <v>543</v>
      </c>
      <c r="B216">
        <v>0.51700000000000002</v>
      </c>
      <c r="C216">
        <v>0.53800000000000003</v>
      </c>
      <c r="D216">
        <v>0.53800000000000003</v>
      </c>
      <c r="E216">
        <v>0.51700000000000002</v>
      </c>
      <c r="F216" s="21">
        <v>-4.0800000000000003E-2</v>
      </c>
    </row>
    <row r="217" spans="1:6" x14ac:dyDescent="0.35">
      <c r="A217" s="22">
        <v>43991</v>
      </c>
      <c r="B217">
        <v>0.53900000000000003</v>
      </c>
      <c r="C217">
        <v>0.54700000000000004</v>
      </c>
      <c r="D217">
        <v>0.54700000000000004</v>
      </c>
      <c r="E217">
        <v>0.52700000000000002</v>
      </c>
      <c r="F217" s="21">
        <v>-1.6400000000000001E-2</v>
      </c>
    </row>
    <row r="218" spans="1:6" x14ac:dyDescent="0.35">
      <c r="A218" s="22" t="s">
        <v>546</v>
      </c>
      <c r="B218">
        <v>0.54800000000000004</v>
      </c>
      <c r="C218">
        <v>0.51100000000000001</v>
      </c>
      <c r="D218">
        <v>0.54800000000000004</v>
      </c>
      <c r="E218">
        <v>0.51100000000000001</v>
      </c>
      <c r="F218" s="21">
        <v>7.2400000000000006E-2</v>
      </c>
    </row>
    <row r="219" spans="1:6" x14ac:dyDescent="0.35">
      <c r="A219" s="22" t="s">
        <v>548</v>
      </c>
      <c r="B219">
        <v>0.51100000000000001</v>
      </c>
      <c r="C219">
        <v>0.51500000000000001</v>
      </c>
      <c r="D219">
        <v>0.53100000000000003</v>
      </c>
      <c r="E219">
        <v>0.51100000000000001</v>
      </c>
      <c r="F219" s="21">
        <v>-7.7999999999999996E-3</v>
      </c>
    </row>
    <row r="220" spans="1:6" x14ac:dyDescent="0.35">
      <c r="A220" s="22" t="s">
        <v>550</v>
      </c>
      <c r="B220">
        <v>0.51500000000000001</v>
      </c>
      <c r="C220">
        <v>0.53</v>
      </c>
      <c r="D220">
        <v>0.53</v>
      </c>
      <c r="E220">
        <v>0.51500000000000001</v>
      </c>
      <c r="F220" s="21">
        <v>-3.0099999999999998E-2</v>
      </c>
    </row>
    <row r="221" spans="1:6" x14ac:dyDescent="0.35">
      <c r="A221" s="22">
        <v>44082</v>
      </c>
      <c r="B221">
        <v>0.53100000000000003</v>
      </c>
      <c r="C221">
        <v>0.57599999999999996</v>
      </c>
      <c r="D221">
        <v>0.59799999999999998</v>
      </c>
      <c r="E221">
        <v>0.51</v>
      </c>
      <c r="F221" s="21">
        <v>-7.8100000000000003E-2</v>
      </c>
    </row>
    <row r="222" spans="1:6" x14ac:dyDescent="0.35">
      <c r="A222" s="22">
        <v>43869</v>
      </c>
      <c r="B222">
        <v>0.57599999999999996</v>
      </c>
      <c r="C222">
        <v>0.58699999999999997</v>
      </c>
      <c r="D222">
        <v>0.59</v>
      </c>
      <c r="E222">
        <v>0.57599999999999996</v>
      </c>
      <c r="F222" s="21">
        <v>-1.8700000000000001E-2</v>
      </c>
    </row>
    <row r="223" spans="1:6" x14ac:dyDescent="0.35">
      <c r="A223" s="22" t="s">
        <v>553</v>
      </c>
      <c r="B223">
        <v>0.58699999999999997</v>
      </c>
      <c r="C223">
        <v>0.58499999999999996</v>
      </c>
      <c r="D223">
        <v>0.59699999999999998</v>
      </c>
      <c r="E223">
        <v>0.58499999999999996</v>
      </c>
      <c r="F223" s="21">
        <v>3.3999999999999998E-3</v>
      </c>
    </row>
    <row r="224" spans="1:6" x14ac:dyDescent="0.35">
      <c r="A224" s="22" t="s">
        <v>555</v>
      </c>
      <c r="B224">
        <v>0.58499999999999996</v>
      </c>
      <c r="C224">
        <v>0.59499999999999997</v>
      </c>
      <c r="D224">
        <v>0.60199999999999998</v>
      </c>
      <c r="E224">
        <v>0.58499999999999996</v>
      </c>
      <c r="F224" s="21">
        <v>-1.6799999999999999E-2</v>
      </c>
    </row>
    <row r="225" spans="1:6" x14ac:dyDescent="0.35">
      <c r="A225" s="22">
        <v>44172</v>
      </c>
      <c r="B225">
        <v>0.59499999999999997</v>
      </c>
      <c r="C225">
        <v>0.78800000000000003</v>
      </c>
      <c r="D225">
        <v>0.78800000000000003</v>
      </c>
      <c r="E225">
        <v>0.58799999999999997</v>
      </c>
      <c r="F225" s="21">
        <v>-0.24490000000000001</v>
      </c>
    </row>
    <row r="226" spans="1:6" x14ac:dyDescent="0.35">
      <c r="A226" s="22">
        <v>43958</v>
      </c>
      <c r="B226">
        <v>0.78800000000000003</v>
      </c>
      <c r="C226">
        <v>0.88600000000000001</v>
      </c>
      <c r="D226">
        <v>0.90800000000000003</v>
      </c>
      <c r="E226">
        <v>0.78800000000000003</v>
      </c>
      <c r="F226" s="21">
        <v>-0.11260000000000001</v>
      </c>
    </row>
    <row r="227" spans="1:6" x14ac:dyDescent="0.35">
      <c r="A227" s="22" t="s">
        <v>558</v>
      </c>
      <c r="B227">
        <v>0.88800000000000001</v>
      </c>
      <c r="C227">
        <v>0.88600000000000001</v>
      </c>
      <c r="D227">
        <v>0.89300000000000002</v>
      </c>
      <c r="E227">
        <v>0.88600000000000001</v>
      </c>
      <c r="F227" s="21">
        <v>1.1000000000000001E-3</v>
      </c>
    </row>
    <row r="228" spans="1:6" x14ac:dyDescent="0.35">
      <c r="A228" s="22" t="s">
        <v>560</v>
      </c>
      <c r="B228">
        <v>0.88700000000000001</v>
      </c>
      <c r="C228">
        <v>0.93</v>
      </c>
      <c r="D228">
        <v>0.93</v>
      </c>
      <c r="E228">
        <v>0.88700000000000001</v>
      </c>
      <c r="F228" s="21">
        <v>-4.7300000000000002E-2</v>
      </c>
    </row>
    <row r="229" spans="1:6" x14ac:dyDescent="0.35">
      <c r="A229" s="22" t="s">
        <v>561</v>
      </c>
      <c r="B229">
        <v>0.93100000000000005</v>
      </c>
      <c r="C229">
        <v>0.96099999999999997</v>
      </c>
      <c r="D229">
        <v>0.96899999999999997</v>
      </c>
      <c r="E229">
        <v>0.91</v>
      </c>
      <c r="F229" s="21">
        <v>-3.2199999999999999E-2</v>
      </c>
    </row>
    <row r="230" spans="1:6" x14ac:dyDescent="0.35">
      <c r="A230" s="22">
        <v>44018</v>
      </c>
      <c r="B230">
        <v>0.96199999999999997</v>
      </c>
      <c r="C230">
        <v>1.262</v>
      </c>
      <c r="D230">
        <v>1.262</v>
      </c>
      <c r="E230">
        <v>0.96199999999999997</v>
      </c>
      <c r="F230" s="21">
        <v>-0.23769999999999999</v>
      </c>
    </row>
    <row r="231" spans="1:6" x14ac:dyDescent="0.35">
      <c r="A231" s="22" t="s">
        <v>563</v>
      </c>
      <c r="B231">
        <v>1.262</v>
      </c>
      <c r="C231">
        <v>1.4019999999999999</v>
      </c>
      <c r="D231">
        <v>1.4019999999999999</v>
      </c>
      <c r="E231">
        <v>1.26</v>
      </c>
      <c r="F231" s="21">
        <v>-0.1011</v>
      </c>
    </row>
    <row r="232" spans="1:6" x14ac:dyDescent="0.35">
      <c r="A232" s="22" t="s">
        <v>565</v>
      </c>
      <c r="B232">
        <v>1.4039999999999999</v>
      </c>
      <c r="C232">
        <v>1.3520000000000001</v>
      </c>
      <c r="D232">
        <v>1.4039999999999999</v>
      </c>
      <c r="E232">
        <v>1.3520000000000001</v>
      </c>
      <c r="F232" s="21">
        <v>3.7699999999999997E-2</v>
      </c>
    </row>
    <row r="233" spans="1:6" x14ac:dyDescent="0.35">
      <c r="A233" s="22" t="s">
        <v>567</v>
      </c>
      <c r="B233">
        <v>1.353</v>
      </c>
      <c r="C233">
        <v>1.7330000000000001</v>
      </c>
      <c r="D233">
        <v>1.7330000000000001</v>
      </c>
      <c r="E233">
        <v>1.353</v>
      </c>
      <c r="F233" s="21">
        <v>-0.21970000000000001</v>
      </c>
    </row>
    <row r="234" spans="1:6" x14ac:dyDescent="0.35">
      <c r="A234" s="22">
        <v>44109</v>
      </c>
      <c r="B234">
        <v>1.734</v>
      </c>
      <c r="C234">
        <v>1.7589999999999999</v>
      </c>
      <c r="D234">
        <v>1.7589999999999999</v>
      </c>
      <c r="E234">
        <v>1.7070000000000001</v>
      </c>
      <c r="F234" s="21">
        <v>-1.4200000000000001E-2</v>
      </c>
    </row>
    <row r="235" spans="1:6" x14ac:dyDescent="0.35">
      <c r="A235" s="22">
        <v>43895</v>
      </c>
      <c r="B235">
        <v>1.7589999999999999</v>
      </c>
      <c r="C235">
        <v>1.964</v>
      </c>
      <c r="D235">
        <v>1.99</v>
      </c>
      <c r="E235">
        <v>1.7589999999999999</v>
      </c>
      <c r="F235" s="21">
        <v>-9.1899999999999996E-2</v>
      </c>
    </row>
    <row r="236" spans="1:6" x14ac:dyDescent="0.35">
      <c r="A236" s="22" t="s">
        <v>568</v>
      </c>
      <c r="B236">
        <v>1.9370000000000001</v>
      </c>
      <c r="C236">
        <v>2.0129999999999999</v>
      </c>
      <c r="D236">
        <v>2.0129999999999999</v>
      </c>
      <c r="E236">
        <v>1.92</v>
      </c>
      <c r="F236" s="21">
        <v>-3.8199999999999998E-2</v>
      </c>
    </row>
    <row r="237" spans="1:6" x14ac:dyDescent="0.35">
      <c r="A237" s="22" t="s">
        <v>570</v>
      </c>
      <c r="B237">
        <v>2.0139999999999998</v>
      </c>
      <c r="C237">
        <v>2.1259999999999999</v>
      </c>
      <c r="D237">
        <v>2.15</v>
      </c>
      <c r="E237">
        <v>2.0139999999999998</v>
      </c>
      <c r="F237" s="21">
        <v>-5.2699999999999997E-2</v>
      </c>
    </row>
    <row r="238" spans="1:6" x14ac:dyDescent="0.35">
      <c r="A238" s="22">
        <v>44169</v>
      </c>
      <c r="B238">
        <v>2.1259999999999999</v>
      </c>
      <c r="C238">
        <v>2.3180000000000001</v>
      </c>
      <c r="D238">
        <v>2.3180000000000001</v>
      </c>
      <c r="E238">
        <v>2.1259999999999999</v>
      </c>
      <c r="F238" s="21">
        <v>-8.2799999999999999E-2</v>
      </c>
    </row>
    <row r="239" spans="1:6" x14ac:dyDescent="0.35">
      <c r="A239" s="22">
        <v>43955</v>
      </c>
      <c r="B239">
        <v>2.3180000000000001</v>
      </c>
      <c r="C239">
        <v>2.7679999999999998</v>
      </c>
      <c r="D239">
        <v>2.7679999999999998</v>
      </c>
      <c r="E239">
        <v>2.2250000000000001</v>
      </c>
      <c r="F239" s="21">
        <v>-0.16259999999999999</v>
      </c>
    </row>
    <row r="240" spans="1:6" x14ac:dyDescent="0.35">
      <c r="A240" s="22" t="s">
        <v>574</v>
      </c>
      <c r="B240">
        <v>2.7679999999999998</v>
      </c>
      <c r="C240">
        <v>2.2749999999999999</v>
      </c>
      <c r="D240">
        <v>2.7970000000000002</v>
      </c>
      <c r="E240">
        <v>2.2749999999999999</v>
      </c>
      <c r="F240" s="21">
        <v>0.2167</v>
      </c>
    </row>
    <row r="241" spans="1:6" x14ac:dyDescent="0.35">
      <c r="A241" s="22" t="s">
        <v>576</v>
      </c>
      <c r="B241">
        <v>2.2749999999999999</v>
      </c>
      <c r="C241">
        <v>1.899</v>
      </c>
      <c r="D241">
        <v>2.2749999999999999</v>
      </c>
      <c r="E241">
        <v>1.899</v>
      </c>
      <c r="F241" s="21">
        <v>0.1993</v>
      </c>
    </row>
    <row r="242" spans="1:6" x14ac:dyDescent="0.35">
      <c r="A242" s="22" t="s">
        <v>578</v>
      </c>
      <c r="B242">
        <v>1.897</v>
      </c>
      <c r="C242">
        <v>1.6679999999999999</v>
      </c>
      <c r="D242">
        <v>1.8979999999999999</v>
      </c>
      <c r="E242">
        <v>1.6679999999999999</v>
      </c>
      <c r="F242" s="21">
        <v>0.13730000000000001</v>
      </c>
    </row>
    <row r="243" spans="1:6" x14ac:dyDescent="0.35">
      <c r="A243" s="22">
        <v>44046</v>
      </c>
      <c r="B243">
        <v>1.6679999999999999</v>
      </c>
      <c r="C243">
        <v>1.5269999999999999</v>
      </c>
      <c r="D243">
        <v>1.776</v>
      </c>
      <c r="E243">
        <v>1.5269999999999999</v>
      </c>
      <c r="F243" s="21">
        <v>9.2299999999999993E-2</v>
      </c>
    </row>
    <row r="244" spans="1:6" x14ac:dyDescent="0.35">
      <c r="A244" s="22">
        <v>43833</v>
      </c>
      <c r="B244">
        <v>1.5269999999999999</v>
      </c>
      <c r="C244">
        <v>1.889</v>
      </c>
      <c r="D244">
        <v>1.889</v>
      </c>
      <c r="E244">
        <v>1.5269999999999999</v>
      </c>
      <c r="F244" s="21">
        <v>-0.19159999999999999</v>
      </c>
    </row>
    <row r="245" spans="1:6" x14ac:dyDescent="0.35">
      <c r="A245" s="22" t="s">
        <v>581</v>
      </c>
      <c r="B245">
        <v>1.889</v>
      </c>
      <c r="C245">
        <v>1.8859999999999999</v>
      </c>
      <c r="D245">
        <v>1.9970000000000001</v>
      </c>
      <c r="E245">
        <v>1.8859999999999999</v>
      </c>
      <c r="F245" s="21">
        <v>1.6000000000000001E-3</v>
      </c>
    </row>
    <row r="246" spans="1:6" x14ac:dyDescent="0.35">
      <c r="A246" s="22" t="s">
        <v>583</v>
      </c>
      <c r="B246">
        <v>1.8859999999999999</v>
      </c>
      <c r="C246">
        <v>1.9259999999999999</v>
      </c>
      <c r="D246">
        <v>1.9259999999999999</v>
      </c>
      <c r="E246">
        <v>1.835</v>
      </c>
      <c r="F246" s="21">
        <v>-2.0799999999999999E-2</v>
      </c>
    </row>
    <row r="247" spans="1:6" x14ac:dyDescent="0.35">
      <c r="A247" s="22">
        <v>44076</v>
      </c>
      <c r="B247">
        <v>1.9259999999999999</v>
      </c>
      <c r="C247">
        <v>1.893</v>
      </c>
      <c r="D247">
        <v>2.0049999999999999</v>
      </c>
      <c r="E247">
        <v>1.893</v>
      </c>
      <c r="F247" s="21">
        <v>1.7399999999999999E-2</v>
      </c>
    </row>
    <row r="248" spans="1:6" x14ac:dyDescent="0.35">
      <c r="A248" s="22">
        <v>43863</v>
      </c>
      <c r="B248">
        <v>1.893</v>
      </c>
      <c r="C248">
        <v>1.72</v>
      </c>
      <c r="D248">
        <v>2.0329999999999999</v>
      </c>
      <c r="E248">
        <v>1.72</v>
      </c>
      <c r="F248" s="21">
        <v>0.10059999999999999</v>
      </c>
    </row>
    <row r="249" spans="1:6" x14ac:dyDescent="0.35">
      <c r="A249" s="22" t="s">
        <v>587</v>
      </c>
      <c r="B249">
        <v>1.72</v>
      </c>
      <c r="C249">
        <v>1.36</v>
      </c>
      <c r="D249">
        <v>1.72</v>
      </c>
      <c r="E249">
        <v>1.36</v>
      </c>
      <c r="F249" s="21">
        <v>0.26279999999999998</v>
      </c>
    </row>
    <row r="250" spans="1:6" x14ac:dyDescent="0.35">
      <c r="A250" s="22" t="s">
        <v>589</v>
      </c>
      <c r="B250">
        <v>1.3620000000000001</v>
      </c>
      <c r="C250">
        <v>1.258</v>
      </c>
      <c r="D250">
        <v>1.3620000000000001</v>
      </c>
      <c r="E250">
        <v>1.258</v>
      </c>
      <c r="F250" s="21">
        <v>8.2699999999999996E-2</v>
      </c>
    </row>
    <row r="251" spans="1:6" x14ac:dyDescent="0.35">
      <c r="A251" s="22">
        <v>44166</v>
      </c>
      <c r="B251">
        <v>1.258</v>
      </c>
      <c r="C251">
        <v>1.4810000000000001</v>
      </c>
      <c r="D251">
        <v>1.486</v>
      </c>
      <c r="E251">
        <v>1.2470000000000001</v>
      </c>
      <c r="F251" s="21">
        <v>-0.15110000000000001</v>
      </c>
    </row>
    <row r="252" spans="1:6" x14ac:dyDescent="0.35">
      <c r="A252" s="22">
        <v>43952</v>
      </c>
      <c r="B252">
        <v>1.482</v>
      </c>
      <c r="C252">
        <v>1.659</v>
      </c>
      <c r="D252">
        <v>1.659</v>
      </c>
      <c r="E252">
        <v>1.482</v>
      </c>
      <c r="F252" s="21">
        <v>-0.1067</v>
      </c>
    </row>
    <row r="253" spans="1:6" x14ac:dyDescent="0.35">
      <c r="A253" s="22" t="s">
        <v>593</v>
      </c>
      <c r="B253">
        <v>1.659</v>
      </c>
      <c r="C253">
        <v>1.7150000000000001</v>
      </c>
      <c r="D253">
        <v>1.7150000000000001</v>
      </c>
      <c r="E253">
        <v>1.659</v>
      </c>
      <c r="F253" s="21">
        <v>-3.27E-2</v>
      </c>
    </row>
    <row r="254" spans="1:6" x14ac:dyDescent="0.35">
      <c r="A254" s="22" t="s">
        <v>595</v>
      </c>
      <c r="B254">
        <v>1.7150000000000001</v>
      </c>
      <c r="C254">
        <v>1.667</v>
      </c>
      <c r="D254">
        <v>1.7150000000000001</v>
      </c>
      <c r="E254">
        <v>1.667</v>
      </c>
      <c r="F254" s="21">
        <v>2.1399999999999999E-2</v>
      </c>
    </row>
    <row r="255" spans="1:6" x14ac:dyDescent="0.35">
      <c r="A255" s="22" t="s">
        <v>597</v>
      </c>
      <c r="B255">
        <v>1.679</v>
      </c>
      <c r="C255">
        <v>1.8220000000000001</v>
      </c>
      <c r="D255">
        <v>1.8220000000000001</v>
      </c>
      <c r="E255">
        <v>1.679</v>
      </c>
      <c r="F255" s="21">
        <v>-7.9500000000000001E-2</v>
      </c>
    </row>
    <row r="256" spans="1:6" x14ac:dyDescent="0.35">
      <c r="A256" s="22">
        <v>43689</v>
      </c>
      <c r="B256">
        <v>1.8240000000000001</v>
      </c>
      <c r="C256">
        <v>1.8109999999999999</v>
      </c>
      <c r="D256">
        <v>1.875</v>
      </c>
      <c r="E256">
        <v>1.8109999999999999</v>
      </c>
      <c r="F256" s="21">
        <v>6.6E-3</v>
      </c>
    </row>
    <row r="257" spans="1:6" x14ac:dyDescent="0.35">
      <c r="A257" s="22">
        <v>43477</v>
      </c>
      <c r="B257">
        <v>1.8120000000000001</v>
      </c>
      <c r="C257">
        <v>2.2269999999999999</v>
      </c>
      <c r="D257">
        <v>2.2869999999999999</v>
      </c>
      <c r="E257">
        <v>1.8120000000000001</v>
      </c>
      <c r="F257" s="21">
        <v>-0.18629999999999999</v>
      </c>
    </row>
    <row r="258" spans="1:6" x14ac:dyDescent="0.35">
      <c r="A258" s="22" t="s">
        <v>599</v>
      </c>
      <c r="B258">
        <v>2.2269999999999999</v>
      </c>
      <c r="C258">
        <v>2.3109999999999999</v>
      </c>
      <c r="D258">
        <v>2.3690000000000002</v>
      </c>
      <c r="E258">
        <v>2.15</v>
      </c>
      <c r="F258" s="21">
        <v>-3.6799999999999999E-2</v>
      </c>
    </row>
    <row r="259" spans="1:6" x14ac:dyDescent="0.35">
      <c r="A259" s="22" t="s">
        <v>601</v>
      </c>
      <c r="B259">
        <v>2.3119999999999998</v>
      </c>
      <c r="C259">
        <v>1.978</v>
      </c>
      <c r="D259">
        <v>2.3130000000000002</v>
      </c>
      <c r="E259">
        <v>1.875</v>
      </c>
      <c r="F259" s="21">
        <v>0.16830000000000001</v>
      </c>
    </row>
    <row r="260" spans="1:6" x14ac:dyDescent="0.35">
      <c r="A260" s="22">
        <v>43749</v>
      </c>
      <c r="B260">
        <v>1.9790000000000001</v>
      </c>
      <c r="C260">
        <v>2.3260000000000001</v>
      </c>
      <c r="D260">
        <v>2.3610000000000002</v>
      </c>
      <c r="E260">
        <v>1.9790000000000001</v>
      </c>
      <c r="F260" s="21">
        <v>-0.1492</v>
      </c>
    </row>
    <row r="261" spans="1:6" x14ac:dyDescent="0.35">
      <c r="A261" s="22">
        <v>43535</v>
      </c>
      <c r="B261">
        <v>2.3260000000000001</v>
      </c>
      <c r="C261">
        <v>2.3159999999999998</v>
      </c>
      <c r="D261">
        <v>2.4529999999999998</v>
      </c>
      <c r="E261">
        <v>2.2189999999999999</v>
      </c>
      <c r="F261" s="21">
        <v>4.3E-3</v>
      </c>
    </row>
    <row r="262" spans="1:6" x14ac:dyDescent="0.35">
      <c r="A262" s="22" t="s">
        <v>605</v>
      </c>
      <c r="B262">
        <v>2.3159999999999998</v>
      </c>
      <c r="C262">
        <v>2.5030000000000001</v>
      </c>
      <c r="D262">
        <v>2.5430000000000001</v>
      </c>
      <c r="E262">
        <v>2.2970000000000002</v>
      </c>
      <c r="F262" s="21">
        <v>-7.4700000000000003E-2</v>
      </c>
    </row>
    <row r="263" spans="1:6" x14ac:dyDescent="0.35">
      <c r="A263" s="22" t="s">
        <v>606</v>
      </c>
      <c r="B263">
        <v>2.5030000000000001</v>
      </c>
      <c r="C263">
        <v>2.6419999999999999</v>
      </c>
      <c r="D263">
        <v>2.6419999999999999</v>
      </c>
      <c r="E263">
        <v>2.4510000000000001</v>
      </c>
      <c r="F263" s="21">
        <v>-5.2600000000000001E-2</v>
      </c>
    </row>
    <row r="264" spans="1:6" x14ac:dyDescent="0.35">
      <c r="A264" s="22" t="s">
        <v>608</v>
      </c>
      <c r="B264">
        <v>2.6419999999999999</v>
      </c>
      <c r="C264">
        <v>2.7839999999999998</v>
      </c>
      <c r="D264">
        <v>2.7839999999999998</v>
      </c>
      <c r="E264">
        <v>2.585</v>
      </c>
      <c r="F264" s="21">
        <v>-5.1299999999999998E-2</v>
      </c>
    </row>
    <row r="265" spans="1:6" x14ac:dyDescent="0.35">
      <c r="A265" s="22">
        <v>43626</v>
      </c>
      <c r="B265">
        <v>2.7850000000000001</v>
      </c>
      <c r="C265">
        <v>2.8820000000000001</v>
      </c>
      <c r="D265">
        <v>2.8820000000000001</v>
      </c>
      <c r="E265">
        <v>2.766</v>
      </c>
      <c r="F265" s="21">
        <v>-3.3700000000000001E-2</v>
      </c>
    </row>
    <row r="266" spans="1:6" x14ac:dyDescent="0.35">
      <c r="A266" s="22" t="s">
        <v>611</v>
      </c>
      <c r="B266">
        <v>2.8820000000000001</v>
      </c>
      <c r="C266">
        <v>2.91</v>
      </c>
      <c r="D266">
        <v>2.956</v>
      </c>
      <c r="E266">
        <v>2.8820000000000001</v>
      </c>
      <c r="F266" s="21">
        <v>-9.5999999999999992E-3</v>
      </c>
    </row>
    <row r="267" spans="1:6" x14ac:dyDescent="0.35">
      <c r="A267" s="22" t="s">
        <v>613</v>
      </c>
      <c r="B267">
        <v>2.91</v>
      </c>
      <c r="C267">
        <v>2.8180000000000001</v>
      </c>
      <c r="D267">
        <v>2.91</v>
      </c>
      <c r="E267">
        <v>2.8180000000000001</v>
      </c>
      <c r="F267" s="21">
        <v>3.2300000000000002E-2</v>
      </c>
    </row>
    <row r="268" spans="1:6" x14ac:dyDescent="0.35">
      <c r="A268" s="22" t="s">
        <v>615</v>
      </c>
      <c r="B268">
        <v>2.819</v>
      </c>
      <c r="C268">
        <v>2.73</v>
      </c>
      <c r="D268">
        <v>2.8420000000000001</v>
      </c>
      <c r="E268">
        <v>2.73</v>
      </c>
      <c r="F268" s="21">
        <v>3.2599999999999997E-2</v>
      </c>
    </row>
    <row r="269" spans="1:6" x14ac:dyDescent="0.35">
      <c r="A269" s="22">
        <v>43686</v>
      </c>
      <c r="B269">
        <v>2.73</v>
      </c>
      <c r="C269">
        <v>2.8719999999999999</v>
      </c>
      <c r="D269">
        <v>2.923</v>
      </c>
      <c r="E269">
        <v>2.73</v>
      </c>
      <c r="F269" s="21">
        <v>-4.9799999999999997E-2</v>
      </c>
    </row>
    <row r="270" spans="1:6" x14ac:dyDescent="0.35">
      <c r="A270" s="22">
        <v>43474</v>
      </c>
      <c r="B270">
        <v>2.8730000000000002</v>
      </c>
      <c r="C270">
        <v>2.879</v>
      </c>
      <c r="D270">
        <v>2.8860000000000001</v>
      </c>
      <c r="E270">
        <v>2.8660000000000001</v>
      </c>
      <c r="F270" s="21">
        <v>-2.0999999999999999E-3</v>
      </c>
    </row>
    <row r="271" spans="1:6" x14ac:dyDescent="0.35">
      <c r="A271" s="22" t="s">
        <v>619</v>
      </c>
      <c r="B271">
        <v>2.879</v>
      </c>
      <c r="C271">
        <v>2.851</v>
      </c>
      <c r="D271">
        <v>2.9969999999999999</v>
      </c>
      <c r="E271">
        <v>2.851</v>
      </c>
      <c r="F271" s="21">
        <v>9.7999999999999997E-3</v>
      </c>
    </row>
    <row r="272" spans="1:6" x14ac:dyDescent="0.35">
      <c r="A272" s="22" t="s">
        <v>621</v>
      </c>
      <c r="B272">
        <v>2.851</v>
      </c>
      <c r="C272">
        <v>2.952</v>
      </c>
      <c r="D272">
        <v>2.9670000000000001</v>
      </c>
      <c r="E272">
        <v>2.851</v>
      </c>
      <c r="F272" s="21">
        <v>-3.3599999999999998E-2</v>
      </c>
    </row>
    <row r="273" spans="1:6" x14ac:dyDescent="0.35">
      <c r="A273" s="22">
        <v>43777</v>
      </c>
      <c r="B273">
        <v>2.95</v>
      </c>
      <c r="C273">
        <v>3.08</v>
      </c>
      <c r="D273">
        <v>3.08</v>
      </c>
      <c r="E273">
        <v>2.94</v>
      </c>
      <c r="F273" s="21">
        <v>-4.6800000000000001E-2</v>
      </c>
    </row>
    <row r="274" spans="1:6" x14ac:dyDescent="0.35">
      <c r="A274" s="22">
        <v>43563</v>
      </c>
      <c r="B274">
        <v>3.0950000000000002</v>
      </c>
      <c r="C274">
        <v>3.0619999999999998</v>
      </c>
      <c r="D274">
        <v>3.1040000000000001</v>
      </c>
      <c r="E274">
        <v>3.0539999999999998</v>
      </c>
      <c r="F274" s="21">
        <v>1.0800000000000001E-2</v>
      </c>
    </row>
    <row r="275" spans="1:6" x14ac:dyDescent="0.35">
      <c r="A275" s="22" t="s">
        <v>625</v>
      </c>
      <c r="B275">
        <v>3.0619999999999998</v>
      </c>
      <c r="C275">
        <v>3.0630000000000002</v>
      </c>
      <c r="D275">
        <v>3.1139999999999999</v>
      </c>
      <c r="E275">
        <v>3.0430000000000001</v>
      </c>
      <c r="F275" s="21">
        <v>-6.9999999999999999E-4</v>
      </c>
    </row>
    <row r="276" spans="1:6" x14ac:dyDescent="0.35">
      <c r="A276" s="22" t="s">
        <v>627</v>
      </c>
      <c r="B276">
        <v>3.0640000000000001</v>
      </c>
      <c r="C276">
        <v>2.9769999999999999</v>
      </c>
      <c r="D276">
        <v>3.0819999999999999</v>
      </c>
      <c r="E276">
        <v>2.9769999999999999</v>
      </c>
      <c r="F276" s="21">
        <v>2.8899999999999999E-2</v>
      </c>
    </row>
    <row r="277" spans="1:6" x14ac:dyDescent="0.35">
      <c r="A277" s="22" t="s">
        <v>629</v>
      </c>
      <c r="B277">
        <v>2.9780000000000002</v>
      </c>
      <c r="C277">
        <v>3.2549999999999999</v>
      </c>
      <c r="D277">
        <v>3.2549999999999999</v>
      </c>
      <c r="E277">
        <v>2.9780000000000002</v>
      </c>
      <c r="F277" s="21">
        <v>-8.5400000000000004E-2</v>
      </c>
    </row>
    <row r="278" spans="1:6" x14ac:dyDescent="0.35">
      <c r="A278" s="22">
        <v>43653</v>
      </c>
      <c r="B278">
        <v>3.2559999999999998</v>
      </c>
      <c r="C278">
        <v>3.4079999999999999</v>
      </c>
      <c r="D278">
        <v>3.4079999999999999</v>
      </c>
      <c r="E278">
        <v>3.2559999999999998</v>
      </c>
      <c r="F278" s="21">
        <v>-4.3999999999999997E-2</v>
      </c>
    </row>
    <row r="279" spans="1:6" x14ac:dyDescent="0.35">
      <c r="A279" s="22" t="s">
        <v>632</v>
      </c>
      <c r="B279">
        <v>3.4060000000000001</v>
      </c>
      <c r="C279">
        <v>3.504</v>
      </c>
      <c r="D279">
        <v>3.504</v>
      </c>
      <c r="E279">
        <v>3.4060000000000001</v>
      </c>
      <c r="F279" s="21">
        <v>-2.7099999999999999E-2</v>
      </c>
    </row>
    <row r="280" spans="1:6" x14ac:dyDescent="0.35">
      <c r="A280" s="22" t="s">
        <v>634</v>
      </c>
      <c r="B280">
        <v>3.5009999999999999</v>
      </c>
      <c r="C280">
        <v>3.52</v>
      </c>
      <c r="D280">
        <v>3.5310000000000001</v>
      </c>
      <c r="E280">
        <v>3.5009999999999999</v>
      </c>
      <c r="F280" s="21">
        <v>-5.7000000000000002E-3</v>
      </c>
    </row>
    <row r="281" spans="1:6" x14ac:dyDescent="0.35">
      <c r="A281" s="22" t="s">
        <v>636</v>
      </c>
      <c r="B281">
        <v>3.5209999999999999</v>
      </c>
      <c r="C281">
        <v>3.4929999999999999</v>
      </c>
      <c r="D281">
        <v>3.5209999999999999</v>
      </c>
      <c r="E281">
        <v>3.4820000000000002</v>
      </c>
      <c r="F281" s="21">
        <v>7.7000000000000002E-3</v>
      </c>
    </row>
    <row r="282" spans="1:6" x14ac:dyDescent="0.35">
      <c r="A282" s="22">
        <v>43714</v>
      </c>
      <c r="B282">
        <v>3.4940000000000002</v>
      </c>
      <c r="C282">
        <v>3.4470000000000001</v>
      </c>
      <c r="D282">
        <v>3.4940000000000002</v>
      </c>
      <c r="E282">
        <v>3.4470000000000001</v>
      </c>
      <c r="F282" s="21">
        <v>1.3299999999999999E-2</v>
      </c>
    </row>
    <row r="283" spans="1:6" x14ac:dyDescent="0.35">
      <c r="A283" s="22">
        <v>43502</v>
      </c>
      <c r="B283">
        <v>3.448</v>
      </c>
      <c r="C283">
        <v>3.4550000000000001</v>
      </c>
      <c r="D283">
        <v>3.4620000000000002</v>
      </c>
      <c r="E283">
        <v>3.448</v>
      </c>
      <c r="F283" s="21">
        <v>-2.3E-3</v>
      </c>
    </row>
    <row r="284" spans="1:6" x14ac:dyDescent="0.35">
      <c r="A284" s="22" t="s">
        <v>640</v>
      </c>
      <c r="B284">
        <v>3.456</v>
      </c>
      <c r="C284">
        <v>3.476</v>
      </c>
      <c r="D284">
        <v>3.4780000000000002</v>
      </c>
      <c r="E284">
        <v>3.456</v>
      </c>
      <c r="F284" s="21">
        <v>-6.0000000000000001E-3</v>
      </c>
    </row>
    <row r="285" spans="1:6" x14ac:dyDescent="0.35">
      <c r="A285" s="22" t="s">
        <v>642</v>
      </c>
      <c r="B285">
        <v>3.4769999999999999</v>
      </c>
      <c r="C285">
        <v>3.4849999999999999</v>
      </c>
      <c r="D285">
        <v>3.5190000000000001</v>
      </c>
      <c r="E285">
        <v>3.464</v>
      </c>
      <c r="F285" s="21">
        <v>-2.5999999999999999E-3</v>
      </c>
    </row>
    <row r="286" spans="1:6" x14ac:dyDescent="0.35">
      <c r="A286" s="22">
        <v>43804</v>
      </c>
      <c r="B286">
        <v>3.4860000000000002</v>
      </c>
      <c r="C286">
        <v>3.552</v>
      </c>
      <c r="D286">
        <v>3.552</v>
      </c>
      <c r="E286">
        <v>3.4860000000000002</v>
      </c>
      <c r="F286" s="21">
        <v>-1.8599999999999998E-2</v>
      </c>
    </row>
    <row r="287" spans="1:6" x14ac:dyDescent="0.35">
      <c r="A287" s="22">
        <v>43590</v>
      </c>
      <c r="B287">
        <v>3.552</v>
      </c>
      <c r="C287">
        <v>3.536</v>
      </c>
      <c r="D287">
        <v>3.6</v>
      </c>
      <c r="E287">
        <v>3.536</v>
      </c>
      <c r="F287" s="21">
        <v>4.4999999999999997E-3</v>
      </c>
    </row>
    <row r="288" spans="1:6" x14ac:dyDescent="0.35">
      <c r="A288" s="22" t="s">
        <v>646</v>
      </c>
      <c r="B288">
        <v>3.536</v>
      </c>
      <c r="C288">
        <v>3.5030000000000001</v>
      </c>
      <c r="D288">
        <v>3.536</v>
      </c>
      <c r="E288">
        <v>3.5030000000000001</v>
      </c>
      <c r="F288" s="21">
        <v>9.7000000000000003E-3</v>
      </c>
    </row>
    <row r="289" spans="1:6" x14ac:dyDescent="0.35">
      <c r="A289" s="22" t="s">
        <v>648</v>
      </c>
      <c r="B289">
        <v>3.5019999999999998</v>
      </c>
      <c r="C289">
        <v>3.516</v>
      </c>
      <c r="D289">
        <v>3.5270000000000001</v>
      </c>
      <c r="E289">
        <v>3.4750000000000001</v>
      </c>
      <c r="F289" s="21">
        <v>-4.0000000000000001E-3</v>
      </c>
    </row>
    <row r="290" spans="1:6" x14ac:dyDescent="0.35">
      <c r="A290" s="22" t="s">
        <v>650</v>
      </c>
      <c r="B290">
        <v>3.516</v>
      </c>
      <c r="C290">
        <v>3.6160000000000001</v>
      </c>
      <c r="D290">
        <v>3.65</v>
      </c>
      <c r="E290">
        <v>3.516</v>
      </c>
      <c r="F290" s="21">
        <v>-2.7900000000000001E-2</v>
      </c>
    </row>
    <row r="291" spans="1:6" x14ac:dyDescent="0.35">
      <c r="A291" s="22">
        <v>43650</v>
      </c>
      <c r="B291">
        <v>3.617</v>
      </c>
      <c r="C291">
        <v>3.4630000000000001</v>
      </c>
      <c r="D291">
        <v>3.6869999999999998</v>
      </c>
      <c r="E291">
        <v>3.4630000000000001</v>
      </c>
      <c r="F291" s="21">
        <v>4.36E-2</v>
      </c>
    </row>
    <row r="292" spans="1:6" x14ac:dyDescent="0.35">
      <c r="A292" s="22" t="s">
        <v>653</v>
      </c>
      <c r="B292">
        <v>3.4660000000000002</v>
      </c>
      <c r="C292">
        <v>3.3959999999999999</v>
      </c>
      <c r="D292">
        <v>3.4769999999999999</v>
      </c>
      <c r="E292">
        <v>3.3959999999999999</v>
      </c>
      <c r="F292" s="21">
        <v>2.0299999999999999E-2</v>
      </c>
    </row>
    <row r="293" spans="1:6" x14ac:dyDescent="0.35">
      <c r="A293" s="22" t="s">
        <v>655</v>
      </c>
      <c r="B293">
        <v>3.3969999999999998</v>
      </c>
      <c r="C293">
        <v>3.4729999999999999</v>
      </c>
      <c r="D293">
        <v>3.5619999999999998</v>
      </c>
      <c r="E293">
        <v>3.3969999999999998</v>
      </c>
      <c r="F293" s="21">
        <v>-2.1899999999999999E-2</v>
      </c>
    </row>
    <row r="294" spans="1:6" x14ac:dyDescent="0.35">
      <c r="A294" s="22" t="s">
        <v>657</v>
      </c>
      <c r="B294">
        <v>3.4729999999999999</v>
      </c>
      <c r="C294">
        <v>3.3010000000000002</v>
      </c>
      <c r="D294">
        <v>3.4729999999999999</v>
      </c>
      <c r="E294">
        <v>3.3010000000000002</v>
      </c>
      <c r="F294" s="21">
        <v>5.21E-2</v>
      </c>
    </row>
    <row r="295" spans="1:6" x14ac:dyDescent="0.35">
      <c r="A295" s="22">
        <v>43741</v>
      </c>
      <c r="B295">
        <v>3.3010000000000002</v>
      </c>
      <c r="C295">
        <v>3.319</v>
      </c>
      <c r="D295">
        <v>3.319</v>
      </c>
      <c r="E295">
        <v>3.2120000000000002</v>
      </c>
      <c r="F295" s="21">
        <v>-5.4000000000000003E-3</v>
      </c>
    </row>
    <row r="296" spans="1:6" x14ac:dyDescent="0.35">
      <c r="A296" s="22">
        <v>43527</v>
      </c>
      <c r="B296">
        <v>3.319</v>
      </c>
      <c r="C296">
        <v>3.2589999999999999</v>
      </c>
      <c r="D296">
        <v>3.319</v>
      </c>
      <c r="E296">
        <v>3.2240000000000002</v>
      </c>
      <c r="F296" s="21">
        <v>1.9699999999999999E-2</v>
      </c>
    </row>
    <row r="297" spans="1:6" x14ac:dyDescent="0.35">
      <c r="A297" s="22" t="s">
        <v>659</v>
      </c>
      <c r="B297">
        <v>3.2549999999999999</v>
      </c>
      <c r="C297">
        <v>3.3210000000000002</v>
      </c>
      <c r="D297">
        <v>3.375</v>
      </c>
      <c r="E297">
        <v>3.2549999999999999</v>
      </c>
      <c r="F297" s="21">
        <v>-1.9E-2</v>
      </c>
    </row>
    <row r="298" spans="1:6" x14ac:dyDescent="0.35">
      <c r="A298" s="22" t="s">
        <v>661</v>
      </c>
      <c r="B298">
        <v>3.3180000000000001</v>
      </c>
      <c r="C298">
        <v>3.1150000000000002</v>
      </c>
      <c r="D298">
        <v>3.3180000000000001</v>
      </c>
      <c r="E298">
        <v>3.1150000000000002</v>
      </c>
      <c r="F298" s="21">
        <v>6.4799999999999996E-2</v>
      </c>
    </row>
    <row r="299" spans="1:6" x14ac:dyDescent="0.35">
      <c r="A299" s="22">
        <v>43740</v>
      </c>
      <c r="B299">
        <v>3.1160000000000001</v>
      </c>
      <c r="C299">
        <v>3.5</v>
      </c>
      <c r="D299">
        <v>3.5</v>
      </c>
      <c r="E299">
        <v>3.11</v>
      </c>
      <c r="F299" s="21">
        <v>-0.10970000000000001</v>
      </c>
    </row>
    <row r="300" spans="1:6" x14ac:dyDescent="0.35">
      <c r="A300" s="22">
        <v>43526</v>
      </c>
      <c r="B300">
        <v>3.5</v>
      </c>
      <c r="C300">
        <v>3.5</v>
      </c>
      <c r="D300">
        <v>3.5</v>
      </c>
      <c r="E300">
        <v>3.5</v>
      </c>
      <c r="F300" s="21">
        <v>0</v>
      </c>
    </row>
    <row r="301" spans="1:6" x14ac:dyDescent="0.35">
      <c r="A301" s="22" t="s">
        <v>664</v>
      </c>
      <c r="B301">
        <v>3.5</v>
      </c>
      <c r="C301">
        <v>3.5880000000000001</v>
      </c>
      <c r="D301">
        <v>3.6110000000000002</v>
      </c>
      <c r="E301">
        <v>3.484</v>
      </c>
      <c r="F301" s="21">
        <v>-2.4500000000000001E-2</v>
      </c>
    </row>
    <row r="302" spans="1:6" x14ac:dyDescent="0.35">
      <c r="A302" s="22" t="s">
        <v>666</v>
      </c>
      <c r="B302">
        <v>3.5880000000000001</v>
      </c>
      <c r="C302">
        <v>3.6110000000000002</v>
      </c>
      <c r="D302">
        <v>3.6779999999999999</v>
      </c>
      <c r="E302">
        <v>3.5739999999999998</v>
      </c>
      <c r="F302" s="21">
        <v>-6.4000000000000003E-3</v>
      </c>
    </row>
    <row r="303" spans="1:6" x14ac:dyDescent="0.35">
      <c r="A303" s="22" t="s">
        <v>668</v>
      </c>
      <c r="B303">
        <v>3.6110000000000002</v>
      </c>
      <c r="C303">
        <v>3.6509999999999998</v>
      </c>
      <c r="D303">
        <v>3.75</v>
      </c>
      <c r="E303">
        <v>3.6110000000000002</v>
      </c>
      <c r="F303" s="21">
        <v>-1.0999999999999999E-2</v>
      </c>
    </row>
    <row r="304" spans="1:6" x14ac:dyDescent="0.35">
      <c r="A304" s="22">
        <v>43617</v>
      </c>
      <c r="B304">
        <v>3.6509999999999998</v>
      </c>
      <c r="C304">
        <v>4.1440000000000001</v>
      </c>
      <c r="D304">
        <v>4.1440000000000001</v>
      </c>
      <c r="E304">
        <v>3.6509999999999998</v>
      </c>
      <c r="F304" s="21">
        <v>-0.11899999999999999</v>
      </c>
    </row>
    <row r="305" spans="1:6" x14ac:dyDescent="0.35">
      <c r="A305" s="22" t="s">
        <v>671</v>
      </c>
      <c r="B305">
        <v>4.1440000000000001</v>
      </c>
      <c r="C305">
        <v>4.2370000000000001</v>
      </c>
      <c r="D305">
        <v>4.2370000000000001</v>
      </c>
      <c r="E305">
        <v>4.1440000000000001</v>
      </c>
      <c r="F305" s="21">
        <v>-1.43E-2</v>
      </c>
    </row>
    <row r="306" spans="1:6" x14ac:dyDescent="0.35">
      <c r="A306" s="22" t="s">
        <v>673</v>
      </c>
      <c r="B306">
        <v>4.2039999999999997</v>
      </c>
      <c r="C306">
        <v>4.0670000000000002</v>
      </c>
      <c r="D306">
        <v>4.2220000000000004</v>
      </c>
      <c r="E306">
        <v>4.0670000000000002</v>
      </c>
      <c r="F306" s="21">
        <v>3.3399999999999999E-2</v>
      </c>
    </row>
    <row r="307" spans="1:6" x14ac:dyDescent="0.35">
      <c r="A307" s="22" t="s">
        <v>675</v>
      </c>
      <c r="B307">
        <v>4.0679999999999996</v>
      </c>
      <c r="C307">
        <v>4.282</v>
      </c>
      <c r="D307">
        <v>4.282</v>
      </c>
      <c r="E307">
        <v>4.0679999999999996</v>
      </c>
      <c r="F307" s="21">
        <v>-0.05</v>
      </c>
    </row>
    <row r="308" spans="1:6" x14ac:dyDescent="0.35">
      <c r="A308" s="22">
        <v>43355</v>
      </c>
      <c r="B308">
        <v>4.282</v>
      </c>
      <c r="C308">
        <v>4.2649999999999997</v>
      </c>
      <c r="D308">
        <v>4.2830000000000004</v>
      </c>
      <c r="E308">
        <v>4.2590000000000003</v>
      </c>
      <c r="F308" s="21">
        <v>3.8E-3</v>
      </c>
    </row>
    <row r="309" spans="1:6" x14ac:dyDescent="0.35">
      <c r="A309" s="22">
        <v>43143</v>
      </c>
      <c r="B309">
        <v>4.266</v>
      </c>
      <c r="C309">
        <v>4.2880000000000003</v>
      </c>
      <c r="D309">
        <v>4.2880000000000003</v>
      </c>
      <c r="E309">
        <v>4.2300000000000004</v>
      </c>
      <c r="F309" s="21">
        <v>-5.1000000000000004E-3</v>
      </c>
    </row>
    <row r="310" spans="1:6" x14ac:dyDescent="0.35">
      <c r="A310" s="22" t="s">
        <v>679</v>
      </c>
      <c r="B310">
        <v>4.2880000000000003</v>
      </c>
      <c r="C310">
        <v>4.4930000000000003</v>
      </c>
      <c r="D310">
        <v>4.4930000000000003</v>
      </c>
      <c r="E310">
        <v>4.2880000000000003</v>
      </c>
      <c r="F310" s="21">
        <v>-4.5600000000000002E-2</v>
      </c>
    </row>
    <row r="311" spans="1:6" x14ac:dyDescent="0.35">
      <c r="A311" s="22" t="s">
        <v>681</v>
      </c>
      <c r="B311">
        <v>4.4930000000000003</v>
      </c>
      <c r="C311">
        <v>4.4089999999999998</v>
      </c>
      <c r="D311">
        <v>4.4930000000000003</v>
      </c>
      <c r="E311">
        <v>4.3879999999999999</v>
      </c>
      <c r="F311" s="21">
        <v>1.9099999999999999E-2</v>
      </c>
    </row>
    <row r="312" spans="1:6" x14ac:dyDescent="0.35">
      <c r="A312" s="22">
        <v>43415</v>
      </c>
      <c r="B312">
        <v>4.4089999999999998</v>
      </c>
      <c r="C312">
        <v>4.5090000000000003</v>
      </c>
      <c r="D312">
        <v>4.593</v>
      </c>
      <c r="E312">
        <v>4.33</v>
      </c>
      <c r="F312" s="21">
        <v>-2.24E-2</v>
      </c>
    </row>
    <row r="313" spans="1:6" x14ac:dyDescent="0.35">
      <c r="A313" s="22">
        <v>43201</v>
      </c>
      <c r="B313">
        <v>4.51</v>
      </c>
      <c r="C313">
        <v>4.4710000000000001</v>
      </c>
      <c r="D313">
        <v>4.51</v>
      </c>
      <c r="E313">
        <v>4.4160000000000004</v>
      </c>
      <c r="F313" s="21">
        <v>8.5000000000000006E-3</v>
      </c>
    </row>
    <row r="314" spans="1:6" x14ac:dyDescent="0.35">
      <c r="A314" s="22" t="s">
        <v>685</v>
      </c>
      <c r="B314">
        <v>4.4720000000000004</v>
      </c>
      <c r="C314">
        <v>4.452</v>
      </c>
      <c r="D314">
        <v>4.5430000000000001</v>
      </c>
      <c r="E314">
        <v>4.452</v>
      </c>
      <c r="F314" s="21">
        <v>4.4999999999999997E-3</v>
      </c>
    </row>
    <row r="315" spans="1:6" x14ac:dyDescent="0.35">
      <c r="A315" s="22" t="s">
        <v>687</v>
      </c>
      <c r="B315">
        <v>4.452</v>
      </c>
      <c r="C315">
        <v>4.2140000000000004</v>
      </c>
      <c r="D315">
        <v>4.452</v>
      </c>
      <c r="E315">
        <v>4.2140000000000004</v>
      </c>
      <c r="F315" s="21">
        <v>5.6500000000000002E-2</v>
      </c>
    </row>
    <row r="316" spans="1:6" x14ac:dyDescent="0.35">
      <c r="A316" s="22" t="s">
        <v>689</v>
      </c>
      <c r="B316">
        <v>4.2140000000000004</v>
      </c>
      <c r="C316">
        <v>4.2380000000000004</v>
      </c>
      <c r="D316">
        <v>4.2409999999999997</v>
      </c>
      <c r="E316">
        <v>4.2050000000000001</v>
      </c>
      <c r="F316" s="21">
        <v>-5.8999999999999999E-3</v>
      </c>
    </row>
    <row r="317" spans="1:6" x14ac:dyDescent="0.35">
      <c r="A317" s="22">
        <v>43291</v>
      </c>
      <c r="B317">
        <v>4.2389999999999999</v>
      </c>
      <c r="C317">
        <v>4.1630000000000003</v>
      </c>
      <c r="D317">
        <v>4.2720000000000002</v>
      </c>
      <c r="E317">
        <v>4.1539999999999999</v>
      </c>
      <c r="F317" s="21">
        <v>1.83E-2</v>
      </c>
    </row>
    <row r="318" spans="1:6" x14ac:dyDescent="0.35">
      <c r="A318" s="22" t="s">
        <v>692</v>
      </c>
      <c r="B318">
        <v>4.1630000000000003</v>
      </c>
      <c r="C318">
        <v>4.3220000000000001</v>
      </c>
      <c r="D318">
        <v>4.3220000000000001</v>
      </c>
      <c r="E318">
        <v>4.1310000000000002</v>
      </c>
      <c r="F318" s="21">
        <v>-2.7799999999999998E-2</v>
      </c>
    </row>
    <row r="319" spans="1:6" x14ac:dyDescent="0.35">
      <c r="A319" s="22" t="s">
        <v>694</v>
      </c>
      <c r="B319">
        <v>4.282</v>
      </c>
      <c r="C319">
        <v>4.1740000000000004</v>
      </c>
      <c r="D319">
        <v>4.282</v>
      </c>
      <c r="E319">
        <v>4.0839999999999996</v>
      </c>
      <c r="F319" s="21">
        <v>2.5899999999999999E-2</v>
      </c>
    </row>
    <row r="320" spans="1:6" x14ac:dyDescent="0.35">
      <c r="A320" s="22" t="s">
        <v>695</v>
      </c>
      <c r="B320">
        <v>4.1740000000000004</v>
      </c>
      <c r="C320">
        <v>3.9689999999999999</v>
      </c>
      <c r="D320">
        <v>4.2039999999999997</v>
      </c>
      <c r="E320">
        <v>3.9689999999999999</v>
      </c>
      <c r="F320" s="21">
        <v>5.1700000000000003E-2</v>
      </c>
    </row>
    <row r="321" spans="1:6" x14ac:dyDescent="0.35">
      <c r="A321" s="22">
        <v>43352</v>
      </c>
      <c r="B321">
        <v>3.9689999999999999</v>
      </c>
      <c r="C321">
        <v>4.4850000000000003</v>
      </c>
      <c r="D321">
        <v>4.4889999999999999</v>
      </c>
      <c r="E321">
        <v>3.9689999999999999</v>
      </c>
      <c r="F321" s="21">
        <v>-0.1152</v>
      </c>
    </row>
    <row r="322" spans="1:6" x14ac:dyDescent="0.35">
      <c r="A322" s="22">
        <v>43140</v>
      </c>
      <c r="B322">
        <v>4.4859999999999998</v>
      </c>
      <c r="C322">
        <v>4.383</v>
      </c>
      <c r="D322">
        <v>4.4859999999999998</v>
      </c>
      <c r="E322">
        <v>4.383</v>
      </c>
      <c r="F322" s="21">
        <v>3.3399999999999999E-2</v>
      </c>
    </row>
    <row r="323" spans="1:6" x14ac:dyDescent="0.35">
      <c r="A323" s="22" t="s">
        <v>699</v>
      </c>
      <c r="B323">
        <v>4.3410000000000002</v>
      </c>
      <c r="C323">
        <v>4.306</v>
      </c>
      <c r="D323">
        <v>4.3769999999999998</v>
      </c>
      <c r="E323">
        <v>4.266</v>
      </c>
      <c r="F323" s="21">
        <v>8.0999999999999996E-3</v>
      </c>
    </row>
    <row r="324" spans="1:6" x14ac:dyDescent="0.35">
      <c r="A324" s="22" t="s">
        <v>701</v>
      </c>
      <c r="B324">
        <v>4.306</v>
      </c>
      <c r="C324">
        <v>4.3689999999999998</v>
      </c>
      <c r="D324">
        <v>4.3689999999999998</v>
      </c>
      <c r="E324">
        <v>4.2210000000000001</v>
      </c>
      <c r="F324" s="21">
        <v>-1.44E-2</v>
      </c>
    </row>
    <row r="325" spans="1:6" x14ac:dyDescent="0.35">
      <c r="A325" s="22">
        <v>43442</v>
      </c>
      <c r="B325">
        <v>4.3689999999999998</v>
      </c>
      <c r="C325">
        <v>4.1029999999999998</v>
      </c>
      <c r="D325">
        <v>4.3710000000000004</v>
      </c>
      <c r="E325">
        <v>4.1029999999999998</v>
      </c>
      <c r="F325" s="21">
        <v>6.4600000000000005E-2</v>
      </c>
    </row>
    <row r="326" spans="1:6" x14ac:dyDescent="0.35">
      <c r="A326" s="22">
        <v>43228</v>
      </c>
      <c r="B326">
        <v>4.1040000000000001</v>
      </c>
      <c r="C326">
        <v>4.45</v>
      </c>
      <c r="D326">
        <v>4.45</v>
      </c>
      <c r="E326">
        <v>4.0650000000000004</v>
      </c>
      <c r="F326" s="21">
        <v>-7.8E-2</v>
      </c>
    </row>
    <row r="327" spans="1:6" x14ac:dyDescent="0.35">
      <c r="A327" s="22" t="s">
        <v>705</v>
      </c>
      <c r="B327">
        <v>4.4509999999999996</v>
      </c>
      <c r="C327">
        <v>3.1459999999999999</v>
      </c>
      <c r="D327">
        <v>4.4509999999999996</v>
      </c>
      <c r="E327">
        <v>3.1459999999999999</v>
      </c>
      <c r="F327" s="21">
        <v>0.41439999999999999</v>
      </c>
    </row>
    <row r="328" spans="1:6" x14ac:dyDescent="0.35">
      <c r="A328" s="22" t="s">
        <v>706</v>
      </c>
      <c r="B328">
        <v>3.1469999999999998</v>
      </c>
      <c r="C328">
        <v>3.0720000000000001</v>
      </c>
      <c r="D328">
        <v>3.254</v>
      </c>
      <c r="E328">
        <v>3.0720000000000001</v>
      </c>
      <c r="F328" s="21">
        <v>2.41E-2</v>
      </c>
    </row>
    <row r="329" spans="1:6" x14ac:dyDescent="0.35">
      <c r="A329" s="22" t="s">
        <v>707</v>
      </c>
      <c r="B329">
        <v>3.073</v>
      </c>
      <c r="C329">
        <v>2.7639999999999998</v>
      </c>
      <c r="D329">
        <v>3.073</v>
      </c>
      <c r="E329">
        <v>2.7639999999999998</v>
      </c>
      <c r="F329" s="21">
        <v>0.1114</v>
      </c>
    </row>
    <row r="330" spans="1:6" x14ac:dyDescent="0.35">
      <c r="A330" s="22">
        <v>43319</v>
      </c>
      <c r="B330">
        <v>2.7650000000000001</v>
      </c>
      <c r="C330">
        <v>2.7559999999999998</v>
      </c>
      <c r="D330">
        <v>2.7650000000000001</v>
      </c>
      <c r="E330">
        <v>2.7349999999999999</v>
      </c>
      <c r="F330" s="21">
        <v>2.8999999999999998E-3</v>
      </c>
    </row>
    <row r="331" spans="1:6" x14ac:dyDescent="0.35">
      <c r="A331" s="22">
        <v>43107</v>
      </c>
      <c r="B331">
        <v>2.7570000000000001</v>
      </c>
      <c r="C331">
        <v>2.6240000000000001</v>
      </c>
      <c r="D331">
        <v>2.7570000000000001</v>
      </c>
      <c r="E331">
        <v>2.6240000000000001</v>
      </c>
      <c r="F331" s="21">
        <v>5.0299999999999997E-2</v>
      </c>
    </row>
    <row r="332" spans="1:6" x14ac:dyDescent="0.35">
      <c r="A332" s="22" t="s">
        <v>711</v>
      </c>
      <c r="B332">
        <v>2.625</v>
      </c>
      <c r="C332">
        <v>2.573</v>
      </c>
      <c r="D332">
        <v>2.625</v>
      </c>
      <c r="E332">
        <v>2.573</v>
      </c>
      <c r="F332" s="21">
        <v>1.9800000000000002E-2</v>
      </c>
    </row>
    <row r="333" spans="1:6" x14ac:dyDescent="0.35">
      <c r="A333" s="22" t="s">
        <v>713</v>
      </c>
      <c r="B333">
        <v>2.5739999999999998</v>
      </c>
      <c r="C333">
        <v>2.641</v>
      </c>
      <c r="D333">
        <v>2.641</v>
      </c>
      <c r="E333">
        <v>2.5739999999999998</v>
      </c>
      <c r="F333" s="21">
        <v>-2.5700000000000001E-2</v>
      </c>
    </row>
    <row r="334" spans="1:6" x14ac:dyDescent="0.35">
      <c r="A334" s="22">
        <v>43379</v>
      </c>
      <c r="B334">
        <v>2.6419999999999999</v>
      </c>
      <c r="C334">
        <v>2.6179999999999999</v>
      </c>
      <c r="D334">
        <v>2.649</v>
      </c>
      <c r="E334">
        <v>2.6139999999999999</v>
      </c>
      <c r="F334" s="21">
        <v>8.8000000000000005E-3</v>
      </c>
    </row>
    <row r="335" spans="1:6" x14ac:dyDescent="0.35">
      <c r="A335" s="22">
        <v>43165</v>
      </c>
      <c r="B335">
        <v>2.6190000000000002</v>
      </c>
      <c r="C335">
        <v>2.7429999999999999</v>
      </c>
      <c r="D335">
        <v>2.7429999999999999</v>
      </c>
      <c r="E335">
        <v>2.5830000000000002</v>
      </c>
      <c r="F335" s="21">
        <v>-4.5600000000000002E-2</v>
      </c>
    </row>
    <row r="336" spans="1:6" x14ac:dyDescent="0.35">
      <c r="A336" s="22" t="s">
        <v>717</v>
      </c>
      <c r="B336">
        <v>2.7440000000000002</v>
      </c>
      <c r="C336">
        <v>2.5150000000000001</v>
      </c>
      <c r="D336">
        <v>2.7629999999999999</v>
      </c>
      <c r="E336">
        <v>2.508</v>
      </c>
      <c r="F336" s="21">
        <v>9.06E-2</v>
      </c>
    </row>
    <row r="337" spans="1:6" x14ac:dyDescent="0.35">
      <c r="A337" s="22" t="s">
        <v>719</v>
      </c>
      <c r="B337">
        <v>2.516</v>
      </c>
      <c r="C337">
        <v>2.4700000000000002</v>
      </c>
      <c r="D337">
        <v>2.536</v>
      </c>
      <c r="E337">
        <v>2.4500000000000002</v>
      </c>
      <c r="F337" s="21">
        <v>1.8200000000000001E-2</v>
      </c>
    </row>
    <row r="338" spans="1:6" x14ac:dyDescent="0.35">
      <c r="A338" s="22" t="s">
        <v>721</v>
      </c>
      <c r="B338">
        <v>2.4710000000000001</v>
      </c>
      <c r="C338">
        <v>2.3969999999999998</v>
      </c>
      <c r="D338">
        <v>2.5049999999999999</v>
      </c>
      <c r="E338">
        <v>2.3969999999999998</v>
      </c>
      <c r="F338" s="21">
        <v>3.09E-2</v>
      </c>
    </row>
    <row r="339" spans="1:6" x14ac:dyDescent="0.35">
      <c r="A339" s="22">
        <v>43256</v>
      </c>
      <c r="B339">
        <v>2.3969999999999998</v>
      </c>
      <c r="C339">
        <v>2.569</v>
      </c>
      <c r="D339">
        <v>2.569</v>
      </c>
      <c r="E339">
        <v>2.3759999999999999</v>
      </c>
      <c r="F339" s="21">
        <v>-6.7299999999999999E-2</v>
      </c>
    </row>
    <row r="340" spans="1:6" x14ac:dyDescent="0.35">
      <c r="A340" s="22" t="s">
        <v>724</v>
      </c>
      <c r="B340">
        <v>2.57</v>
      </c>
      <c r="C340">
        <v>2.8109999999999999</v>
      </c>
      <c r="D340">
        <v>2.8780000000000001</v>
      </c>
      <c r="E340">
        <v>2.57</v>
      </c>
      <c r="F340" s="21">
        <v>-8.5699999999999998E-2</v>
      </c>
    </row>
    <row r="341" spans="1:6" x14ac:dyDescent="0.35">
      <c r="A341" s="22" t="s">
        <v>726</v>
      </c>
      <c r="B341">
        <v>2.8109999999999999</v>
      </c>
      <c r="C341">
        <v>2.4950000000000001</v>
      </c>
      <c r="D341">
        <v>2.8109999999999999</v>
      </c>
      <c r="E341">
        <v>2.4940000000000002</v>
      </c>
      <c r="F341" s="21">
        <v>0.12670000000000001</v>
      </c>
    </row>
    <row r="342" spans="1:6" x14ac:dyDescent="0.35">
      <c r="A342" s="22" t="s">
        <v>728</v>
      </c>
      <c r="B342">
        <v>2.4950000000000001</v>
      </c>
      <c r="C342">
        <v>2.3540000000000001</v>
      </c>
      <c r="D342">
        <v>2.5049999999999999</v>
      </c>
      <c r="E342">
        <v>2.3540000000000001</v>
      </c>
      <c r="F342" s="21">
        <v>5.9400000000000001E-2</v>
      </c>
    </row>
    <row r="343" spans="1:6" x14ac:dyDescent="0.35">
      <c r="A343" s="22">
        <v>43316</v>
      </c>
      <c r="B343">
        <v>2.355</v>
      </c>
      <c r="C343">
        <v>2.5409999999999999</v>
      </c>
      <c r="D343">
        <v>2.5409999999999999</v>
      </c>
      <c r="E343">
        <v>2.3530000000000002</v>
      </c>
      <c r="F343" s="21">
        <v>-7.3200000000000001E-2</v>
      </c>
    </row>
    <row r="344" spans="1:6" x14ac:dyDescent="0.35">
      <c r="A344" s="22">
        <v>43104</v>
      </c>
      <c r="B344">
        <v>2.5409999999999999</v>
      </c>
      <c r="C344">
        <v>2.5169999999999999</v>
      </c>
      <c r="D344">
        <v>2.581</v>
      </c>
      <c r="E344">
        <v>2.492</v>
      </c>
      <c r="F344" s="21">
        <v>9.4999999999999998E-3</v>
      </c>
    </row>
    <row r="345" spans="1:6" x14ac:dyDescent="0.35">
      <c r="A345" s="22" t="s">
        <v>731</v>
      </c>
      <c r="B345">
        <v>2.5169999999999999</v>
      </c>
      <c r="C345">
        <v>2.5049999999999999</v>
      </c>
      <c r="D345">
        <v>2.6070000000000002</v>
      </c>
      <c r="E345">
        <v>2.4729999999999999</v>
      </c>
      <c r="F345" s="21">
        <v>4.7999999999999996E-3</v>
      </c>
    </row>
    <row r="346" spans="1:6" x14ac:dyDescent="0.35">
      <c r="A346" s="22" t="s">
        <v>732</v>
      </c>
      <c r="B346">
        <v>2.5049999999999999</v>
      </c>
      <c r="C346">
        <v>2.581</v>
      </c>
      <c r="D346">
        <v>2.581</v>
      </c>
      <c r="E346">
        <v>2.4820000000000002</v>
      </c>
      <c r="F346" s="21">
        <v>-2.98E-2</v>
      </c>
    </row>
    <row r="347" spans="1:6" x14ac:dyDescent="0.35">
      <c r="A347" s="22">
        <v>43407</v>
      </c>
      <c r="B347">
        <v>2.5819999999999999</v>
      </c>
      <c r="C347">
        <v>2.6389999999999998</v>
      </c>
      <c r="D347">
        <v>2.673</v>
      </c>
      <c r="E347">
        <v>2.57</v>
      </c>
      <c r="F347" s="21">
        <v>-2.1600000000000001E-2</v>
      </c>
    </row>
    <row r="348" spans="1:6" x14ac:dyDescent="0.35">
      <c r="A348" s="22">
        <v>43193</v>
      </c>
      <c r="B348">
        <v>2.6389999999999998</v>
      </c>
      <c r="C348">
        <v>2.6339999999999999</v>
      </c>
      <c r="D348">
        <v>2.6389999999999998</v>
      </c>
      <c r="E348">
        <v>2.5670000000000002</v>
      </c>
      <c r="F348" s="21">
        <v>1.5E-3</v>
      </c>
    </row>
    <row r="349" spans="1:6" x14ac:dyDescent="0.35">
      <c r="A349" s="22" t="s">
        <v>733</v>
      </c>
      <c r="B349">
        <v>2.6349999999999998</v>
      </c>
      <c r="C349">
        <v>2.7090000000000001</v>
      </c>
      <c r="D349">
        <v>2.819</v>
      </c>
      <c r="E349">
        <v>2.6320000000000001</v>
      </c>
      <c r="F349" s="21">
        <v>-2.7300000000000001E-2</v>
      </c>
    </row>
    <row r="350" spans="1:6" x14ac:dyDescent="0.35">
      <c r="A350" s="22" t="s">
        <v>734</v>
      </c>
      <c r="B350">
        <v>2.7090000000000001</v>
      </c>
      <c r="C350">
        <v>2.972</v>
      </c>
      <c r="D350">
        <v>2.972</v>
      </c>
      <c r="E350">
        <v>2.7090000000000001</v>
      </c>
      <c r="F350" s="21">
        <v>-8.8800000000000004E-2</v>
      </c>
    </row>
    <row r="351" spans="1:6" x14ac:dyDescent="0.35">
      <c r="A351" s="22">
        <v>43406</v>
      </c>
      <c r="B351">
        <v>2.9729999999999999</v>
      </c>
      <c r="C351">
        <v>3.0750000000000002</v>
      </c>
      <c r="D351">
        <v>3.0750000000000002</v>
      </c>
      <c r="E351">
        <v>2.9489999999999998</v>
      </c>
      <c r="F351" s="21">
        <v>-3.3500000000000002E-2</v>
      </c>
    </row>
    <row r="352" spans="1:6" x14ac:dyDescent="0.35">
      <c r="A352" s="22">
        <v>43192</v>
      </c>
      <c r="B352">
        <v>3.0760000000000001</v>
      </c>
      <c r="C352">
        <v>2.8849999999999998</v>
      </c>
      <c r="D352">
        <v>3.2050000000000001</v>
      </c>
      <c r="E352">
        <v>2.8559999999999999</v>
      </c>
      <c r="F352" s="21">
        <v>6.6199999999999995E-2</v>
      </c>
    </row>
    <row r="353" spans="1:6" x14ac:dyDescent="0.35">
      <c r="A353" s="22" t="s">
        <v>738</v>
      </c>
      <c r="B353">
        <v>2.8849999999999998</v>
      </c>
      <c r="C353">
        <v>3.0059999999999998</v>
      </c>
      <c r="D353">
        <v>3.2370000000000001</v>
      </c>
      <c r="E353">
        <v>2.8849999999999998</v>
      </c>
      <c r="F353" s="21">
        <v>-4.0599999999999997E-2</v>
      </c>
    </row>
    <row r="354" spans="1:6" x14ac:dyDescent="0.35">
      <c r="A354" s="22" t="s">
        <v>739</v>
      </c>
      <c r="B354">
        <v>3.0070000000000001</v>
      </c>
      <c r="C354">
        <v>3.5150000000000001</v>
      </c>
      <c r="D354">
        <v>4.1669999999999998</v>
      </c>
      <c r="E354">
        <v>3.0070000000000001</v>
      </c>
      <c r="F354" s="21">
        <v>-0.14449999999999999</v>
      </c>
    </row>
    <row r="355" spans="1:6" x14ac:dyDescent="0.35">
      <c r="A355" s="22" t="s">
        <v>740</v>
      </c>
      <c r="B355">
        <v>3.5150000000000001</v>
      </c>
      <c r="C355">
        <v>3.5590000000000002</v>
      </c>
      <c r="D355">
        <v>3.6659999999999999</v>
      </c>
      <c r="E355">
        <v>3.4350000000000001</v>
      </c>
      <c r="F355" s="21">
        <v>-1.24E-2</v>
      </c>
    </row>
    <row r="356" spans="1:6" x14ac:dyDescent="0.35">
      <c r="A356" s="22">
        <v>43282</v>
      </c>
      <c r="B356">
        <v>3.5590000000000002</v>
      </c>
      <c r="C356">
        <v>3.7559999999999998</v>
      </c>
      <c r="D356">
        <v>3.7559999999999998</v>
      </c>
      <c r="E356">
        <v>3.4780000000000002</v>
      </c>
      <c r="F356" s="21">
        <v>-5.2400000000000002E-2</v>
      </c>
    </row>
    <row r="357" spans="1:6" x14ac:dyDescent="0.35">
      <c r="A357" s="22" t="s">
        <v>743</v>
      </c>
      <c r="B357">
        <v>3.7559999999999998</v>
      </c>
      <c r="C357">
        <v>3.9319999999999999</v>
      </c>
      <c r="D357">
        <v>3.9319999999999999</v>
      </c>
      <c r="E357">
        <v>3.734</v>
      </c>
      <c r="F357" s="21">
        <v>-4.4999999999999998E-2</v>
      </c>
    </row>
    <row r="358" spans="1:6" x14ac:dyDescent="0.35">
      <c r="A358" s="22" t="s">
        <v>745</v>
      </c>
      <c r="B358">
        <v>3.9329999999999998</v>
      </c>
      <c r="C358">
        <v>3.4780000000000002</v>
      </c>
      <c r="D358">
        <v>3.9329999999999998</v>
      </c>
      <c r="E358">
        <v>3.444</v>
      </c>
      <c r="F358" s="21">
        <v>0.1308</v>
      </c>
    </row>
    <row r="359" spans="1:6" x14ac:dyDescent="0.35">
      <c r="A359" s="22" t="s">
        <v>747</v>
      </c>
      <c r="B359">
        <v>3.4780000000000002</v>
      </c>
      <c r="C359">
        <v>3.9449999999999998</v>
      </c>
      <c r="D359">
        <v>3.9449999999999998</v>
      </c>
      <c r="E359">
        <v>3.4780000000000002</v>
      </c>
      <c r="F359" s="21">
        <v>-0.11840000000000001</v>
      </c>
    </row>
    <row r="360" spans="1:6" x14ac:dyDescent="0.35">
      <c r="A360" s="22">
        <v>43020</v>
      </c>
      <c r="B360">
        <v>3.9449999999999998</v>
      </c>
      <c r="C360">
        <v>4.1260000000000003</v>
      </c>
      <c r="D360">
        <v>4.1260000000000003</v>
      </c>
      <c r="E360">
        <v>3.9409999999999998</v>
      </c>
      <c r="F360" s="21">
        <v>-5.0500000000000003E-2</v>
      </c>
    </row>
    <row r="361" spans="1:6" x14ac:dyDescent="0.35">
      <c r="A361" s="22">
        <v>42806</v>
      </c>
      <c r="B361">
        <v>4.1550000000000002</v>
      </c>
      <c r="C361">
        <v>4.1440000000000001</v>
      </c>
      <c r="D361">
        <v>4.1970000000000001</v>
      </c>
      <c r="E361">
        <v>4.1440000000000001</v>
      </c>
      <c r="F361" s="21">
        <v>2.7000000000000001E-3</v>
      </c>
    </row>
    <row r="362" spans="1:6" x14ac:dyDescent="0.35">
      <c r="A362" s="22" t="s">
        <v>749</v>
      </c>
      <c r="B362">
        <v>4.1440000000000001</v>
      </c>
      <c r="C362">
        <v>4.1980000000000004</v>
      </c>
      <c r="D362">
        <v>4.1980000000000004</v>
      </c>
      <c r="E362">
        <v>4.1440000000000001</v>
      </c>
      <c r="F362" s="21">
        <v>-1.29E-2</v>
      </c>
    </row>
    <row r="363" spans="1:6" x14ac:dyDescent="0.35">
      <c r="A363" s="22" t="s">
        <v>751</v>
      </c>
      <c r="B363">
        <v>4.1980000000000004</v>
      </c>
      <c r="C363">
        <v>4.1870000000000003</v>
      </c>
      <c r="D363">
        <v>4.2169999999999996</v>
      </c>
      <c r="E363">
        <v>4.1870000000000003</v>
      </c>
      <c r="F363" s="21">
        <v>2.5999999999999999E-3</v>
      </c>
    </row>
    <row r="364" spans="1:6" x14ac:dyDescent="0.35">
      <c r="A364" s="22">
        <v>43080</v>
      </c>
      <c r="B364">
        <v>4.1870000000000003</v>
      </c>
      <c r="C364">
        <v>4.1319999999999997</v>
      </c>
      <c r="D364">
        <v>4.1970000000000001</v>
      </c>
      <c r="E364">
        <v>4.1319999999999997</v>
      </c>
      <c r="F364" s="21">
        <v>1.3299999999999999E-2</v>
      </c>
    </row>
    <row r="365" spans="1:6" x14ac:dyDescent="0.35">
      <c r="A365" s="22">
        <v>42866</v>
      </c>
      <c r="B365">
        <v>4.1319999999999997</v>
      </c>
      <c r="C365">
        <v>4.069</v>
      </c>
      <c r="D365">
        <v>4.1319999999999997</v>
      </c>
      <c r="E365">
        <v>4.069</v>
      </c>
      <c r="F365" s="21">
        <v>1.55E-2</v>
      </c>
    </row>
    <row r="366" spans="1:6" x14ac:dyDescent="0.35">
      <c r="A366" s="22" t="s">
        <v>752</v>
      </c>
      <c r="B366">
        <v>4.069</v>
      </c>
      <c r="C366">
        <v>4.13</v>
      </c>
      <c r="D366">
        <v>4.13</v>
      </c>
      <c r="E366">
        <v>4.069</v>
      </c>
      <c r="F366" s="21">
        <v>-1.4800000000000001E-2</v>
      </c>
    </row>
    <row r="367" spans="1:6" x14ac:dyDescent="0.35">
      <c r="A367" s="22" t="s">
        <v>754</v>
      </c>
      <c r="B367">
        <v>4.13</v>
      </c>
      <c r="C367">
        <v>4.0810000000000004</v>
      </c>
      <c r="D367">
        <v>4.13</v>
      </c>
      <c r="E367">
        <v>4.0810000000000004</v>
      </c>
      <c r="F367" s="21">
        <v>1.2E-2</v>
      </c>
    </row>
    <row r="368" spans="1:6" x14ac:dyDescent="0.35">
      <c r="A368" s="22" t="s">
        <v>756</v>
      </c>
      <c r="B368">
        <v>4.0810000000000004</v>
      </c>
      <c r="C368">
        <v>4.0339999999999998</v>
      </c>
      <c r="D368">
        <v>4.0810000000000004</v>
      </c>
      <c r="E368">
        <v>4.0339999999999998</v>
      </c>
      <c r="F368" s="21">
        <v>1.17E-2</v>
      </c>
    </row>
    <row r="369" spans="1:6" x14ac:dyDescent="0.35">
      <c r="A369" s="22">
        <v>42957</v>
      </c>
      <c r="B369">
        <v>4.0339999999999998</v>
      </c>
      <c r="C369">
        <v>4.117</v>
      </c>
      <c r="D369">
        <v>4.117</v>
      </c>
      <c r="E369">
        <v>4.016</v>
      </c>
      <c r="F369" s="21">
        <v>-2.0199999999999999E-2</v>
      </c>
    </row>
    <row r="370" spans="1:6" x14ac:dyDescent="0.35">
      <c r="A370" s="22">
        <v>42745</v>
      </c>
      <c r="B370">
        <v>4.117</v>
      </c>
      <c r="C370">
        <v>4.1970000000000001</v>
      </c>
      <c r="D370">
        <v>4.1970000000000001</v>
      </c>
      <c r="E370">
        <v>4.117</v>
      </c>
      <c r="F370" s="21">
        <v>2.41E-2</v>
      </c>
    </row>
    <row r="371" spans="1:6" x14ac:dyDescent="0.35">
      <c r="A371" s="22" t="s">
        <v>760</v>
      </c>
      <c r="B371">
        <v>4.0199999999999996</v>
      </c>
      <c r="C371">
        <v>4.0259999999999998</v>
      </c>
      <c r="D371">
        <v>4.0259999999999998</v>
      </c>
      <c r="E371">
        <v>4.0199999999999996</v>
      </c>
      <c r="F371" s="21">
        <v>-1.5E-3</v>
      </c>
    </row>
    <row r="372" spans="1:6" x14ac:dyDescent="0.35">
      <c r="A372" s="22" t="s">
        <v>762</v>
      </c>
      <c r="B372">
        <v>4.0259999999999998</v>
      </c>
      <c r="C372">
        <v>4.0369999999999999</v>
      </c>
      <c r="D372">
        <v>4.0439999999999996</v>
      </c>
      <c r="E372">
        <v>4.0259999999999998</v>
      </c>
      <c r="F372" s="21">
        <v>-2.7000000000000001E-3</v>
      </c>
    </row>
    <row r="373" spans="1:6" x14ac:dyDescent="0.35">
      <c r="A373" s="22">
        <v>43017</v>
      </c>
      <c r="B373">
        <v>4.0369999999999999</v>
      </c>
      <c r="C373">
        <v>4.0730000000000004</v>
      </c>
      <c r="D373">
        <v>4.08</v>
      </c>
      <c r="E373">
        <v>4.0049999999999999</v>
      </c>
      <c r="F373" s="21">
        <v>-8.8000000000000005E-3</v>
      </c>
    </row>
    <row r="374" spans="1:6" x14ac:dyDescent="0.35">
      <c r="A374" s="22">
        <v>42803</v>
      </c>
      <c r="B374">
        <v>4.0730000000000004</v>
      </c>
      <c r="C374">
        <v>4.1369999999999996</v>
      </c>
      <c r="D374">
        <v>4.1369999999999996</v>
      </c>
      <c r="E374">
        <v>4.016</v>
      </c>
      <c r="F374" s="21">
        <v>-1.5900000000000001E-2</v>
      </c>
    </row>
    <row r="375" spans="1:6" x14ac:dyDescent="0.35">
      <c r="A375" s="22" t="s">
        <v>766</v>
      </c>
      <c r="B375">
        <v>4.1390000000000002</v>
      </c>
      <c r="C375">
        <v>4.2240000000000002</v>
      </c>
      <c r="D375">
        <v>4.2759999999999998</v>
      </c>
      <c r="E375">
        <v>4.1390000000000002</v>
      </c>
      <c r="F375" s="21">
        <v>-2.01E-2</v>
      </c>
    </row>
    <row r="376" spans="1:6" x14ac:dyDescent="0.35">
      <c r="A376" s="22" t="s">
        <v>767</v>
      </c>
      <c r="B376">
        <v>4.2240000000000002</v>
      </c>
      <c r="C376">
        <v>3.9780000000000002</v>
      </c>
      <c r="D376">
        <v>4.2240000000000002</v>
      </c>
      <c r="E376">
        <v>3.9780000000000002</v>
      </c>
      <c r="F376" s="21">
        <v>6.1800000000000001E-2</v>
      </c>
    </row>
    <row r="377" spans="1:6" x14ac:dyDescent="0.35">
      <c r="A377" s="22" t="s">
        <v>769</v>
      </c>
      <c r="B377">
        <v>3.9780000000000002</v>
      </c>
      <c r="C377">
        <v>3.9089999999999998</v>
      </c>
      <c r="D377">
        <v>3.9780000000000002</v>
      </c>
      <c r="E377">
        <v>3.899</v>
      </c>
      <c r="F377" s="21">
        <v>1.77E-2</v>
      </c>
    </row>
    <row r="378" spans="1:6" x14ac:dyDescent="0.35">
      <c r="A378" s="22">
        <v>42894</v>
      </c>
      <c r="B378">
        <v>3.9089999999999998</v>
      </c>
      <c r="C378">
        <v>3.843</v>
      </c>
      <c r="D378">
        <v>3.9089999999999998</v>
      </c>
      <c r="E378">
        <v>3.8239999999999998</v>
      </c>
      <c r="F378" s="21">
        <v>1.72E-2</v>
      </c>
    </row>
    <row r="379" spans="1:6" x14ac:dyDescent="0.35">
      <c r="A379" s="22" t="s">
        <v>772</v>
      </c>
      <c r="B379">
        <v>3.843</v>
      </c>
      <c r="C379">
        <v>3.9140000000000001</v>
      </c>
      <c r="D379">
        <v>3.9140000000000001</v>
      </c>
      <c r="E379">
        <v>3.8359999999999999</v>
      </c>
      <c r="F379" s="21">
        <v>-1.8100000000000002E-2</v>
      </c>
    </row>
    <row r="380" spans="1:6" x14ac:dyDescent="0.35">
      <c r="A380" s="22" t="s">
        <v>773</v>
      </c>
      <c r="B380">
        <v>3.9140000000000001</v>
      </c>
      <c r="C380">
        <v>3.742</v>
      </c>
      <c r="D380">
        <v>3.9140000000000001</v>
      </c>
      <c r="E380">
        <v>3.742</v>
      </c>
      <c r="F380" s="21">
        <v>4.5999999999999999E-2</v>
      </c>
    </row>
    <row r="381" spans="1:6" x14ac:dyDescent="0.35">
      <c r="A381" s="22" t="s">
        <v>775</v>
      </c>
      <c r="B381">
        <v>3.742</v>
      </c>
      <c r="C381">
        <v>3.8679999999999999</v>
      </c>
      <c r="D381">
        <v>3.8679999999999999</v>
      </c>
      <c r="E381">
        <v>3.6560000000000001</v>
      </c>
      <c r="F381" s="21">
        <v>-3.2599999999999997E-2</v>
      </c>
    </row>
    <row r="382" spans="1:6" x14ac:dyDescent="0.35">
      <c r="A382" s="22">
        <v>42985</v>
      </c>
      <c r="B382">
        <v>3.8679999999999999</v>
      </c>
      <c r="C382">
        <v>4.1239999999999997</v>
      </c>
      <c r="D382">
        <v>4.1239999999999997</v>
      </c>
      <c r="E382">
        <v>3.8</v>
      </c>
      <c r="F382" s="21">
        <v>-6.2100000000000002E-2</v>
      </c>
    </row>
    <row r="383" spans="1:6" x14ac:dyDescent="0.35">
      <c r="A383" s="22">
        <v>42773</v>
      </c>
      <c r="B383">
        <v>4.1239999999999997</v>
      </c>
      <c r="C383">
        <v>4.1909999999999998</v>
      </c>
      <c r="D383">
        <v>4.1909999999999998</v>
      </c>
      <c r="E383">
        <v>4.1239999999999997</v>
      </c>
      <c r="F383" s="21">
        <v>-1.6E-2</v>
      </c>
    </row>
    <row r="384" spans="1:6" x14ac:dyDescent="0.35">
      <c r="A384" s="22" t="s">
        <v>776</v>
      </c>
      <c r="B384">
        <v>4.1909999999999998</v>
      </c>
      <c r="C384">
        <v>4.1980000000000004</v>
      </c>
      <c r="D384">
        <v>4.2060000000000004</v>
      </c>
      <c r="E384">
        <v>4.1840000000000002</v>
      </c>
      <c r="F384" s="21">
        <v>-1.6999999999999999E-3</v>
      </c>
    </row>
    <row r="385" spans="1:6" x14ac:dyDescent="0.35">
      <c r="A385" s="22" t="s">
        <v>777</v>
      </c>
      <c r="B385">
        <v>4.1980000000000004</v>
      </c>
      <c r="C385">
        <v>4.22</v>
      </c>
      <c r="D385">
        <v>4.2220000000000004</v>
      </c>
      <c r="E385">
        <v>4.1900000000000004</v>
      </c>
      <c r="F385" s="21">
        <v>-5.1999999999999998E-3</v>
      </c>
    </row>
    <row r="386" spans="1:6" x14ac:dyDescent="0.35">
      <c r="A386" s="22">
        <v>43045</v>
      </c>
      <c r="B386">
        <v>4.22</v>
      </c>
      <c r="C386">
        <v>4.298</v>
      </c>
      <c r="D386">
        <v>4.298</v>
      </c>
      <c r="E386">
        <v>4.2149999999999999</v>
      </c>
      <c r="F386" s="21">
        <v>-1.8100000000000002E-2</v>
      </c>
    </row>
    <row r="387" spans="1:6" x14ac:dyDescent="0.35">
      <c r="A387" s="22">
        <v>42831</v>
      </c>
      <c r="B387">
        <v>4.298</v>
      </c>
      <c r="C387">
        <v>4.4550000000000001</v>
      </c>
      <c r="D387">
        <v>4.4550000000000001</v>
      </c>
      <c r="E387">
        <v>4.298</v>
      </c>
      <c r="F387" s="21">
        <v>-3.5200000000000002E-2</v>
      </c>
    </row>
    <row r="388" spans="1:6" x14ac:dyDescent="0.35">
      <c r="A388" s="22" t="s">
        <v>778</v>
      </c>
      <c r="B388">
        <v>4.4550000000000001</v>
      </c>
      <c r="C388">
        <v>4.2679999999999998</v>
      </c>
      <c r="D388">
        <v>4.4820000000000002</v>
      </c>
      <c r="E388">
        <v>4.2309999999999999</v>
      </c>
      <c r="F388" s="21">
        <v>4.3799999999999999E-2</v>
      </c>
    </row>
    <row r="389" spans="1:6" x14ac:dyDescent="0.35">
      <c r="A389" s="22" t="s">
        <v>779</v>
      </c>
      <c r="B389">
        <v>4.2679999999999998</v>
      </c>
      <c r="C389">
        <v>4.5789999999999997</v>
      </c>
      <c r="D389">
        <v>4.5789999999999997</v>
      </c>
      <c r="E389">
        <v>4.2679999999999998</v>
      </c>
      <c r="F389" s="21">
        <v>-6.7900000000000002E-2</v>
      </c>
    </row>
    <row r="390" spans="1:6" x14ac:dyDescent="0.35">
      <c r="A390" s="22" t="s">
        <v>780</v>
      </c>
      <c r="B390">
        <v>4.5789999999999997</v>
      </c>
      <c r="C390">
        <v>4.6920000000000002</v>
      </c>
      <c r="D390">
        <v>4.6920000000000002</v>
      </c>
      <c r="E390">
        <v>4.5250000000000004</v>
      </c>
      <c r="F390" s="21">
        <v>-2.41E-2</v>
      </c>
    </row>
    <row r="391" spans="1:6" x14ac:dyDescent="0.35">
      <c r="A391" s="22">
        <v>42921</v>
      </c>
      <c r="B391">
        <v>4.6920000000000002</v>
      </c>
      <c r="C391">
        <v>4.8159999999999998</v>
      </c>
      <c r="D391">
        <v>4.8159999999999998</v>
      </c>
      <c r="E391">
        <v>4.6479999999999997</v>
      </c>
      <c r="F391" s="21">
        <v>-2.5700000000000001E-2</v>
      </c>
    </row>
    <row r="392" spans="1:6" x14ac:dyDescent="0.35">
      <c r="A392" s="22" t="s">
        <v>781</v>
      </c>
      <c r="B392">
        <v>4.8159999999999998</v>
      </c>
      <c r="C392">
        <v>4.7709999999999999</v>
      </c>
      <c r="D392">
        <v>4.8159999999999998</v>
      </c>
      <c r="E392">
        <v>4.7709999999999999</v>
      </c>
      <c r="F392" s="21">
        <v>9.1999999999999998E-3</v>
      </c>
    </row>
    <row r="393" spans="1:6" x14ac:dyDescent="0.35">
      <c r="A393" s="22" t="s">
        <v>783</v>
      </c>
      <c r="B393">
        <v>4.7720000000000002</v>
      </c>
      <c r="C393">
        <v>4.67</v>
      </c>
      <c r="D393">
        <v>4.7720000000000002</v>
      </c>
      <c r="E393">
        <v>4.67</v>
      </c>
      <c r="F393" s="21">
        <v>2.18E-2</v>
      </c>
    </row>
    <row r="394" spans="1:6" x14ac:dyDescent="0.35">
      <c r="A394" s="22" t="s">
        <v>785</v>
      </c>
      <c r="B394">
        <v>4.67</v>
      </c>
      <c r="C394">
        <v>4.5469999999999997</v>
      </c>
      <c r="D394">
        <v>4.67</v>
      </c>
      <c r="E394">
        <v>4.5469999999999997</v>
      </c>
      <c r="F394" s="21">
        <v>2.7099999999999999E-2</v>
      </c>
    </row>
    <row r="395" spans="1:6" x14ac:dyDescent="0.35">
      <c r="A395" s="22">
        <v>42982</v>
      </c>
      <c r="B395">
        <v>4.5469999999999997</v>
      </c>
      <c r="C395">
        <v>4.6059999999999999</v>
      </c>
      <c r="D395">
        <v>4.609</v>
      </c>
      <c r="E395">
        <v>4.5460000000000003</v>
      </c>
      <c r="F395" s="21">
        <v>-1.2800000000000001E-2</v>
      </c>
    </row>
    <row r="396" spans="1:6" x14ac:dyDescent="0.35">
      <c r="A396" s="22">
        <v>42770</v>
      </c>
      <c r="B396">
        <v>4.6059999999999999</v>
      </c>
      <c r="C396">
        <v>4.6890000000000001</v>
      </c>
      <c r="D396">
        <v>4.6890000000000001</v>
      </c>
      <c r="E396">
        <v>4.6059999999999999</v>
      </c>
      <c r="F396" s="21">
        <v>-1.77E-2</v>
      </c>
    </row>
    <row r="397" spans="1:6" x14ac:dyDescent="0.35">
      <c r="A397" s="22" t="s">
        <v>789</v>
      </c>
      <c r="B397">
        <v>4.6890000000000001</v>
      </c>
      <c r="C397">
        <v>4.6269999999999998</v>
      </c>
      <c r="D397">
        <v>4.6890000000000001</v>
      </c>
      <c r="E397">
        <v>4.6269999999999998</v>
      </c>
      <c r="F397" s="21">
        <v>1.34E-2</v>
      </c>
    </row>
    <row r="398" spans="1:6" x14ac:dyDescent="0.35">
      <c r="A398" s="22" t="s">
        <v>790</v>
      </c>
      <c r="B398">
        <v>4.6269999999999998</v>
      </c>
      <c r="C398">
        <v>4.4909999999999997</v>
      </c>
      <c r="D398">
        <v>4.6269999999999998</v>
      </c>
      <c r="E398">
        <v>4.4909999999999997</v>
      </c>
      <c r="F398" s="21">
        <v>3.0300000000000001E-2</v>
      </c>
    </row>
    <row r="399" spans="1:6" x14ac:dyDescent="0.35">
      <c r="A399" s="22">
        <v>43072</v>
      </c>
      <c r="B399">
        <v>4.4909999999999997</v>
      </c>
      <c r="C399">
        <v>4.5090000000000003</v>
      </c>
      <c r="D399">
        <v>4.6239999999999997</v>
      </c>
      <c r="E399">
        <v>4.4630000000000001</v>
      </c>
      <c r="F399" s="21">
        <v>-4.0000000000000001E-3</v>
      </c>
    </row>
    <row r="400" spans="1:6" x14ac:dyDescent="0.35">
      <c r="A400" s="22">
        <v>42858</v>
      </c>
      <c r="B400">
        <v>4.5090000000000003</v>
      </c>
      <c r="C400">
        <v>4.3979999999999997</v>
      </c>
      <c r="D400">
        <v>4.5090000000000003</v>
      </c>
      <c r="E400">
        <v>4.3979999999999997</v>
      </c>
      <c r="F400" s="21">
        <v>2.52E-2</v>
      </c>
    </row>
    <row r="401" spans="1:6" x14ac:dyDescent="0.35">
      <c r="A401" s="22" t="s">
        <v>793</v>
      </c>
      <c r="B401">
        <v>4.3979999999999997</v>
      </c>
      <c r="C401">
        <v>4.2889999999999997</v>
      </c>
      <c r="D401">
        <v>4.3979999999999997</v>
      </c>
      <c r="E401">
        <v>4.2889999999999997</v>
      </c>
      <c r="F401" s="21">
        <v>2.5399999999999999E-2</v>
      </c>
    </row>
    <row r="402" spans="1:6" x14ac:dyDescent="0.35">
      <c r="A402" s="22" t="s">
        <v>795</v>
      </c>
      <c r="B402">
        <v>4.2889999999999997</v>
      </c>
      <c r="C402">
        <v>4.3620000000000001</v>
      </c>
      <c r="D402">
        <v>4.3620000000000001</v>
      </c>
      <c r="E402">
        <v>4.2889999999999997</v>
      </c>
      <c r="F402" s="21">
        <v>-1.67E-2</v>
      </c>
    </row>
    <row r="403" spans="1:6" x14ac:dyDescent="0.35">
      <c r="A403" s="22">
        <v>43071</v>
      </c>
      <c r="B403">
        <v>4.3620000000000001</v>
      </c>
      <c r="C403">
        <v>4.2489999999999997</v>
      </c>
      <c r="D403">
        <v>4.3620000000000001</v>
      </c>
      <c r="E403">
        <v>4.2409999999999997</v>
      </c>
      <c r="F403" s="21">
        <v>2.6599999999999999E-2</v>
      </c>
    </row>
    <row r="404" spans="1:6" x14ac:dyDescent="0.35">
      <c r="A404" s="22">
        <v>42857</v>
      </c>
      <c r="B404">
        <v>4.2489999999999997</v>
      </c>
      <c r="C404">
        <v>4.5940000000000003</v>
      </c>
      <c r="D404">
        <v>4.5940000000000003</v>
      </c>
      <c r="E404">
        <v>4.2309999999999999</v>
      </c>
      <c r="F404" s="21">
        <v>-7.51E-2</v>
      </c>
    </row>
    <row r="405" spans="1:6" x14ac:dyDescent="0.35">
      <c r="A405" s="22" t="s">
        <v>798</v>
      </c>
      <c r="B405">
        <v>4.5940000000000003</v>
      </c>
      <c r="C405">
        <v>4.6120000000000001</v>
      </c>
      <c r="D405">
        <v>4.6120000000000001</v>
      </c>
      <c r="E405">
        <v>4.5940000000000003</v>
      </c>
      <c r="F405" s="21">
        <v>1.5900000000000001E-2</v>
      </c>
    </row>
    <row r="406" spans="1:6" x14ac:dyDescent="0.35">
      <c r="A406" s="22" t="s">
        <v>800</v>
      </c>
      <c r="B406">
        <v>4.5220000000000002</v>
      </c>
      <c r="C406">
        <v>4.5960000000000001</v>
      </c>
      <c r="D406">
        <v>4.5960000000000001</v>
      </c>
      <c r="E406">
        <v>4.5220000000000002</v>
      </c>
      <c r="F406" s="21">
        <v>-1.61E-2</v>
      </c>
    </row>
    <row r="407" spans="1:6" x14ac:dyDescent="0.35">
      <c r="A407" s="22" t="s">
        <v>802</v>
      </c>
      <c r="B407">
        <v>4.5960000000000001</v>
      </c>
      <c r="C407">
        <v>4.5730000000000004</v>
      </c>
      <c r="D407">
        <v>4.6150000000000002</v>
      </c>
      <c r="E407">
        <v>4.5730000000000004</v>
      </c>
      <c r="F407" s="21">
        <v>5.0000000000000001E-3</v>
      </c>
    </row>
    <row r="408" spans="1:6" x14ac:dyDescent="0.35">
      <c r="A408" s="22">
        <v>42948</v>
      </c>
      <c r="B408">
        <v>4.5730000000000004</v>
      </c>
      <c r="C408">
        <v>4.6390000000000002</v>
      </c>
      <c r="D408">
        <v>4.6390000000000002</v>
      </c>
      <c r="E408">
        <v>4.548</v>
      </c>
      <c r="F408" s="21">
        <v>-1.4200000000000001E-2</v>
      </c>
    </row>
    <row r="409" spans="1:6" x14ac:dyDescent="0.35">
      <c r="A409" s="22">
        <v>42736</v>
      </c>
      <c r="B409">
        <v>4.6390000000000002</v>
      </c>
      <c r="C409">
        <v>4.6680000000000001</v>
      </c>
      <c r="D409">
        <v>4.6879999999999997</v>
      </c>
      <c r="E409">
        <v>4.6390000000000002</v>
      </c>
      <c r="F409" s="21">
        <v>-6.1999999999999998E-3</v>
      </c>
    </row>
    <row r="410" spans="1:6" x14ac:dyDescent="0.35">
      <c r="A410" s="22" t="s">
        <v>806</v>
      </c>
      <c r="B410">
        <v>4.6680000000000001</v>
      </c>
      <c r="C410">
        <v>4.8019999999999996</v>
      </c>
      <c r="D410">
        <v>4.8019999999999996</v>
      </c>
      <c r="E410">
        <v>4.6680000000000001</v>
      </c>
      <c r="F410" s="21">
        <v>-2.7900000000000001E-2</v>
      </c>
    </row>
    <row r="411" spans="1:6" x14ac:dyDescent="0.35">
      <c r="A411" s="22" t="s">
        <v>808</v>
      </c>
      <c r="B411">
        <v>4.8019999999999996</v>
      </c>
      <c r="C411">
        <v>4.806</v>
      </c>
      <c r="D411">
        <v>4.8529999999999998</v>
      </c>
      <c r="E411">
        <v>4.8019999999999996</v>
      </c>
      <c r="F411" s="21">
        <v>-8.0000000000000004E-4</v>
      </c>
    </row>
    <row r="412" spans="1:6" x14ac:dyDescent="0.35">
      <c r="A412" s="22">
        <v>42686</v>
      </c>
      <c r="B412">
        <v>4.806</v>
      </c>
      <c r="C412">
        <v>4.4180000000000001</v>
      </c>
      <c r="D412">
        <v>4.806</v>
      </c>
      <c r="E412">
        <v>4.4180000000000001</v>
      </c>
      <c r="F412" s="21">
        <v>8.7800000000000003E-2</v>
      </c>
    </row>
    <row r="413" spans="1:6" x14ac:dyDescent="0.35">
      <c r="A413" s="22">
        <v>42472</v>
      </c>
      <c r="B413">
        <v>4.4180000000000001</v>
      </c>
      <c r="C413">
        <v>4.3579999999999997</v>
      </c>
      <c r="D413">
        <v>4.4180000000000001</v>
      </c>
      <c r="E413">
        <v>4.3579999999999997</v>
      </c>
      <c r="F413" s="21">
        <v>1.38E-2</v>
      </c>
    </row>
    <row r="414" spans="1:6" x14ac:dyDescent="0.35">
      <c r="A414" s="22" t="s">
        <v>812</v>
      </c>
      <c r="B414">
        <v>4.3579999999999997</v>
      </c>
      <c r="C414">
        <v>4.3959999999999999</v>
      </c>
      <c r="D414">
        <v>4.4139999999999997</v>
      </c>
      <c r="E414">
        <v>4.3559999999999999</v>
      </c>
      <c r="F414" s="21">
        <v>-8.6E-3</v>
      </c>
    </row>
    <row r="415" spans="1:6" x14ac:dyDescent="0.35">
      <c r="A415" s="22" t="s">
        <v>814</v>
      </c>
      <c r="B415">
        <v>4.3959999999999999</v>
      </c>
      <c r="C415">
        <v>4.556</v>
      </c>
      <c r="D415">
        <v>4.556</v>
      </c>
      <c r="E415">
        <v>4.2720000000000002</v>
      </c>
      <c r="F415" s="21">
        <v>-3.5099999999999999E-2</v>
      </c>
    </row>
    <row r="416" spans="1:6" x14ac:dyDescent="0.35">
      <c r="A416" s="22" t="s">
        <v>816</v>
      </c>
      <c r="B416">
        <v>4.556</v>
      </c>
      <c r="C416">
        <v>4.2439999999999998</v>
      </c>
      <c r="D416">
        <v>4.556</v>
      </c>
      <c r="E416">
        <v>4.1740000000000004</v>
      </c>
      <c r="F416" s="21">
        <v>7.3499999999999996E-2</v>
      </c>
    </row>
    <row r="417" spans="1:6" x14ac:dyDescent="0.35">
      <c r="A417" s="22">
        <v>42532</v>
      </c>
      <c r="B417">
        <v>4.2439999999999998</v>
      </c>
      <c r="C417">
        <v>4.0350000000000001</v>
      </c>
      <c r="D417">
        <v>4.2439999999999998</v>
      </c>
      <c r="E417">
        <v>4.0350000000000001</v>
      </c>
      <c r="F417" s="21">
        <v>5.1799999999999999E-2</v>
      </c>
    </row>
    <row r="418" spans="1:6" x14ac:dyDescent="0.35">
      <c r="A418" s="22" t="s">
        <v>819</v>
      </c>
      <c r="B418">
        <v>4.0350000000000001</v>
      </c>
      <c r="C418">
        <v>3.9630000000000001</v>
      </c>
      <c r="D418">
        <v>4.0350000000000001</v>
      </c>
      <c r="E418">
        <v>3.96</v>
      </c>
      <c r="F418" s="21">
        <v>1.8200000000000001E-2</v>
      </c>
    </row>
    <row r="419" spans="1:6" x14ac:dyDescent="0.35">
      <c r="A419" s="22" t="s">
        <v>821</v>
      </c>
      <c r="B419">
        <v>3.9630000000000001</v>
      </c>
      <c r="C419">
        <v>3.9580000000000002</v>
      </c>
      <c r="D419">
        <v>3.9689999999999999</v>
      </c>
      <c r="E419">
        <v>3.9580000000000002</v>
      </c>
      <c r="F419" s="21">
        <v>1.2999999999999999E-3</v>
      </c>
    </row>
    <row r="420" spans="1:6" x14ac:dyDescent="0.35">
      <c r="A420" s="22" t="s">
        <v>823</v>
      </c>
      <c r="B420">
        <v>3.9580000000000002</v>
      </c>
      <c r="C420">
        <v>4.0199999999999996</v>
      </c>
      <c r="D420">
        <v>4.085</v>
      </c>
      <c r="E420">
        <v>3.9580000000000002</v>
      </c>
      <c r="F420" s="21">
        <v>-1.54E-2</v>
      </c>
    </row>
    <row r="421" spans="1:6" x14ac:dyDescent="0.35">
      <c r="A421" s="22">
        <v>42623</v>
      </c>
      <c r="B421">
        <v>4.0199999999999996</v>
      </c>
      <c r="C421">
        <v>4.069</v>
      </c>
      <c r="D421">
        <v>4.069</v>
      </c>
      <c r="E421">
        <v>3.956</v>
      </c>
      <c r="F421" s="21">
        <v>-1.2E-2</v>
      </c>
    </row>
    <row r="422" spans="1:6" x14ac:dyDescent="0.35">
      <c r="A422" s="22">
        <v>42410</v>
      </c>
      <c r="B422">
        <v>4.069</v>
      </c>
      <c r="C422">
        <v>4.2569999999999997</v>
      </c>
      <c r="D422">
        <v>4.3140000000000001</v>
      </c>
      <c r="E422">
        <v>4.069</v>
      </c>
      <c r="F422" s="21">
        <v>-4.4200000000000003E-2</v>
      </c>
    </row>
    <row r="423" spans="1:6" x14ac:dyDescent="0.35">
      <c r="A423" s="22" t="s">
        <v>827</v>
      </c>
      <c r="B423">
        <v>4.2569999999999997</v>
      </c>
      <c r="C423">
        <v>4.5620000000000003</v>
      </c>
      <c r="D423">
        <v>4.5620000000000003</v>
      </c>
      <c r="E423">
        <v>4.2569999999999997</v>
      </c>
      <c r="F423" s="21">
        <v>-6.6900000000000001E-2</v>
      </c>
    </row>
    <row r="424" spans="1:6" x14ac:dyDescent="0.35">
      <c r="A424" s="22" t="s">
        <v>829</v>
      </c>
      <c r="B424">
        <v>4.5620000000000003</v>
      </c>
      <c r="C424">
        <v>4.8230000000000004</v>
      </c>
      <c r="D424">
        <v>4.8230000000000004</v>
      </c>
      <c r="E424">
        <v>4.5620000000000003</v>
      </c>
      <c r="F424" s="21">
        <v>-5.4100000000000002E-2</v>
      </c>
    </row>
    <row r="425" spans="1:6" x14ac:dyDescent="0.35">
      <c r="A425" s="22">
        <v>42683</v>
      </c>
      <c r="B425">
        <v>4.8230000000000004</v>
      </c>
      <c r="C425">
        <v>4.899</v>
      </c>
      <c r="D425">
        <v>4.9029999999999996</v>
      </c>
      <c r="E425">
        <v>4.8230000000000004</v>
      </c>
      <c r="F425" s="21">
        <v>-1.55E-2</v>
      </c>
    </row>
    <row r="426" spans="1:6" x14ac:dyDescent="0.35">
      <c r="A426" s="22">
        <v>42469</v>
      </c>
      <c r="B426">
        <v>4.899</v>
      </c>
      <c r="C426">
        <v>4.96</v>
      </c>
      <c r="D426">
        <v>4.96</v>
      </c>
      <c r="E426">
        <v>4.899</v>
      </c>
      <c r="F426" s="21">
        <v>-1.2500000000000001E-2</v>
      </c>
    </row>
    <row r="427" spans="1:6" x14ac:dyDescent="0.35">
      <c r="A427" s="22" t="s">
        <v>833</v>
      </c>
      <c r="B427">
        <v>4.9610000000000003</v>
      </c>
      <c r="C427">
        <v>4.6449999999999996</v>
      </c>
      <c r="D427">
        <v>4.9770000000000003</v>
      </c>
      <c r="E427">
        <v>4.6449999999999996</v>
      </c>
      <c r="F427" s="21">
        <v>6.8000000000000005E-2</v>
      </c>
    </row>
    <row r="428" spans="1:6" x14ac:dyDescent="0.35">
      <c r="A428" s="22" t="s">
        <v>835</v>
      </c>
      <c r="B428">
        <v>4.6449999999999996</v>
      </c>
      <c r="C428">
        <v>4.7130000000000001</v>
      </c>
      <c r="D428">
        <v>4.7329999999999997</v>
      </c>
      <c r="E428">
        <v>4.625</v>
      </c>
      <c r="F428" s="21">
        <v>-1.44E-2</v>
      </c>
    </row>
    <row r="429" spans="1:6" x14ac:dyDescent="0.35">
      <c r="A429" s="22" t="s">
        <v>837</v>
      </c>
      <c r="B429">
        <v>4.7130000000000001</v>
      </c>
      <c r="C429">
        <v>4.5359999999999996</v>
      </c>
      <c r="D429">
        <v>4.7130000000000001</v>
      </c>
      <c r="E429">
        <v>4.5140000000000002</v>
      </c>
      <c r="F429" s="21">
        <v>3.0200000000000001E-2</v>
      </c>
    </row>
    <row r="430" spans="1:6" x14ac:dyDescent="0.35">
      <c r="A430" s="22">
        <v>42559</v>
      </c>
      <c r="B430">
        <v>4.5750000000000002</v>
      </c>
      <c r="C430">
        <v>4.6100000000000003</v>
      </c>
      <c r="D430">
        <v>4.6139999999999999</v>
      </c>
      <c r="E430">
        <v>4.5750000000000002</v>
      </c>
      <c r="F430" s="21">
        <v>-7.6E-3</v>
      </c>
    </row>
    <row r="431" spans="1:6" x14ac:dyDescent="0.35">
      <c r="A431" s="22" t="s">
        <v>840</v>
      </c>
      <c r="B431">
        <v>4.6100000000000003</v>
      </c>
      <c r="C431">
        <v>4.6230000000000002</v>
      </c>
      <c r="D431">
        <v>4.6230000000000002</v>
      </c>
      <c r="E431">
        <v>4.6100000000000003</v>
      </c>
      <c r="F431" s="21">
        <v>-2.8E-3</v>
      </c>
    </row>
    <row r="432" spans="1:6" x14ac:dyDescent="0.35">
      <c r="A432" s="22" t="s">
        <v>842</v>
      </c>
      <c r="B432">
        <v>4.6230000000000002</v>
      </c>
      <c r="C432">
        <v>4.6230000000000002</v>
      </c>
      <c r="D432">
        <v>4.6230000000000002</v>
      </c>
      <c r="E432">
        <v>4.6230000000000002</v>
      </c>
      <c r="F432" s="21">
        <v>-2.0000000000000001E-4</v>
      </c>
    </row>
    <row r="433" spans="1:6" x14ac:dyDescent="0.35">
      <c r="A433" s="22" t="s">
        <v>844</v>
      </c>
      <c r="B433">
        <v>4.6239999999999997</v>
      </c>
      <c r="C433">
        <v>4.6239999999999997</v>
      </c>
      <c r="D433">
        <v>4.6239999999999997</v>
      </c>
      <c r="E433">
        <v>4.6239999999999997</v>
      </c>
      <c r="F433" s="21">
        <v>-2.41E-2</v>
      </c>
    </row>
    <row r="434" spans="1:6" x14ac:dyDescent="0.35">
      <c r="A434" s="22">
        <v>42650</v>
      </c>
      <c r="B434">
        <v>4.7380000000000004</v>
      </c>
      <c r="C434">
        <v>4.7380000000000004</v>
      </c>
      <c r="D434">
        <v>4.7380000000000004</v>
      </c>
      <c r="E434">
        <v>4.7380000000000004</v>
      </c>
      <c r="F434" s="21">
        <v>-7.7000000000000002E-3</v>
      </c>
    </row>
    <row r="435" spans="1:6" x14ac:dyDescent="0.35">
      <c r="A435" s="22">
        <v>42436</v>
      </c>
      <c r="B435">
        <v>4.7750000000000004</v>
      </c>
      <c r="C435">
        <v>4.7750000000000004</v>
      </c>
      <c r="D435">
        <v>4.7750000000000004</v>
      </c>
      <c r="E435">
        <v>4.7750000000000004</v>
      </c>
      <c r="F435" s="21">
        <v>1.5299999999999999E-2</v>
      </c>
    </row>
    <row r="436" spans="1:6" x14ac:dyDescent="0.35">
      <c r="A436" s="22" t="s">
        <v>848</v>
      </c>
      <c r="B436">
        <v>4.7030000000000003</v>
      </c>
      <c r="C436">
        <v>4.7030000000000003</v>
      </c>
      <c r="D436">
        <v>4.7030000000000003</v>
      </c>
      <c r="E436">
        <v>4.7030000000000003</v>
      </c>
      <c r="F436" s="21">
        <v>1.9099999999999999E-2</v>
      </c>
    </row>
    <row r="437" spans="1:6" x14ac:dyDescent="0.35">
      <c r="A437" s="22" t="s">
        <v>850</v>
      </c>
      <c r="B437">
        <v>4.6150000000000002</v>
      </c>
      <c r="C437">
        <v>4.6150000000000002</v>
      </c>
      <c r="D437">
        <v>4.6150000000000002</v>
      </c>
      <c r="E437">
        <v>4.6150000000000002</v>
      </c>
      <c r="F437" s="21">
        <v>-1.41E-2</v>
      </c>
    </row>
    <row r="438" spans="1:6" x14ac:dyDescent="0.35">
      <c r="A438" s="22">
        <v>42710</v>
      </c>
      <c r="B438">
        <v>4.681</v>
      </c>
      <c r="C438">
        <v>4.681</v>
      </c>
      <c r="D438">
        <v>4.681</v>
      </c>
      <c r="E438">
        <v>4.681</v>
      </c>
      <c r="F438" s="21">
        <v>-4.0000000000000002E-4</v>
      </c>
    </row>
    <row r="439" spans="1:6" x14ac:dyDescent="0.35">
      <c r="A439" s="22">
        <v>42496</v>
      </c>
      <c r="B439">
        <v>4.6829999999999998</v>
      </c>
      <c r="C439">
        <v>4.6829999999999998</v>
      </c>
      <c r="D439">
        <v>4.6829999999999998</v>
      </c>
      <c r="E439">
        <v>4.6829999999999998</v>
      </c>
      <c r="F439" s="21">
        <v>-1.35E-2</v>
      </c>
    </row>
    <row r="440" spans="1:6" x14ac:dyDescent="0.35">
      <c r="A440" s="22" t="s">
        <v>854</v>
      </c>
      <c r="B440">
        <v>4.7469999999999999</v>
      </c>
      <c r="C440">
        <v>4.7469999999999999</v>
      </c>
      <c r="D440">
        <v>4.7469999999999999</v>
      </c>
      <c r="E440">
        <v>4.7469999999999999</v>
      </c>
      <c r="F440" s="21">
        <v>2.3E-3</v>
      </c>
    </row>
    <row r="441" spans="1:6" x14ac:dyDescent="0.35">
      <c r="A441" s="22" t="s">
        <v>856</v>
      </c>
      <c r="B441">
        <v>4.7359999999999998</v>
      </c>
      <c r="C441">
        <v>4.7359999999999998</v>
      </c>
      <c r="D441">
        <v>4.7359999999999998</v>
      </c>
      <c r="E441">
        <v>4.7359999999999998</v>
      </c>
      <c r="F441" s="21">
        <v>-2.2700000000000001E-2</v>
      </c>
    </row>
    <row r="442" spans="1:6" x14ac:dyDescent="0.35">
      <c r="A442" s="22" t="s">
        <v>858</v>
      </c>
      <c r="B442">
        <v>4.8460000000000001</v>
      </c>
      <c r="C442">
        <v>4.8460000000000001</v>
      </c>
      <c r="D442">
        <v>4.8460000000000001</v>
      </c>
      <c r="E442">
        <v>4.8460000000000001</v>
      </c>
      <c r="F442" s="21">
        <v>-2.06E-2</v>
      </c>
    </row>
    <row r="443" spans="1:6" x14ac:dyDescent="0.35">
      <c r="A443" s="22">
        <v>42587</v>
      </c>
      <c r="B443">
        <v>4.9480000000000004</v>
      </c>
      <c r="C443">
        <v>4.9480000000000004</v>
      </c>
      <c r="D443">
        <v>4.9480000000000004</v>
      </c>
      <c r="E443">
        <v>4.9480000000000004</v>
      </c>
      <c r="F443" s="21">
        <v>-1.8800000000000001E-2</v>
      </c>
    </row>
    <row r="444" spans="1:6" x14ac:dyDescent="0.35">
      <c r="A444" s="22">
        <v>42374</v>
      </c>
      <c r="B444">
        <v>5.0430000000000001</v>
      </c>
      <c r="C444">
        <v>5.0430000000000001</v>
      </c>
      <c r="D444">
        <v>5.0430000000000001</v>
      </c>
      <c r="E444">
        <v>5.0430000000000001</v>
      </c>
      <c r="F444" s="21">
        <v>4.0000000000000001E-3</v>
      </c>
    </row>
    <row r="445" spans="1:6" x14ac:dyDescent="0.35">
      <c r="A445" s="22" t="s">
        <v>862</v>
      </c>
      <c r="B445">
        <v>5.0229999999999997</v>
      </c>
      <c r="C445">
        <v>5.0229999999999997</v>
      </c>
      <c r="D445">
        <v>5.0229999999999997</v>
      </c>
      <c r="E445">
        <v>5.0229999999999997</v>
      </c>
      <c r="F445" s="21">
        <v>-7.7000000000000002E-3</v>
      </c>
    </row>
    <row r="446" spans="1:6" x14ac:dyDescent="0.35">
      <c r="A446" s="22" t="s">
        <v>864</v>
      </c>
      <c r="B446">
        <v>5.0620000000000003</v>
      </c>
      <c r="C446">
        <v>5.0620000000000003</v>
      </c>
      <c r="D446">
        <v>5.0620000000000003</v>
      </c>
      <c r="E446">
        <v>5.0620000000000003</v>
      </c>
      <c r="F446" s="21">
        <v>-1.06E-2</v>
      </c>
    </row>
    <row r="447" spans="1:6" x14ac:dyDescent="0.35">
      <c r="A447" s="22">
        <v>42647</v>
      </c>
      <c r="B447">
        <v>5.1159999999999997</v>
      </c>
      <c r="C447">
        <v>5.1159999999999997</v>
      </c>
      <c r="D447">
        <v>5.1159999999999997</v>
      </c>
      <c r="E447">
        <v>5.1159999999999997</v>
      </c>
      <c r="F447" s="21">
        <v>-4.7000000000000002E-3</v>
      </c>
    </row>
    <row r="448" spans="1:6" x14ac:dyDescent="0.35">
      <c r="A448" s="22">
        <v>42433</v>
      </c>
      <c r="B448">
        <v>5.14</v>
      </c>
      <c r="C448">
        <v>5.14</v>
      </c>
      <c r="D448">
        <v>5.14</v>
      </c>
      <c r="E448">
        <v>5.14</v>
      </c>
      <c r="F448" s="21">
        <v>1.1999999999999999E-3</v>
      </c>
    </row>
    <row r="449" spans="1:6" x14ac:dyDescent="0.35">
      <c r="A449" s="22" t="s">
        <v>868</v>
      </c>
      <c r="B449">
        <v>5.1340000000000003</v>
      </c>
      <c r="C449">
        <v>5.1340000000000003</v>
      </c>
      <c r="D449">
        <v>5.1340000000000003</v>
      </c>
      <c r="E449">
        <v>5.1340000000000003</v>
      </c>
      <c r="F449" s="21">
        <v>1.6199999999999999E-2</v>
      </c>
    </row>
    <row r="450" spans="1:6" x14ac:dyDescent="0.35">
      <c r="A450" s="22" t="s">
        <v>870</v>
      </c>
      <c r="B450">
        <v>5.0519999999999996</v>
      </c>
      <c r="C450">
        <v>5.0519999999999996</v>
      </c>
      <c r="D450">
        <v>5.0519999999999996</v>
      </c>
      <c r="E450">
        <v>5.0519999999999996</v>
      </c>
      <c r="F450" s="21">
        <v>6.1999999999999998E-3</v>
      </c>
    </row>
    <row r="451" spans="1:6" x14ac:dyDescent="0.35">
      <c r="A451" s="22" t="s">
        <v>872</v>
      </c>
      <c r="B451">
        <v>5.0209999999999999</v>
      </c>
      <c r="C451">
        <v>5.0209999999999999</v>
      </c>
      <c r="D451">
        <v>5.0209999999999999</v>
      </c>
      <c r="E451">
        <v>5.0209999999999999</v>
      </c>
      <c r="F451" s="21">
        <v>-1.9099999999999999E-2</v>
      </c>
    </row>
    <row r="452" spans="1:6" x14ac:dyDescent="0.35">
      <c r="A452" s="22">
        <v>42524</v>
      </c>
      <c r="B452">
        <v>5.1189999999999998</v>
      </c>
      <c r="C452">
        <v>5.1189999999999998</v>
      </c>
      <c r="D452">
        <v>5.1189999999999998</v>
      </c>
      <c r="E452">
        <v>5.1189999999999998</v>
      </c>
      <c r="F452" s="21">
        <v>1.0500000000000001E-2</v>
      </c>
    </row>
    <row r="453" spans="1:6" x14ac:dyDescent="0.35">
      <c r="A453" s="22" t="s">
        <v>875</v>
      </c>
      <c r="B453">
        <v>5.0659999999999998</v>
      </c>
      <c r="C453">
        <v>5.0659999999999998</v>
      </c>
      <c r="D453">
        <v>5.0659999999999998</v>
      </c>
      <c r="E453">
        <v>5.0659999999999998</v>
      </c>
      <c r="F453" s="21">
        <v>7.0000000000000001E-3</v>
      </c>
    </row>
    <row r="454" spans="1:6" x14ac:dyDescent="0.35">
      <c r="A454" s="22" t="s">
        <v>877</v>
      </c>
      <c r="B454">
        <v>5.0309999999999997</v>
      </c>
      <c r="C454">
        <v>5.0309999999999997</v>
      </c>
      <c r="D454">
        <v>5.0309999999999997</v>
      </c>
      <c r="E454">
        <v>5.0309999999999997</v>
      </c>
      <c r="F454" s="21">
        <v>-0.01</v>
      </c>
    </row>
    <row r="455" spans="1:6" x14ac:dyDescent="0.35">
      <c r="A455" s="22" t="s">
        <v>879</v>
      </c>
      <c r="B455">
        <v>5.0819999999999999</v>
      </c>
      <c r="C455">
        <v>5.0819999999999999</v>
      </c>
      <c r="D455">
        <v>5.0819999999999999</v>
      </c>
      <c r="E455">
        <v>5.0819999999999999</v>
      </c>
      <c r="F455" s="21">
        <v>-3.7999999999999999E-2</v>
      </c>
    </row>
    <row r="456" spans="1:6" x14ac:dyDescent="0.35">
      <c r="A456" s="22">
        <v>42553</v>
      </c>
      <c r="B456">
        <v>5.2830000000000004</v>
      </c>
      <c r="C456">
        <v>5.2830000000000004</v>
      </c>
      <c r="D456">
        <v>5.2830000000000004</v>
      </c>
      <c r="E456">
        <v>5.2830000000000004</v>
      </c>
      <c r="F456" s="21">
        <v>0</v>
      </c>
    </row>
    <row r="457" spans="1:6" x14ac:dyDescent="0.35">
      <c r="A457" s="22" t="s">
        <v>881</v>
      </c>
      <c r="B457">
        <v>5.2830000000000004</v>
      </c>
      <c r="C457">
        <v>5.2830000000000004</v>
      </c>
      <c r="D457">
        <v>5.2830000000000004</v>
      </c>
      <c r="E457">
        <v>5.2830000000000004</v>
      </c>
      <c r="F457" s="21">
        <v>4.7999999999999996E-3</v>
      </c>
    </row>
    <row r="458" spans="1:6" x14ac:dyDescent="0.35">
      <c r="A458" s="22" t="s">
        <v>883</v>
      </c>
      <c r="B458">
        <v>5.258</v>
      </c>
      <c r="C458">
        <v>5.258</v>
      </c>
      <c r="D458">
        <v>5.258</v>
      </c>
      <c r="E458">
        <v>5.258</v>
      </c>
      <c r="F458" s="21">
        <v>3.2000000000000002E-3</v>
      </c>
    </row>
    <row r="459" spans="1:6" x14ac:dyDescent="0.35">
      <c r="A459" s="22" t="s">
        <v>885</v>
      </c>
      <c r="B459">
        <v>5.2409999999999997</v>
      </c>
      <c r="C459">
        <v>5.2409999999999997</v>
      </c>
      <c r="D459">
        <v>5.2409999999999997</v>
      </c>
      <c r="E459">
        <v>5.2409999999999997</v>
      </c>
      <c r="F459" s="21">
        <v>5.9999999999999995E-4</v>
      </c>
    </row>
    <row r="460" spans="1:6" x14ac:dyDescent="0.35">
      <c r="A460" s="22">
        <v>42644</v>
      </c>
      <c r="B460">
        <v>5.2380000000000004</v>
      </c>
      <c r="C460">
        <v>5.2380000000000004</v>
      </c>
      <c r="D460">
        <v>5.2380000000000004</v>
      </c>
      <c r="E460">
        <v>5.2380000000000004</v>
      </c>
      <c r="F460" s="21">
        <v>2.0000000000000001E-4</v>
      </c>
    </row>
    <row r="461" spans="1:6" x14ac:dyDescent="0.35">
      <c r="A461" s="22">
        <v>42430</v>
      </c>
      <c r="B461">
        <v>5.2370000000000001</v>
      </c>
      <c r="C461">
        <v>5.2370000000000001</v>
      </c>
      <c r="D461">
        <v>5.2370000000000001</v>
      </c>
      <c r="E461">
        <v>5.2370000000000001</v>
      </c>
      <c r="F461" s="21">
        <v>3.0999999999999999E-3</v>
      </c>
    </row>
    <row r="462" spans="1:6" x14ac:dyDescent="0.35">
      <c r="A462" s="22" t="s">
        <v>889</v>
      </c>
      <c r="B462">
        <v>5.2210000000000001</v>
      </c>
      <c r="C462">
        <v>5.2210000000000001</v>
      </c>
      <c r="D462">
        <v>5.2210000000000001</v>
      </c>
      <c r="E462">
        <v>5.2210000000000001</v>
      </c>
      <c r="F462" s="21">
        <v>-4.0000000000000002E-4</v>
      </c>
    </row>
    <row r="463" spans="1:6" x14ac:dyDescent="0.35">
      <c r="A463" s="22" t="s">
        <v>891</v>
      </c>
      <c r="B463">
        <v>5.2229999999999999</v>
      </c>
      <c r="C463">
        <v>5.2229999999999999</v>
      </c>
      <c r="D463">
        <v>5.2229999999999999</v>
      </c>
      <c r="E463">
        <v>5.2229999999999999</v>
      </c>
      <c r="F463" s="21">
        <v>-2.8999999999999998E-3</v>
      </c>
    </row>
    <row r="464" spans="1:6" x14ac:dyDescent="0.35">
      <c r="A464" s="22" t="s">
        <v>893</v>
      </c>
      <c r="B464">
        <v>5.2380000000000004</v>
      </c>
      <c r="C464">
        <v>5.2380000000000004</v>
      </c>
      <c r="D464">
        <v>5.2380000000000004</v>
      </c>
      <c r="E464">
        <v>5.2380000000000004</v>
      </c>
      <c r="F464" s="21">
        <v>-4.1999999999999997E-3</v>
      </c>
    </row>
    <row r="465" spans="1:6" x14ac:dyDescent="0.35">
      <c r="A465" s="22">
        <v>42167</v>
      </c>
      <c r="B465">
        <v>5.26</v>
      </c>
      <c r="C465">
        <v>5.26</v>
      </c>
      <c r="D465">
        <v>5.26</v>
      </c>
      <c r="E465">
        <v>5.26</v>
      </c>
      <c r="F465" s="21">
        <v>-2.0999999999999999E-3</v>
      </c>
    </row>
    <row r="466" spans="1:6" x14ac:dyDescent="0.35">
      <c r="A466" s="22" t="s">
        <v>895</v>
      </c>
      <c r="B466">
        <v>5.2709999999999999</v>
      </c>
      <c r="C466">
        <v>5.2709999999999999</v>
      </c>
      <c r="D466">
        <v>5.2709999999999999</v>
      </c>
      <c r="E466">
        <v>5.2709999999999999</v>
      </c>
      <c r="F466" s="21">
        <v>-5.7999999999999996E-3</v>
      </c>
    </row>
    <row r="467" spans="1:6" x14ac:dyDescent="0.35">
      <c r="A467" s="22" t="s">
        <v>897</v>
      </c>
      <c r="B467">
        <v>5.3019999999999996</v>
      </c>
      <c r="C467">
        <v>5.3019999999999996</v>
      </c>
      <c r="D467">
        <v>5.3019999999999996</v>
      </c>
      <c r="E467">
        <v>5.3019999999999996</v>
      </c>
      <c r="F467" s="21">
        <v>-5.1000000000000004E-3</v>
      </c>
    </row>
    <row r="468" spans="1:6" x14ac:dyDescent="0.35">
      <c r="A468" s="22" t="s">
        <v>899</v>
      </c>
      <c r="B468">
        <v>5.3289999999999997</v>
      </c>
      <c r="C468">
        <v>5.3289999999999997</v>
      </c>
      <c r="D468">
        <v>5.3289999999999997</v>
      </c>
      <c r="E468">
        <v>5.3289999999999997</v>
      </c>
      <c r="F468" s="21">
        <v>3.2000000000000002E-3</v>
      </c>
    </row>
    <row r="469" spans="1:6" x14ac:dyDescent="0.35">
      <c r="A469" s="22">
        <v>42227</v>
      </c>
      <c r="B469">
        <v>5.3120000000000003</v>
      </c>
      <c r="C469">
        <v>5.3120000000000003</v>
      </c>
      <c r="D469">
        <v>5.3120000000000003</v>
      </c>
      <c r="E469">
        <v>5.3120000000000003</v>
      </c>
      <c r="F469" s="21">
        <v>1.18E-2</v>
      </c>
    </row>
    <row r="470" spans="1:6" x14ac:dyDescent="0.35">
      <c r="A470" s="22">
        <v>42015</v>
      </c>
      <c r="B470">
        <v>5.25</v>
      </c>
      <c r="C470">
        <v>5.25</v>
      </c>
      <c r="D470">
        <v>5.25</v>
      </c>
      <c r="E470">
        <v>5.25</v>
      </c>
      <c r="F470" s="21">
        <v>-1.9800000000000002E-2</v>
      </c>
    </row>
    <row r="471" spans="1:6" x14ac:dyDescent="0.35">
      <c r="A471" s="22" t="s">
        <v>903</v>
      </c>
      <c r="B471">
        <v>5.3559999999999999</v>
      </c>
      <c r="C471">
        <v>5.3559999999999999</v>
      </c>
      <c r="D471">
        <v>5.3559999999999999</v>
      </c>
      <c r="E471">
        <v>5.3559999999999999</v>
      </c>
      <c r="F471" s="21">
        <v>-2.2800000000000001E-2</v>
      </c>
    </row>
    <row r="472" spans="1:6" x14ac:dyDescent="0.35">
      <c r="A472" s="22" t="s">
        <v>905</v>
      </c>
      <c r="B472">
        <v>5.4809999999999999</v>
      </c>
      <c r="C472">
        <v>5.4809999999999999</v>
      </c>
      <c r="D472">
        <v>5.4809999999999999</v>
      </c>
      <c r="E472">
        <v>5.4809999999999999</v>
      </c>
      <c r="F472" s="21">
        <v>-5.7999999999999996E-3</v>
      </c>
    </row>
    <row r="473" spans="1:6" x14ac:dyDescent="0.35">
      <c r="A473" s="22">
        <v>42318</v>
      </c>
      <c r="B473">
        <v>5.5129999999999999</v>
      </c>
      <c r="C473">
        <v>5.5129999999999999</v>
      </c>
      <c r="D473">
        <v>5.5129999999999999</v>
      </c>
      <c r="E473">
        <v>5.5129999999999999</v>
      </c>
      <c r="F473" s="21">
        <v>2.0000000000000001E-4</v>
      </c>
    </row>
    <row r="474" spans="1:6" x14ac:dyDescent="0.35">
      <c r="A474" s="22">
        <v>42104</v>
      </c>
      <c r="B474">
        <v>5.5119999999999996</v>
      </c>
      <c r="C474">
        <v>5.5119999999999996</v>
      </c>
      <c r="D474">
        <v>5.5119999999999996</v>
      </c>
      <c r="E474">
        <v>5.5119999999999996</v>
      </c>
      <c r="F474" s="21">
        <v>-1.55E-2</v>
      </c>
    </row>
    <row r="475" spans="1:6" x14ac:dyDescent="0.35">
      <c r="A475" s="22" t="s">
        <v>909</v>
      </c>
      <c r="B475">
        <v>5.5990000000000002</v>
      </c>
      <c r="C475">
        <v>5.5990000000000002</v>
      </c>
      <c r="D475">
        <v>5.5990000000000002</v>
      </c>
      <c r="E475">
        <v>5.5990000000000002</v>
      </c>
      <c r="F475" s="21">
        <v>2.7300000000000001E-2</v>
      </c>
    </row>
    <row r="476" spans="1:6" x14ac:dyDescent="0.35">
      <c r="A476" s="22" t="s">
        <v>911</v>
      </c>
      <c r="B476">
        <v>5.45</v>
      </c>
      <c r="C476">
        <v>5.45</v>
      </c>
      <c r="D476">
        <v>5.45</v>
      </c>
      <c r="E476">
        <v>5.45</v>
      </c>
      <c r="F476" s="21">
        <v>3.7000000000000002E-3</v>
      </c>
    </row>
    <row r="477" spans="1:6" x14ac:dyDescent="0.35">
      <c r="A477" s="22" t="s">
        <v>913</v>
      </c>
      <c r="B477">
        <v>5.43</v>
      </c>
      <c r="C477">
        <v>5.43</v>
      </c>
      <c r="D477">
        <v>5.43</v>
      </c>
      <c r="E477">
        <v>5.43</v>
      </c>
      <c r="F477" s="21">
        <v>8.8999999999999999E-3</v>
      </c>
    </row>
    <row r="478" spans="1:6" x14ac:dyDescent="0.35">
      <c r="A478" s="22">
        <v>42164</v>
      </c>
      <c r="B478">
        <v>5.3819999999999997</v>
      </c>
      <c r="C478">
        <v>5.3819999999999997</v>
      </c>
      <c r="D478">
        <v>5.3819999999999997</v>
      </c>
      <c r="E478">
        <v>5.3819999999999997</v>
      </c>
      <c r="F478" s="21">
        <v>-1.0999999999999999E-2</v>
      </c>
    </row>
    <row r="479" spans="1:6" x14ac:dyDescent="0.35">
      <c r="A479" s="22" t="s">
        <v>916</v>
      </c>
      <c r="B479">
        <v>5.4420000000000002</v>
      </c>
      <c r="C479">
        <v>5.4420000000000002</v>
      </c>
      <c r="D479">
        <v>5.4420000000000002</v>
      </c>
      <c r="E479">
        <v>5.4420000000000002</v>
      </c>
      <c r="F479" s="21">
        <v>7.1999999999999998E-3</v>
      </c>
    </row>
    <row r="480" spans="1:6" x14ac:dyDescent="0.35">
      <c r="A480" s="22" t="s">
        <v>918</v>
      </c>
      <c r="B480">
        <v>5.4029999999999996</v>
      </c>
      <c r="C480">
        <v>5.4029999999999996</v>
      </c>
      <c r="D480">
        <v>5.4029999999999996</v>
      </c>
      <c r="E480">
        <v>5.4029999999999996</v>
      </c>
      <c r="F480" s="21">
        <v>1.9E-3</v>
      </c>
    </row>
    <row r="481" spans="1:6" x14ac:dyDescent="0.35">
      <c r="A481" s="22" t="s">
        <v>920</v>
      </c>
      <c r="B481">
        <v>5.3929999999999998</v>
      </c>
      <c r="C481">
        <v>5.3929999999999998</v>
      </c>
      <c r="D481">
        <v>5.3929999999999998</v>
      </c>
      <c r="E481">
        <v>5.3929999999999998</v>
      </c>
      <c r="F481" s="21">
        <v>2.8E-3</v>
      </c>
    </row>
    <row r="482" spans="1:6" x14ac:dyDescent="0.35">
      <c r="A482" s="22">
        <v>42255</v>
      </c>
      <c r="B482">
        <v>5.3780000000000001</v>
      </c>
      <c r="C482">
        <v>5.3780000000000001</v>
      </c>
      <c r="D482">
        <v>5.3780000000000001</v>
      </c>
      <c r="E482">
        <v>5.3780000000000001</v>
      </c>
      <c r="F482" s="21">
        <v>1.7999999999999999E-2</v>
      </c>
    </row>
    <row r="483" spans="1:6" x14ac:dyDescent="0.35">
      <c r="A483" s="22">
        <v>42043</v>
      </c>
      <c r="B483">
        <v>5.2830000000000004</v>
      </c>
      <c r="C483">
        <v>5.2830000000000004</v>
      </c>
      <c r="D483">
        <v>5.2830000000000004</v>
      </c>
      <c r="E483">
        <v>5.2830000000000004</v>
      </c>
      <c r="F483" s="21">
        <v>5.8999999999999999E-3</v>
      </c>
    </row>
    <row r="484" spans="1:6" x14ac:dyDescent="0.35">
      <c r="A484" s="22" t="s">
        <v>924</v>
      </c>
      <c r="B484">
        <v>5.2519999999999998</v>
      </c>
      <c r="C484">
        <v>5.2519999999999998</v>
      </c>
      <c r="D484">
        <v>5.2519999999999998</v>
      </c>
      <c r="E484">
        <v>5.2519999999999998</v>
      </c>
      <c r="F484" s="21">
        <v>5.1999999999999998E-3</v>
      </c>
    </row>
    <row r="485" spans="1:6" x14ac:dyDescent="0.35">
      <c r="A485" s="22" t="s">
        <v>926</v>
      </c>
      <c r="B485">
        <v>5.2249999999999996</v>
      </c>
      <c r="C485">
        <v>5.2249999999999996</v>
      </c>
      <c r="D485">
        <v>5.2249999999999996</v>
      </c>
      <c r="E485">
        <v>5.2249999999999996</v>
      </c>
      <c r="F485" s="21">
        <v>-8.2000000000000007E-3</v>
      </c>
    </row>
    <row r="486" spans="1:6" x14ac:dyDescent="0.35">
      <c r="A486" s="22">
        <v>42345</v>
      </c>
      <c r="B486">
        <v>5.2679999999999998</v>
      </c>
      <c r="C486">
        <v>5.2679999999999998</v>
      </c>
      <c r="D486">
        <v>5.2679999999999998</v>
      </c>
      <c r="E486">
        <v>5.2679999999999998</v>
      </c>
      <c r="F486" s="21">
        <v>4.0000000000000001E-3</v>
      </c>
    </row>
    <row r="487" spans="1:6" x14ac:dyDescent="0.35">
      <c r="A487" s="22">
        <v>42131</v>
      </c>
      <c r="B487">
        <v>5.2469999999999999</v>
      </c>
      <c r="C487">
        <v>5.2469999999999999</v>
      </c>
      <c r="D487">
        <v>5.2469999999999999</v>
      </c>
      <c r="E487">
        <v>5.2469999999999999</v>
      </c>
      <c r="F487" s="21">
        <v>-6.1999999999999998E-3</v>
      </c>
    </row>
    <row r="488" spans="1:6" x14ac:dyDescent="0.35">
      <c r="A488" s="22" t="s">
        <v>930</v>
      </c>
      <c r="B488">
        <v>5.28</v>
      </c>
      <c r="C488">
        <v>5.28</v>
      </c>
      <c r="D488">
        <v>5.28</v>
      </c>
      <c r="E488">
        <v>5.28</v>
      </c>
      <c r="F488" s="21">
        <v>-2.2200000000000001E-2</v>
      </c>
    </row>
    <row r="489" spans="1:6" x14ac:dyDescent="0.35">
      <c r="A489" s="22" t="s">
        <v>932</v>
      </c>
      <c r="B489">
        <v>5.4</v>
      </c>
      <c r="C489">
        <v>5.4</v>
      </c>
      <c r="D489">
        <v>5.4</v>
      </c>
      <c r="E489">
        <v>5.4</v>
      </c>
      <c r="F489" s="21">
        <v>-2.5399999999999999E-2</v>
      </c>
    </row>
    <row r="490" spans="1:6" x14ac:dyDescent="0.35">
      <c r="A490" s="22" t="s">
        <v>934</v>
      </c>
      <c r="B490">
        <v>5.5410000000000004</v>
      </c>
      <c r="C490">
        <v>5.5410000000000004</v>
      </c>
      <c r="D490">
        <v>5.5410000000000004</v>
      </c>
      <c r="E490">
        <v>5.5410000000000004</v>
      </c>
      <c r="F490" s="21">
        <v>6.0000000000000001E-3</v>
      </c>
    </row>
    <row r="491" spans="1:6" x14ac:dyDescent="0.35">
      <c r="A491" s="22">
        <v>42191</v>
      </c>
      <c r="B491">
        <v>5.508</v>
      </c>
      <c r="C491">
        <v>5.508</v>
      </c>
      <c r="D491">
        <v>5.508</v>
      </c>
      <c r="E491">
        <v>5.508</v>
      </c>
      <c r="F491" s="21">
        <v>3.32E-2</v>
      </c>
    </row>
    <row r="492" spans="1:6" x14ac:dyDescent="0.35">
      <c r="A492" s="22" t="s">
        <v>937</v>
      </c>
      <c r="B492">
        <v>5.3310000000000004</v>
      </c>
      <c r="C492">
        <v>5.3310000000000004</v>
      </c>
      <c r="D492">
        <v>5.3310000000000004</v>
      </c>
      <c r="E492">
        <v>5.3310000000000004</v>
      </c>
      <c r="F492" s="21">
        <v>2.8000000000000001E-2</v>
      </c>
    </row>
    <row r="493" spans="1:6" x14ac:dyDescent="0.35">
      <c r="A493" s="22" t="s">
        <v>939</v>
      </c>
      <c r="B493">
        <v>5.1859999999999999</v>
      </c>
      <c r="C493">
        <v>5.1859999999999999</v>
      </c>
      <c r="D493">
        <v>5.1859999999999999</v>
      </c>
      <c r="E493">
        <v>5.1859999999999999</v>
      </c>
      <c r="F493" s="21">
        <v>-9.4000000000000004E-3</v>
      </c>
    </row>
    <row r="494" spans="1:6" x14ac:dyDescent="0.35">
      <c r="A494" s="22" t="s">
        <v>941</v>
      </c>
      <c r="B494">
        <v>5.2350000000000003</v>
      </c>
      <c r="C494">
        <v>5.2350000000000003</v>
      </c>
      <c r="D494">
        <v>5.2350000000000003</v>
      </c>
      <c r="E494">
        <v>5.2350000000000003</v>
      </c>
      <c r="F494" s="21">
        <v>-2.5000000000000001E-2</v>
      </c>
    </row>
    <row r="495" spans="1:6" x14ac:dyDescent="0.35">
      <c r="A495" s="22">
        <v>42282</v>
      </c>
      <c r="B495">
        <v>5.3689999999999998</v>
      </c>
      <c r="C495">
        <v>5.3689999999999998</v>
      </c>
      <c r="D495">
        <v>5.3689999999999998</v>
      </c>
      <c r="E495">
        <v>5.3689999999999998</v>
      </c>
      <c r="F495" s="21">
        <v>7.7000000000000002E-3</v>
      </c>
    </row>
    <row r="496" spans="1:6" x14ac:dyDescent="0.35">
      <c r="A496" s="22">
        <v>42068</v>
      </c>
      <c r="B496">
        <v>5.3280000000000003</v>
      </c>
      <c r="C496">
        <v>5.3280000000000003</v>
      </c>
      <c r="D496">
        <v>5.3280000000000003</v>
      </c>
      <c r="E496">
        <v>5.3280000000000003</v>
      </c>
      <c r="F496" s="21">
        <v>2.4400000000000002E-2</v>
      </c>
    </row>
    <row r="497" spans="1:6" x14ac:dyDescent="0.35">
      <c r="A497" s="22" t="s">
        <v>945</v>
      </c>
      <c r="B497">
        <v>5.2009999999999996</v>
      </c>
      <c r="C497">
        <v>5.2009999999999996</v>
      </c>
      <c r="D497">
        <v>5.2009999999999996</v>
      </c>
      <c r="E497">
        <v>5.2009999999999996</v>
      </c>
      <c r="F497" s="21">
        <v>-4.53E-2</v>
      </c>
    </row>
    <row r="498" spans="1:6" x14ac:dyDescent="0.35">
      <c r="A498" s="22" t="s">
        <v>947</v>
      </c>
      <c r="B498">
        <v>5.4480000000000004</v>
      </c>
      <c r="C498">
        <v>5.4480000000000004</v>
      </c>
      <c r="D498">
        <v>5.4480000000000004</v>
      </c>
      <c r="E498">
        <v>5.4480000000000004</v>
      </c>
      <c r="F498" s="21">
        <v>3.2599999999999997E-2</v>
      </c>
    </row>
    <row r="499" spans="1:6" x14ac:dyDescent="0.35">
      <c r="A499" s="22">
        <v>42342</v>
      </c>
      <c r="B499">
        <v>5.2759999999999998</v>
      </c>
      <c r="C499">
        <v>5.2759999999999998</v>
      </c>
      <c r="D499">
        <v>5.2759999999999998</v>
      </c>
      <c r="E499">
        <v>5.2759999999999998</v>
      </c>
      <c r="F499" s="21">
        <v>4.1500000000000002E-2</v>
      </c>
    </row>
    <row r="500" spans="1:6" x14ac:dyDescent="0.35">
      <c r="A500" s="22">
        <v>42128</v>
      </c>
      <c r="B500">
        <v>5.0659999999999998</v>
      </c>
      <c r="C500">
        <v>5.0659999999999998</v>
      </c>
      <c r="D500">
        <v>5.0659999999999998</v>
      </c>
      <c r="E500">
        <v>5.0659999999999998</v>
      </c>
      <c r="F500" s="21">
        <v>3.0499999999999999E-2</v>
      </c>
    </row>
    <row r="501" spans="1:6" x14ac:dyDescent="0.35">
      <c r="A501" s="22" t="s">
        <v>951</v>
      </c>
      <c r="B501">
        <v>4.9160000000000004</v>
      </c>
      <c r="C501">
        <v>4.9160000000000004</v>
      </c>
      <c r="D501">
        <v>4.9160000000000004</v>
      </c>
      <c r="E501">
        <v>4.9160000000000004</v>
      </c>
      <c r="F501" s="21">
        <v>8.6E-3</v>
      </c>
    </row>
    <row r="502" spans="1:6" x14ac:dyDescent="0.35">
      <c r="A502" s="22" t="s">
        <v>953</v>
      </c>
      <c r="B502">
        <v>4.8739999999999997</v>
      </c>
      <c r="C502">
        <v>4.8739999999999997</v>
      </c>
      <c r="D502">
        <v>4.8739999999999997</v>
      </c>
      <c r="E502">
        <v>4.8739999999999997</v>
      </c>
      <c r="F502" s="21">
        <v>2.7400000000000001E-2</v>
      </c>
    </row>
    <row r="503" spans="1:6" x14ac:dyDescent="0.35">
      <c r="A503" s="22" t="s">
        <v>955</v>
      </c>
      <c r="B503">
        <v>4.7439999999999998</v>
      </c>
      <c r="C503">
        <v>4.7439999999999998</v>
      </c>
      <c r="D503">
        <v>4.7439999999999998</v>
      </c>
      <c r="E503">
        <v>4.7439999999999998</v>
      </c>
      <c r="F503" s="21">
        <v>2.3099999999999999E-2</v>
      </c>
    </row>
    <row r="504" spans="1:6" x14ac:dyDescent="0.35">
      <c r="A504" s="22">
        <v>42219</v>
      </c>
      <c r="B504">
        <v>4.6369999999999996</v>
      </c>
      <c r="C504">
        <v>4.6369999999999996</v>
      </c>
      <c r="D504">
        <v>4.6369999999999996</v>
      </c>
      <c r="E504">
        <v>4.6369999999999996</v>
      </c>
      <c r="F504" s="21">
        <v>5.5999999999999999E-3</v>
      </c>
    </row>
    <row r="505" spans="1:6" x14ac:dyDescent="0.35">
      <c r="A505" s="22">
        <v>42007</v>
      </c>
      <c r="B505">
        <v>4.6109999999999998</v>
      </c>
      <c r="C505">
        <v>4.6109999999999998</v>
      </c>
      <c r="D505">
        <v>4.6109999999999998</v>
      </c>
      <c r="E505">
        <v>4.6109999999999998</v>
      </c>
      <c r="F505" s="21">
        <v>6.9999999999999999E-4</v>
      </c>
    </row>
    <row r="506" spans="1:6" x14ac:dyDescent="0.35">
      <c r="A506" s="22" t="s">
        <v>959</v>
      </c>
      <c r="B506">
        <v>4.6079999999999997</v>
      </c>
      <c r="C506">
        <v>4.6079999999999997</v>
      </c>
      <c r="D506">
        <v>4.6079999999999997</v>
      </c>
      <c r="E506">
        <v>4.6079999999999997</v>
      </c>
      <c r="F506" s="21">
        <v>-9.1999999999999998E-3</v>
      </c>
    </row>
    <row r="507" spans="1:6" x14ac:dyDescent="0.35">
      <c r="A507" s="22" t="s">
        <v>961</v>
      </c>
      <c r="B507">
        <v>4.6509999999999998</v>
      </c>
      <c r="C507">
        <v>4.6509999999999998</v>
      </c>
      <c r="D507">
        <v>4.6509999999999998</v>
      </c>
      <c r="E507">
        <v>4.6509999999999998</v>
      </c>
      <c r="F507" s="21">
        <v>0</v>
      </c>
    </row>
    <row r="508" spans="1:6" x14ac:dyDescent="0.35">
      <c r="A508" s="22">
        <v>42218</v>
      </c>
      <c r="B508">
        <v>4.6509999999999998</v>
      </c>
      <c r="C508">
        <v>4.6509999999999998</v>
      </c>
      <c r="D508">
        <v>4.6509999999999998</v>
      </c>
      <c r="E508">
        <v>4.6509999999999998</v>
      </c>
      <c r="F508" s="21">
        <v>-9.4000000000000004E-3</v>
      </c>
    </row>
    <row r="509" spans="1:6" x14ac:dyDescent="0.35">
      <c r="A509" s="22">
        <v>42006</v>
      </c>
      <c r="B509">
        <v>4.6950000000000003</v>
      </c>
      <c r="C509">
        <v>4.6950000000000003</v>
      </c>
      <c r="D509">
        <v>4.6950000000000003</v>
      </c>
      <c r="E509">
        <v>4.6950000000000003</v>
      </c>
      <c r="F509" s="21">
        <v>1.7299999999999999E-2</v>
      </c>
    </row>
    <row r="510" spans="1:6" x14ac:dyDescent="0.35">
      <c r="A510" s="22" t="s">
        <v>964</v>
      </c>
      <c r="B510">
        <v>4.6150000000000002</v>
      </c>
      <c r="C510">
        <v>4.6150000000000002</v>
      </c>
      <c r="D510">
        <v>4.6150000000000002</v>
      </c>
      <c r="E510">
        <v>4.6150000000000002</v>
      </c>
      <c r="F510" s="21">
        <v>-1.9300000000000001E-2</v>
      </c>
    </row>
    <row r="511" spans="1:6" x14ac:dyDescent="0.35">
      <c r="A511" s="22" t="s">
        <v>966</v>
      </c>
      <c r="B511">
        <v>4.7060000000000004</v>
      </c>
      <c r="C511">
        <v>4.7060000000000004</v>
      </c>
      <c r="D511">
        <v>4.7060000000000004</v>
      </c>
      <c r="E511">
        <v>4.7060000000000004</v>
      </c>
      <c r="F511" s="21">
        <v>1.1599999999999999E-2</v>
      </c>
    </row>
    <row r="512" spans="1:6" x14ac:dyDescent="0.35">
      <c r="A512" s="22">
        <v>42309</v>
      </c>
      <c r="B512">
        <v>4.6520000000000001</v>
      </c>
      <c r="C512">
        <v>4.6520000000000001</v>
      </c>
      <c r="D512">
        <v>4.6520000000000001</v>
      </c>
      <c r="E512">
        <v>4.6520000000000001</v>
      </c>
      <c r="F512" s="21">
        <v>-6.0400000000000002E-2</v>
      </c>
    </row>
    <row r="513" spans="1:6" x14ac:dyDescent="0.35">
      <c r="A513" s="22">
        <v>42095</v>
      </c>
      <c r="B513">
        <v>4.9509999999999996</v>
      </c>
      <c r="C513">
        <v>4.9509999999999996</v>
      </c>
      <c r="D513">
        <v>4.9509999999999996</v>
      </c>
      <c r="E513">
        <v>4.9509999999999996</v>
      </c>
      <c r="F513" s="21">
        <v>7.9000000000000008E-3</v>
      </c>
    </row>
    <row r="514" spans="1:6" x14ac:dyDescent="0.35">
      <c r="A514" s="22" t="s">
        <v>969</v>
      </c>
      <c r="B514">
        <v>4.9119999999999999</v>
      </c>
      <c r="C514">
        <v>4.9119999999999999</v>
      </c>
      <c r="D514">
        <v>4.9119999999999999</v>
      </c>
      <c r="E514">
        <v>4.9119999999999999</v>
      </c>
      <c r="F514" s="21">
        <v>-2.8500000000000001E-2</v>
      </c>
    </row>
    <row r="515" spans="1:6" x14ac:dyDescent="0.35">
      <c r="A515" s="22" t="s">
        <v>971</v>
      </c>
      <c r="B515">
        <v>5.056</v>
      </c>
      <c r="C515">
        <v>5.056</v>
      </c>
      <c r="D515">
        <v>5.056</v>
      </c>
      <c r="E515">
        <v>5.056</v>
      </c>
      <c r="F515" s="21">
        <v>-1.06E-2</v>
      </c>
    </row>
    <row r="516" spans="1:6" x14ac:dyDescent="0.35">
      <c r="A516" s="22" t="s">
        <v>973</v>
      </c>
      <c r="B516">
        <v>5.1100000000000003</v>
      </c>
      <c r="C516">
        <v>5.1100000000000003</v>
      </c>
      <c r="D516">
        <v>5.1100000000000003</v>
      </c>
      <c r="E516">
        <v>5.1100000000000003</v>
      </c>
      <c r="F516" s="21">
        <v>2.9000000000000001E-2</v>
      </c>
    </row>
    <row r="517" spans="1:6" x14ac:dyDescent="0.35">
      <c r="A517" s="22">
        <v>41832</v>
      </c>
      <c r="B517">
        <v>4.9660000000000002</v>
      </c>
      <c r="C517">
        <v>4.9660000000000002</v>
      </c>
      <c r="D517">
        <v>4.9660000000000002</v>
      </c>
      <c r="E517">
        <v>4.9660000000000002</v>
      </c>
      <c r="F517" s="21">
        <v>3.2399999999999998E-2</v>
      </c>
    </row>
    <row r="518" spans="1:6" x14ac:dyDescent="0.35">
      <c r="A518" s="22" t="s">
        <v>976</v>
      </c>
      <c r="B518">
        <v>4.8099999999999996</v>
      </c>
      <c r="C518">
        <v>4.8099999999999996</v>
      </c>
      <c r="D518">
        <v>4.8099999999999996</v>
      </c>
      <c r="E518">
        <v>4.8099999999999996</v>
      </c>
      <c r="F518" s="21">
        <v>4.2299999999999997E-2</v>
      </c>
    </row>
    <row r="519" spans="1:6" x14ac:dyDescent="0.35">
      <c r="A519" s="22" t="s">
        <v>978</v>
      </c>
      <c r="B519">
        <v>4.6150000000000002</v>
      </c>
      <c r="C519">
        <v>4.6150000000000002</v>
      </c>
      <c r="D519">
        <v>4.6150000000000002</v>
      </c>
      <c r="E519">
        <v>4.6150000000000002</v>
      </c>
      <c r="F519" s="21">
        <v>5.4399999999999997E-2</v>
      </c>
    </row>
    <row r="520" spans="1:6" x14ac:dyDescent="0.35">
      <c r="A520" s="22" t="s">
        <v>980</v>
      </c>
      <c r="B520">
        <v>4.3769999999999998</v>
      </c>
      <c r="C520">
        <v>4.3769999999999998</v>
      </c>
      <c r="D520">
        <v>4.3769999999999998</v>
      </c>
      <c r="E520">
        <v>4.3769999999999998</v>
      </c>
      <c r="F520" s="21">
        <v>-7.0000000000000001E-3</v>
      </c>
    </row>
    <row r="521" spans="1:6" x14ac:dyDescent="0.35">
      <c r="A521" s="22">
        <v>41893</v>
      </c>
      <c r="B521">
        <v>4.4080000000000004</v>
      </c>
      <c r="C521">
        <v>4.4080000000000004</v>
      </c>
      <c r="D521">
        <v>4.4080000000000004</v>
      </c>
      <c r="E521">
        <v>4.4080000000000004</v>
      </c>
      <c r="F521" s="21">
        <v>4.9500000000000002E-2</v>
      </c>
    </row>
    <row r="522" spans="1:6" x14ac:dyDescent="0.35">
      <c r="A522" s="22">
        <v>41681</v>
      </c>
      <c r="B522">
        <v>4.2</v>
      </c>
      <c r="C522">
        <v>4.2</v>
      </c>
      <c r="D522">
        <v>4.2</v>
      </c>
      <c r="E522">
        <v>4.2</v>
      </c>
      <c r="F522" s="21">
        <v>7.4000000000000003E-3</v>
      </c>
    </row>
    <row r="523" spans="1:6" x14ac:dyDescent="0.35">
      <c r="A523" s="22" t="s">
        <v>984</v>
      </c>
      <c r="B523">
        <v>4.1689999999999996</v>
      </c>
      <c r="C523">
        <v>4.1689999999999996</v>
      </c>
      <c r="D523">
        <v>4.1689999999999996</v>
      </c>
      <c r="E523">
        <v>4.1689999999999996</v>
      </c>
      <c r="F523" s="21">
        <v>-4.3E-3</v>
      </c>
    </row>
    <row r="524" spans="1:6" x14ac:dyDescent="0.35">
      <c r="A524" s="22" t="s">
        <v>986</v>
      </c>
      <c r="B524">
        <v>4.1870000000000003</v>
      </c>
      <c r="C524">
        <v>4.1870000000000003</v>
      </c>
      <c r="D524">
        <v>4.1870000000000003</v>
      </c>
      <c r="E524">
        <v>4.1870000000000003</v>
      </c>
      <c r="F524" s="21">
        <v>1.77E-2</v>
      </c>
    </row>
    <row r="525" spans="1:6" x14ac:dyDescent="0.35">
      <c r="A525" s="22">
        <v>41983</v>
      </c>
      <c r="B525">
        <v>4.1139999999999999</v>
      </c>
      <c r="C525">
        <v>4.1139999999999999</v>
      </c>
      <c r="D525">
        <v>4.1139999999999999</v>
      </c>
      <c r="E525">
        <v>4.1139999999999999</v>
      </c>
      <c r="F525" s="21">
        <v>-5.5999999999999999E-3</v>
      </c>
    </row>
    <row r="526" spans="1:6" x14ac:dyDescent="0.35">
      <c r="A526" s="22">
        <v>41769</v>
      </c>
      <c r="B526">
        <v>4.1369999999999996</v>
      </c>
      <c r="C526">
        <v>4.1369999999999996</v>
      </c>
      <c r="D526">
        <v>4.1369999999999996</v>
      </c>
      <c r="E526">
        <v>4.1369999999999996</v>
      </c>
      <c r="F526" s="21">
        <v>-9.1200000000000003E-2</v>
      </c>
    </row>
    <row r="527" spans="1:6" x14ac:dyDescent="0.35">
      <c r="A527" s="22" t="s">
        <v>990</v>
      </c>
      <c r="B527">
        <v>4.5519999999999996</v>
      </c>
      <c r="C527">
        <v>4.5519999999999996</v>
      </c>
      <c r="D527">
        <v>4.5519999999999996</v>
      </c>
      <c r="E527">
        <v>4.5519999999999996</v>
      </c>
      <c r="F527" s="21">
        <v>2.3800000000000002E-2</v>
      </c>
    </row>
    <row r="528" spans="1:6" x14ac:dyDescent="0.35">
      <c r="A528" s="22" t="s">
        <v>992</v>
      </c>
      <c r="B528">
        <v>4.4459999999999997</v>
      </c>
      <c r="C528">
        <v>4.4459999999999997</v>
      </c>
      <c r="D528">
        <v>4.4459999999999997</v>
      </c>
      <c r="E528">
        <v>4.4459999999999997</v>
      </c>
      <c r="F528" s="21">
        <v>-1.09E-2</v>
      </c>
    </row>
    <row r="529" spans="1:6" x14ac:dyDescent="0.35">
      <c r="A529" s="22" t="s">
        <v>994</v>
      </c>
      <c r="B529">
        <v>4.4950000000000001</v>
      </c>
      <c r="C529">
        <v>4.4950000000000001</v>
      </c>
      <c r="D529">
        <v>4.4950000000000001</v>
      </c>
      <c r="E529">
        <v>4.4950000000000001</v>
      </c>
      <c r="F529" s="21">
        <v>-1.83E-2</v>
      </c>
    </row>
    <row r="530" spans="1:6" x14ac:dyDescent="0.35">
      <c r="A530" s="22">
        <v>41829</v>
      </c>
      <c r="B530">
        <v>4.5789999999999997</v>
      </c>
      <c r="C530">
        <v>4.5789999999999997</v>
      </c>
      <c r="D530">
        <v>4.5789999999999997</v>
      </c>
      <c r="E530">
        <v>4.5789999999999997</v>
      </c>
      <c r="F530" s="21">
        <v>-6.13E-2</v>
      </c>
    </row>
    <row r="531" spans="1:6" x14ac:dyDescent="0.35">
      <c r="A531" s="22" t="s">
        <v>997</v>
      </c>
      <c r="B531">
        <v>4.8780000000000001</v>
      </c>
      <c r="C531">
        <v>4.8780000000000001</v>
      </c>
      <c r="D531">
        <v>4.8780000000000001</v>
      </c>
      <c r="E531">
        <v>4.8780000000000001</v>
      </c>
      <c r="F531" s="21">
        <v>-1.09E-2</v>
      </c>
    </row>
    <row r="532" spans="1:6" x14ac:dyDescent="0.35">
      <c r="A532" s="22" t="s">
        <v>999</v>
      </c>
      <c r="B532">
        <v>4.9320000000000004</v>
      </c>
      <c r="C532">
        <v>4.9320000000000004</v>
      </c>
      <c r="D532">
        <v>4.9320000000000004</v>
      </c>
      <c r="E532">
        <v>4.9320000000000004</v>
      </c>
      <c r="F532" s="21">
        <v>2.8E-3</v>
      </c>
    </row>
    <row r="533" spans="1:6" x14ac:dyDescent="0.35">
      <c r="A533" s="22" t="s">
        <v>1001</v>
      </c>
      <c r="B533">
        <v>4.9180000000000001</v>
      </c>
      <c r="C533">
        <v>4.9180000000000001</v>
      </c>
      <c r="D533">
        <v>4.9180000000000001</v>
      </c>
      <c r="E533">
        <v>4.9180000000000001</v>
      </c>
      <c r="F533" s="21">
        <v>-1.24E-2</v>
      </c>
    </row>
    <row r="534" spans="1:6" x14ac:dyDescent="0.35">
      <c r="A534" s="22">
        <v>41920</v>
      </c>
      <c r="B534">
        <v>4.9800000000000004</v>
      </c>
      <c r="C534">
        <v>4.9800000000000004</v>
      </c>
      <c r="D534">
        <v>4.9800000000000004</v>
      </c>
      <c r="E534">
        <v>4.9800000000000004</v>
      </c>
      <c r="F534" s="21">
        <v>1.24E-2</v>
      </c>
    </row>
    <row r="535" spans="1:6" x14ac:dyDescent="0.35">
      <c r="A535" s="22">
        <v>41706</v>
      </c>
      <c r="B535">
        <v>4.9189999999999996</v>
      </c>
      <c r="C535">
        <v>4.9189999999999996</v>
      </c>
      <c r="D535">
        <v>4.9189999999999996</v>
      </c>
      <c r="E535">
        <v>4.9189999999999996</v>
      </c>
      <c r="F535" s="21">
        <v>-2.8799999999999999E-2</v>
      </c>
    </row>
    <row r="536" spans="1:6" x14ac:dyDescent="0.35">
      <c r="A536" s="22" t="s">
        <v>1005</v>
      </c>
      <c r="B536">
        <v>5.0650000000000004</v>
      </c>
      <c r="C536">
        <v>5.0650000000000004</v>
      </c>
      <c r="D536">
        <v>5.0650000000000004</v>
      </c>
      <c r="E536">
        <v>5.0650000000000004</v>
      </c>
      <c r="F536" s="21">
        <v>-1.7299999999999999E-2</v>
      </c>
    </row>
    <row r="537" spans="1:6" x14ac:dyDescent="0.35">
      <c r="A537" s="22" t="s">
        <v>1007</v>
      </c>
      <c r="B537">
        <v>5.1539999999999999</v>
      </c>
      <c r="C537">
        <v>5.1539999999999999</v>
      </c>
      <c r="D537">
        <v>5.1539999999999999</v>
      </c>
      <c r="E537">
        <v>5.1539999999999999</v>
      </c>
      <c r="F537" s="21">
        <v>-1.11E-2</v>
      </c>
    </row>
    <row r="538" spans="1:6" x14ac:dyDescent="0.35">
      <c r="A538" s="22" t="s">
        <v>1009</v>
      </c>
      <c r="B538">
        <v>5.2119999999999997</v>
      </c>
      <c r="C538">
        <v>5.2119999999999997</v>
      </c>
      <c r="D538">
        <v>5.2119999999999997</v>
      </c>
      <c r="E538">
        <v>5.2119999999999997</v>
      </c>
      <c r="F538" s="21">
        <v>-2.7400000000000001E-2</v>
      </c>
    </row>
    <row r="539" spans="1:6" x14ac:dyDescent="0.35">
      <c r="A539" s="22">
        <v>41797</v>
      </c>
      <c r="B539">
        <v>5.359</v>
      </c>
      <c r="C539">
        <v>5.359</v>
      </c>
      <c r="D539">
        <v>5.359</v>
      </c>
      <c r="E539">
        <v>5.359</v>
      </c>
      <c r="F539" s="21">
        <v>-1.7100000000000001E-2</v>
      </c>
    </row>
    <row r="540" spans="1:6" x14ac:dyDescent="0.35">
      <c r="A540" s="22" t="s">
        <v>1012</v>
      </c>
      <c r="B540">
        <v>5.452</v>
      </c>
      <c r="C540">
        <v>5.452</v>
      </c>
      <c r="D540">
        <v>5.452</v>
      </c>
      <c r="E540">
        <v>5.452</v>
      </c>
      <c r="F540" s="21">
        <v>-4.4000000000000003E-3</v>
      </c>
    </row>
    <row r="541" spans="1:6" x14ac:dyDescent="0.35">
      <c r="A541" s="22" t="s">
        <v>1014</v>
      </c>
      <c r="B541">
        <v>5.476</v>
      </c>
      <c r="C541">
        <v>5.476</v>
      </c>
      <c r="D541">
        <v>5.476</v>
      </c>
      <c r="E541">
        <v>5.476</v>
      </c>
      <c r="F541" s="21">
        <v>-1.6000000000000001E-3</v>
      </c>
    </row>
    <row r="542" spans="1:6" x14ac:dyDescent="0.35">
      <c r="A542" s="22" t="s">
        <v>1016</v>
      </c>
      <c r="B542">
        <v>5.4850000000000003</v>
      </c>
      <c r="C542">
        <v>5.4850000000000003</v>
      </c>
      <c r="D542">
        <v>5.4850000000000003</v>
      </c>
      <c r="E542">
        <v>5.4850000000000003</v>
      </c>
      <c r="F542" s="21">
        <v>1.2999999999999999E-3</v>
      </c>
    </row>
    <row r="543" spans="1:6" x14ac:dyDescent="0.35">
      <c r="A543" s="22">
        <v>41857</v>
      </c>
      <c r="B543">
        <v>5.4779999999999998</v>
      </c>
      <c r="C543">
        <v>5.4779999999999998</v>
      </c>
      <c r="D543">
        <v>5.4779999999999998</v>
      </c>
      <c r="E543">
        <v>5.4779999999999998</v>
      </c>
      <c r="F543" s="21">
        <v>-2.58E-2</v>
      </c>
    </row>
    <row r="544" spans="1:6" x14ac:dyDescent="0.35">
      <c r="A544" s="22">
        <v>41645</v>
      </c>
      <c r="B544">
        <v>5.6230000000000002</v>
      </c>
      <c r="C544">
        <v>5.6230000000000002</v>
      </c>
      <c r="D544">
        <v>5.6230000000000002</v>
      </c>
      <c r="E544">
        <v>5.6230000000000002</v>
      </c>
      <c r="F544" s="21">
        <v>-6.8999999999999999E-3</v>
      </c>
    </row>
    <row r="545" spans="1:6" x14ac:dyDescent="0.35">
      <c r="A545" s="22" t="s">
        <v>1020</v>
      </c>
      <c r="B545">
        <v>5.6619999999999999</v>
      </c>
      <c r="C545">
        <v>5.6619999999999999</v>
      </c>
      <c r="D545">
        <v>5.6619999999999999</v>
      </c>
      <c r="E545">
        <v>5.6619999999999999</v>
      </c>
      <c r="F545" s="21">
        <v>-1.6000000000000001E-3</v>
      </c>
    </row>
    <row r="546" spans="1:6" x14ac:dyDescent="0.35">
      <c r="A546" s="22" t="s">
        <v>1022</v>
      </c>
      <c r="B546">
        <v>5.6710000000000003</v>
      </c>
      <c r="C546">
        <v>5.6710000000000003</v>
      </c>
      <c r="D546">
        <v>5.6710000000000003</v>
      </c>
      <c r="E546">
        <v>5.6710000000000003</v>
      </c>
      <c r="F546" s="21">
        <v>1.54E-2</v>
      </c>
    </row>
    <row r="547" spans="1:6" x14ac:dyDescent="0.35">
      <c r="A547" s="22">
        <v>41948</v>
      </c>
      <c r="B547">
        <v>5.585</v>
      </c>
      <c r="C547">
        <v>5.585</v>
      </c>
      <c r="D547">
        <v>5.585</v>
      </c>
      <c r="E547">
        <v>5.585</v>
      </c>
      <c r="F547" s="21">
        <v>2.4E-2</v>
      </c>
    </row>
    <row r="548" spans="1:6" x14ac:dyDescent="0.35">
      <c r="A548" s="22">
        <v>41734</v>
      </c>
      <c r="B548">
        <v>5.4539999999999997</v>
      </c>
      <c r="C548">
        <v>5.4539999999999997</v>
      </c>
      <c r="D548">
        <v>5.4539999999999997</v>
      </c>
      <c r="E548">
        <v>5.4539999999999997</v>
      </c>
      <c r="F548" s="21">
        <v>0.1094</v>
      </c>
    </row>
    <row r="549" spans="1:6" x14ac:dyDescent="0.35">
      <c r="A549" s="22" t="s">
        <v>1026</v>
      </c>
      <c r="B549">
        <v>4.9160000000000004</v>
      </c>
      <c r="C549">
        <v>4.9160000000000004</v>
      </c>
      <c r="D549">
        <v>4.9160000000000004</v>
      </c>
      <c r="E549">
        <v>4.9160000000000004</v>
      </c>
      <c r="F549" s="21">
        <v>-6.8999999999999999E-3</v>
      </c>
    </row>
    <row r="550" spans="1:6" x14ac:dyDescent="0.35">
      <c r="A550" s="22" t="s">
        <v>1028</v>
      </c>
      <c r="B550">
        <v>4.95</v>
      </c>
      <c r="C550">
        <v>4.95</v>
      </c>
      <c r="D550">
        <v>4.95</v>
      </c>
      <c r="E550">
        <v>4.95</v>
      </c>
      <c r="F550" s="21">
        <v>-3.32E-2</v>
      </c>
    </row>
    <row r="551" spans="1:6" x14ac:dyDescent="0.35">
      <c r="A551" s="22" t="s">
        <v>1030</v>
      </c>
      <c r="B551">
        <v>5.12</v>
      </c>
      <c r="C551">
        <v>5.12</v>
      </c>
      <c r="D551">
        <v>5.12</v>
      </c>
      <c r="E551">
        <v>5.12</v>
      </c>
      <c r="F551" s="21">
        <v>2.2599999999999999E-2</v>
      </c>
    </row>
    <row r="552" spans="1:6" x14ac:dyDescent="0.35">
      <c r="A552" s="22">
        <v>41794</v>
      </c>
      <c r="B552">
        <v>5.0069999999999997</v>
      </c>
      <c r="C552">
        <v>5.0069999999999997</v>
      </c>
      <c r="D552">
        <v>5.0069999999999997</v>
      </c>
      <c r="E552">
        <v>5.0069999999999997</v>
      </c>
      <c r="F552" s="21">
        <v>-1.84E-2</v>
      </c>
    </row>
    <row r="553" spans="1:6" x14ac:dyDescent="0.35">
      <c r="A553" s="22" t="s">
        <v>1033</v>
      </c>
      <c r="B553">
        <v>5.101</v>
      </c>
      <c r="C553">
        <v>5.101</v>
      </c>
      <c r="D553">
        <v>5.101</v>
      </c>
      <c r="E553">
        <v>5.101</v>
      </c>
      <c r="F553" s="21">
        <v>5.1000000000000004E-3</v>
      </c>
    </row>
    <row r="554" spans="1:6" x14ac:dyDescent="0.35">
      <c r="A554" s="22" t="s">
        <v>1035</v>
      </c>
      <c r="B554">
        <v>5.0750000000000002</v>
      </c>
      <c r="C554">
        <v>5.0750000000000002</v>
      </c>
      <c r="D554">
        <v>5.0750000000000002</v>
      </c>
      <c r="E554">
        <v>5.0750000000000002</v>
      </c>
      <c r="F554" s="21">
        <v>-2.01E-2</v>
      </c>
    </row>
    <row r="555" spans="1:6" x14ac:dyDescent="0.35">
      <c r="A555" s="22" t="s">
        <v>1037</v>
      </c>
      <c r="B555">
        <v>5.1790000000000003</v>
      </c>
      <c r="C555">
        <v>5.1790000000000003</v>
      </c>
      <c r="D555">
        <v>5.1790000000000003</v>
      </c>
      <c r="E555">
        <v>5.1790000000000003</v>
      </c>
      <c r="F555" s="21">
        <v>-5.8000000000000003E-2</v>
      </c>
    </row>
    <row r="556" spans="1:6" x14ac:dyDescent="0.35">
      <c r="A556" s="22">
        <v>41885</v>
      </c>
      <c r="B556">
        <v>5.4980000000000002</v>
      </c>
      <c r="C556">
        <v>5.4980000000000002</v>
      </c>
      <c r="D556">
        <v>5.4980000000000002</v>
      </c>
      <c r="E556">
        <v>5.4980000000000002</v>
      </c>
      <c r="F556" s="21">
        <v>-5.4800000000000001E-2</v>
      </c>
    </row>
    <row r="557" spans="1:6" x14ac:dyDescent="0.35">
      <c r="A557" s="22">
        <v>41673</v>
      </c>
      <c r="B557">
        <v>5.8170000000000002</v>
      </c>
      <c r="C557">
        <v>5.8170000000000002</v>
      </c>
      <c r="D557">
        <v>5.8170000000000002</v>
      </c>
      <c r="E557">
        <v>5.8170000000000002</v>
      </c>
      <c r="F557" s="21">
        <v>-2.3199999999999998E-2</v>
      </c>
    </row>
    <row r="558" spans="1:6" x14ac:dyDescent="0.35">
      <c r="A558" s="22" t="s">
        <v>1041</v>
      </c>
      <c r="B558">
        <v>5.9550000000000001</v>
      </c>
      <c r="C558">
        <v>5.9550000000000001</v>
      </c>
      <c r="D558">
        <v>5.9550000000000001</v>
      </c>
      <c r="E558">
        <v>5.9550000000000001</v>
      </c>
      <c r="F558" s="21">
        <v>1.2999999999999999E-3</v>
      </c>
    </row>
    <row r="559" spans="1:6" x14ac:dyDescent="0.35">
      <c r="A559" s="22" t="s">
        <v>1043</v>
      </c>
      <c r="B559">
        <v>5.9470000000000001</v>
      </c>
      <c r="C559">
        <v>5.9470000000000001</v>
      </c>
      <c r="D559">
        <v>5.9470000000000001</v>
      </c>
      <c r="E559">
        <v>5.9470000000000001</v>
      </c>
      <c r="F559" s="21">
        <v>-4.3099999999999999E-2</v>
      </c>
    </row>
    <row r="560" spans="1:6" x14ac:dyDescent="0.35">
      <c r="A560" s="22">
        <v>41884</v>
      </c>
      <c r="B560">
        <v>6.2149999999999999</v>
      </c>
      <c r="C560">
        <v>6.2149999999999999</v>
      </c>
      <c r="D560">
        <v>6.2149999999999999</v>
      </c>
      <c r="E560">
        <v>6.2149999999999999</v>
      </c>
      <c r="F560" s="21">
        <v>-1.7500000000000002E-2</v>
      </c>
    </row>
    <row r="561" spans="1:6" x14ac:dyDescent="0.35">
      <c r="A561" s="22">
        <v>41672</v>
      </c>
      <c r="B561">
        <v>6.3259999999999996</v>
      </c>
      <c r="C561">
        <v>6.3259999999999996</v>
      </c>
      <c r="D561">
        <v>6.3259999999999996</v>
      </c>
      <c r="E561">
        <v>6.3259999999999996</v>
      </c>
      <c r="F561" s="21">
        <v>-1.0200000000000001E-2</v>
      </c>
    </row>
    <row r="562" spans="1:6" x14ac:dyDescent="0.35">
      <c r="A562" s="22" t="s">
        <v>1047</v>
      </c>
      <c r="B562">
        <v>6.391</v>
      </c>
      <c r="C562">
        <v>6.391</v>
      </c>
      <c r="D562">
        <v>6.391</v>
      </c>
      <c r="E562">
        <v>6.391</v>
      </c>
      <c r="F562" s="21">
        <v>2.2000000000000001E-3</v>
      </c>
    </row>
    <row r="563" spans="1:6" x14ac:dyDescent="0.35">
      <c r="A563" s="22" t="s">
        <v>1049</v>
      </c>
      <c r="B563">
        <v>6.3769999999999998</v>
      </c>
      <c r="C563">
        <v>6.3769999999999998</v>
      </c>
      <c r="D563">
        <v>6.3769999999999998</v>
      </c>
      <c r="E563">
        <v>6.3769999999999998</v>
      </c>
      <c r="F563" s="21">
        <v>-1.0200000000000001E-2</v>
      </c>
    </row>
    <row r="564" spans="1:6" x14ac:dyDescent="0.35">
      <c r="A564" s="22">
        <v>41974</v>
      </c>
      <c r="B564">
        <v>6.4429999999999996</v>
      </c>
      <c r="C564">
        <v>6.4429999999999996</v>
      </c>
      <c r="D564">
        <v>6.4429999999999996</v>
      </c>
      <c r="E564">
        <v>6.4429999999999996</v>
      </c>
      <c r="F564" s="21">
        <v>-2.01E-2</v>
      </c>
    </row>
    <row r="565" spans="1:6" x14ac:dyDescent="0.35">
      <c r="A565" s="22">
        <v>41760</v>
      </c>
      <c r="B565">
        <v>6.5750000000000002</v>
      </c>
      <c r="C565">
        <v>6.5750000000000002</v>
      </c>
      <c r="D565">
        <v>6.5750000000000002</v>
      </c>
      <c r="E565">
        <v>6.5750000000000002</v>
      </c>
      <c r="F565" s="21">
        <v>-1.14E-2</v>
      </c>
    </row>
    <row r="566" spans="1:6" x14ac:dyDescent="0.35">
      <c r="A566" s="22" t="s">
        <v>1053</v>
      </c>
      <c r="B566">
        <v>6.6509999999999998</v>
      </c>
      <c r="C566">
        <v>6.6509999999999998</v>
      </c>
      <c r="D566">
        <v>6.6509999999999998</v>
      </c>
      <c r="E566">
        <v>6.6509999999999998</v>
      </c>
      <c r="F566" s="21">
        <v>-6.3E-3</v>
      </c>
    </row>
    <row r="567" spans="1:6" x14ac:dyDescent="0.35">
      <c r="A567" s="22" t="s">
        <v>1055</v>
      </c>
      <c r="B567">
        <v>6.6929999999999996</v>
      </c>
      <c r="C567">
        <v>6.6929999999999996</v>
      </c>
      <c r="D567">
        <v>6.6929999999999996</v>
      </c>
      <c r="E567">
        <v>6.6929999999999996</v>
      </c>
      <c r="F567" s="21">
        <v>-1.21E-2</v>
      </c>
    </row>
    <row r="568" spans="1:6" x14ac:dyDescent="0.35">
      <c r="A568" s="22" t="s">
        <v>1057</v>
      </c>
      <c r="B568">
        <v>6.7750000000000004</v>
      </c>
      <c r="C568">
        <v>6.7750000000000004</v>
      </c>
      <c r="D568">
        <v>6.7750000000000004</v>
      </c>
      <c r="E568">
        <v>6.7750000000000004</v>
      </c>
      <c r="F568" s="21">
        <v>0</v>
      </c>
    </row>
    <row r="569" spans="1:6" x14ac:dyDescent="0.35">
      <c r="A569" s="22">
        <v>41498</v>
      </c>
      <c r="B569">
        <v>6.7750000000000004</v>
      </c>
      <c r="C569">
        <v>6.7750000000000004</v>
      </c>
      <c r="D569">
        <v>6.7750000000000004</v>
      </c>
      <c r="E569">
        <v>6.7750000000000004</v>
      </c>
      <c r="F569" s="21">
        <v>-1.9E-2</v>
      </c>
    </row>
    <row r="570" spans="1:6" x14ac:dyDescent="0.35">
      <c r="A570" s="22">
        <v>41286</v>
      </c>
      <c r="B570">
        <v>6.9059999999999997</v>
      </c>
      <c r="C570">
        <v>6.9059999999999997</v>
      </c>
      <c r="D570">
        <v>6.9059999999999997</v>
      </c>
      <c r="E570">
        <v>6.9059999999999997</v>
      </c>
      <c r="F570" s="21">
        <v>-1.5699999999999999E-2</v>
      </c>
    </row>
    <row r="571" spans="1:6" x14ac:dyDescent="0.35">
      <c r="A571" s="22" t="s">
        <v>1061</v>
      </c>
      <c r="B571">
        <v>7.016</v>
      </c>
      <c r="C571">
        <v>7.016</v>
      </c>
      <c r="D571">
        <v>7.016</v>
      </c>
      <c r="E571">
        <v>7.016</v>
      </c>
      <c r="F571" s="21">
        <v>-4.7999999999999996E-3</v>
      </c>
    </row>
    <row r="572" spans="1:6" x14ac:dyDescent="0.35">
      <c r="A572" s="22" t="s">
        <v>1063</v>
      </c>
      <c r="B572">
        <v>7.05</v>
      </c>
      <c r="C572">
        <v>7.05</v>
      </c>
      <c r="D572">
        <v>7.05</v>
      </c>
      <c r="E572">
        <v>7.05</v>
      </c>
      <c r="F572" s="21">
        <v>-4.1999999999999997E-3</v>
      </c>
    </row>
    <row r="573" spans="1:6" x14ac:dyDescent="0.35">
      <c r="A573" s="22">
        <v>41558</v>
      </c>
      <c r="B573">
        <v>7.08</v>
      </c>
      <c r="C573">
        <v>7.08</v>
      </c>
      <c r="D573">
        <v>7.08</v>
      </c>
      <c r="E573">
        <v>7.08</v>
      </c>
      <c r="F573" s="21">
        <v>1.5800000000000002E-2</v>
      </c>
    </row>
    <row r="574" spans="1:6" x14ac:dyDescent="0.35">
      <c r="A574" s="22">
        <v>41344</v>
      </c>
      <c r="B574">
        <v>6.97</v>
      </c>
      <c r="C574">
        <v>6.97</v>
      </c>
      <c r="D574">
        <v>6.97</v>
      </c>
      <c r="E574">
        <v>6.97</v>
      </c>
      <c r="F574" s="21">
        <v>-2.9999999999999997E-4</v>
      </c>
    </row>
    <row r="575" spans="1:6" x14ac:dyDescent="0.35">
      <c r="A575" s="22" t="s">
        <v>1067</v>
      </c>
      <c r="B575">
        <v>6.9720000000000004</v>
      </c>
      <c r="C575">
        <v>6.9720000000000004</v>
      </c>
      <c r="D575">
        <v>6.9720000000000004</v>
      </c>
      <c r="E575">
        <v>6.9720000000000004</v>
      </c>
      <c r="F575" s="21">
        <v>2.9499999999999998E-2</v>
      </c>
    </row>
    <row r="576" spans="1:6" x14ac:dyDescent="0.35">
      <c r="A576" s="22" t="s">
        <v>1069</v>
      </c>
      <c r="B576">
        <v>6.7720000000000002</v>
      </c>
      <c r="C576">
        <v>6.7720000000000002</v>
      </c>
      <c r="D576">
        <v>6.7720000000000002</v>
      </c>
      <c r="E576">
        <v>6.7720000000000002</v>
      </c>
      <c r="F576" s="21">
        <v>-1.23E-2</v>
      </c>
    </row>
    <row r="577" spans="1:6" x14ac:dyDescent="0.35">
      <c r="A577" s="22" t="s">
        <v>1071</v>
      </c>
      <c r="B577">
        <v>6.8559999999999999</v>
      </c>
      <c r="C577">
        <v>6.8559999999999999</v>
      </c>
      <c r="D577">
        <v>6.8559999999999999</v>
      </c>
      <c r="E577">
        <v>6.8559999999999999</v>
      </c>
      <c r="F577" s="21">
        <v>-1.01E-2</v>
      </c>
    </row>
    <row r="578" spans="1:6" x14ac:dyDescent="0.35">
      <c r="A578" s="22">
        <v>41435</v>
      </c>
      <c r="B578">
        <v>6.9260000000000002</v>
      </c>
      <c r="C578">
        <v>6.9260000000000002</v>
      </c>
      <c r="D578">
        <v>6.9260000000000002</v>
      </c>
      <c r="E578">
        <v>6.9260000000000002</v>
      </c>
      <c r="F578" s="21">
        <v>-1.61E-2</v>
      </c>
    </row>
    <row r="579" spans="1:6" x14ac:dyDescent="0.35">
      <c r="A579" s="22" t="s">
        <v>1074</v>
      </c>
      <c r="B579">
        <v>7.0389999999999997</v>
      </c>
      <c r="C579">
        <v>7.0389999999999997</v>
      </c>
      <c r="D579">
        <v>7.0389999999999997</v>
      </c>
      <c r="E579">
        <v>7.0389999999999997</v>
      </c>
      <c r="F579" s="21">
        <v>-2.24E-2</v>
      </c>
    </row>
    <row r="580" spans="1:6" x14ac:dyDescent="0.35">
      <c r="A580" s="22" t="s">
        <v>1076</v>
      </c>
      <c r="B580">
        <v>7.2</v>
      </c>
      <c r="C580">
        <v>7.2</v>
      </c>
      <c r="D580">
        <v>7.2</v>
      </c>
      <c r="E580">
        <v>7.2</v>
      </c>
      <c r="F580" s="21">
        <v>0</v>
      </c>
    </row>
    <row r="581" spans="1:6" x14ac:dyDescent="0.35">
      <c r="A581" s="22" t="s">
        <v>1078</v>
      </c>
      <c r="B581">
        <v>7.2</v>
      </c>
      <c r="C581">
        <v>7.2</v>
      </c>
      <c r="D581">
        <v>7.2</v>
      </c>
      <c r="E581">
        <v>7.2</v>
      </c>
      <c r="F581" s="21">
        <v>-9.1000000000000004E-3</v>
      </c>
    </row>
    <row r="582" spans="1:6" x14ac:dyDescent="0.35">
      <c r="A582" s="22">
        <v>41495</v>
      </c>
      <c r="B582">
        <v>7.266</v>
      </c>
      <c r="C582">
        <v>7.266</v>
      </c>
      <c r="D582">
        <v>7.266</v>
      </c>
      <c r="E582">
        <v>7.266</v>
      </c>
      <c r="F582" s="21">
        <v>6.7999999999999996E-3</v>
      </c>
    </row>
    <row r="583" spans="1:6" x14ac:dyDescent="0.35">
      <c r="A583" s="22">
        <v>41283</v>
      </c>
      <c r="B583">
        <v>7.2169999999999996</v>
      </c>
      <c r="C583">
        <v>7.2169999999999996</v>
      </c>
      <c r="D583">
        <v>7.2169999999999996</v>
      </c>
      <c r="E583">
        <v>7.2169999999999996</v>
      </c>
      <c r="F583" s="21">
        <v>4.1999999999999997E-3</v>
      </c>
    </row>
    <row r="584" spans="1:6" x14ac:dyDescent="0.35">
      <c r="A584" s="22" t="s">
        <v>1082</v>
      </c>
      <c r="B584">
        <v>7.1870000000000003</v>
      </c>
      <c r="C584">
        <v>7.1870000000000003</v>
      </c>
      <c r="D584">
        <v>7.1870000000000003</v>
      </c>
      <c r="E584">
        <v>7.1870000000000003</v>
      </c>
      <c r="F584" s="21">
        <v>2.7300000000000001E-2</v>
      </c>
    </row>
    <row r="585" spans="1:6" x14ac:dyDescent="0.35">
      <c r="A585" s="22" t="s">
        <v>1084</v>
      </c>
      <c r="B585">
        <v>6.9960000000000004</v>
      </c>
      <c r="C585">
        <v>6.9960000000000004</v>
      </c>
      <c r="D585">
        <v>6.9960000000000004</v>
      </c>
      <c r="E585">
        <v>6.9960000000000004</v>
      </c>
      <c r="F585" s="21">
        <v>2.4799999999999999E-2</v>
      </c>
    </row>
    <row r="586" spans="1:6" x14ac:dyDescent="0.35">
      <c r="A586" s="22">
        <v>41586</v>
      </c>
      <c r="B586">
        <v>6.827</v>
      </c>
      <c r="C586">
        <v>6.827</v>
      </c>
      <c r="D586">
        <v>6.827</v>
      </c>
      <c r="E586">
        <v>6.827</v>
      </c>
      <c r="F586" s="21">
        <v>-8.9999999999999998E-4</v>
      </c>
    </row>
    <row r="587" spans="1:6" x14ac:dyDescent="0.35">
      <c r="A587" s="22">
        <v>41372</v>
      </c>
      <c r="B587">
        <v>6.8330000000000002</v>
      </c>
      <c r="C587">
        <v>6.8330000000000002</v>
      </c>
      <c r="D587">
        <v>6.8330000000000002</v>
      </c>
      <c r="E587">
        <v>6.8330000000000002</v>
      </c>
      <c r="F587" s="21">
        <v>-3.2199999999999999E-2</v>
      </c>
    </row>
    <row r="588" spans="1:6" x14ac:dyDescent="0.35">
      <c r="A588" s="22" t="s">
        <v>1088</v>
      </c>
      <c r="B588">
        <v>7.06</v>
      </c>
      <c r="C588">
        <v>7.06</v>
      </c>
      <c r="D588">
        <v>7.06</v>
      </c>
      <c r="E588">
        <v>7.06</v>
      </c>
      <c r="F588" s="21">
        <v>-6.9999999999999999E-4</v>
      </c>
    </row>
    <row r="589" spans="1:6" x14ac:dyDescent="0.35">
      <c r="A589" s="22" t="s">
        <v>1090</v>
      </c>
      <c r="B589">
        <v>7.0650000000000004</v>
      </c>
      <c r="C589">
        <v>7.0650000000000004</v>
      </c>
      <c r="D589">
        <v>7.0650000000000004</v>
      </c>
      <c r="E589">
        <v>7.0650000000000004</v>
      </c>
      <c r="F589" s="21">
        <v>2.7000000000000001E-3</v>
      </c>
    </row>
    <row r="590" spans="1:6" x14ac:dyDescent="0.35">
      <c r="A590" s="22" t="s">
        <v>1092</v>
      </c>
      <c r="B590">
        <v>7.0460000000000003</v>
      </c>
      <c r="C590">
        <v>7.0460000000000003</v>
      </c>
      <c r="D590">
        <v>7.0460000000000003</v>
      </c>
      <c r="E590">
        <v>7.0460000000000003</v>
      </c>
      <c r="F590" s="21">
        <v>3.8199999999999998E-2</v>
      </c>
    </row>
    <row r="591" spans="1:6" x14ac:dyDescent="0.35">
      <c r="A591" s="22">
        <v>41462</v>
      </c>
      <c r="B591">
        <v>6.7869999999999999</v>
      </c>
      <c r="C591">
        <v>6.7869999999999999</v>
      </c>
      <c r="D591">
        <v>6.7869999999999999</v>
      </c>
      <c r="E591">
        <v>6.7869999999999999</v>
      </c>
      <c r="F591" s="21">
        <v>1.2999999999999999E-2</v>
      </c>
    </row>
    <row r="592" spans="1:6" x14ac:dyDescent="0.35">
      <c r="A592" s="22" t="s">
        <v>1095</v>
      </c>
      <c r="B592">
        <v>6.7</v>
      </c>
      <c r="C592">
        <v>6.7</v>
      </c>
      <c r="D592">
        <v>6.7</v>
      </c>
      <c r="E592">
        <v>6.7</v>
      </c>
      <c r="F592" s="21">
        <v>2.92E-2</v>
      </c>
    </row>
    <row r="593" spans="1:6" x14ac:dyDescent="0.35">
      <c r="A593" s="22" t="s">
        <v>1097</v>
      </c>
      <c r="B593">
        <v>6.51</v>
      </c>
      <c r="C593">
        <v>6.51</v>
      </c>
      <c r="D593">
        <v>6.51</v>
      </c>
      <c r="E593">
        <v>6.51</v>
      </c>
      <c r="F593" s="21">
        <v>1.04E-2</v>
      </c>
    </row>
    <row r="594" spans="1:6" x14ac:dyDescent="0.35">
      <c r="A594" s="22" t="s">
        <v>1099</v>
      </c>
      <c r="B594">
        <v>6.4429999999999996</v>
      </c>
      <c r="C594">
        <v>6.4429999999999996</v>
      </c>
      <c r="D594">
        <v>6.4429999999999996</v>
      </c>
      <c r="E594">
        <v>6.4429999999999996</v>
      </c>
      <c r="F594" s="21">
        <v>3.32E-2</v>
      </c>
    </row>
    <row r="595" spans="1:6" x14ac:dyDescent="0.35">
      <c r="A595" s="22">
        <v>41523</v>
      </c>
      <c r="B595">
        <v>6.2359999999999998</v>
      </c>
      <c r="C595">
        <v>6.2359999999999998</v>
      </c>
      <c r="D595">
        <v>6.2359999999999998</v>
      </c>
      <c r="E595">
        <v>6.2359999999999998</v>
      </c>
      <c r="F595" s="21">
        <v>4.1399999999999999E-2</v>
      </c>
    </row>
    <row r="596" spans="1:6" x14ac:dyDescent="0.35">
      <c r="A596" s="22">
        <v>41311</v>
      </c>
      <c r="B596">
        <v>5.9880000000000004</v>
      </c>
      <c r="C596">
        <v>5.9880000000000004</v>
      </c>
      <c r="D596">
        <v>5.9880000000000004</v>
      </c>
      <c r="E596">
        <v>5.9880000000000004</v>
      </c>
      <c r="F596" s="21">
        <v>-7.3200000000000001E-2</v>
      </c>
    </row>
    <row r="597" spans="1:6" x14ac:dyDescent="0.35">
      <c r="A597" s="22" t="s">
        <v>1103</v>
      </c>
      <c r="B597">
        <v>6.4610000000000003</v>
      </c>
      <c r="C597">
        <v>6.4610000000000003</v>
      </c>
      <c r="D597">
        <v>6.4610000000000003</v>
      </c>
      <c r="E597">
        <v>6.4610000000000003</v>
      </c>
      <c r="F597" s="21">
        <v>-2.4500000000000001E-2</v>
      </c>
    </row>
    <row r="598" spans="1:6" x14ac:dyDescent="0.35">
      <c r="A598" s="22" t="s">
        <v>1105</v>
      </c>
      <c r="B598">
        <v>6.6230000000000002</v>
      </c>
      <c r="C598">
        <v>6.6230000000000002</v>
      </c>
      <c r="D598">
        <v>6.6230000000000002</v>
      </c>
      <c r="E598">
        <v>6.6230000000000002</v>
      </c>
      <c r="F598" s="21">
        <v>-5.21E-2</v>
      </c>
    </row>
    <row r="599" spans="1:6" x14ac:dyDescent="0.35">
      <c r="A599" s="22">
        <v>41613</v>
      </c>
      <c r="B599">
        <v>6.9870000000000001</v>
      </c>
      <c r="C599">
        <v>6.9870000000000001</v>
      </c>
      <c r="D599">
        <v>6.9870000000000001</v>
      </c>
      <c r="E599">
        <v>6.9870000000000001</v>
      </c>
      <c r="F599" s="21">
        <v>-2.3199999999999998E-2</v>
      </c>
    </row>
    <row r="600" spans="1:6" x14ac:dyDescent="0.35">
      <c r="A600" s="22">
        <v>41399</v>
      </c>
      <c r="B600">
        <v>7.1529999999999996</v>
      </c>
      <c r="C600">
        <v>7.1529999999999996</v>
      </c>
      <c r="D600">
        <v>7.1529999999999996</v>
      </c>
      <c r="E600">
        <v>7.1529999999999996</v>
      </c>
      <c r="F600" s="21">
        <v>-8.2000000000000007E-3</v>
      </c>
    </row>
    <row r="601" spans="1:6" x14ac:dyDescent="0.35">
      <c r="A601" s="22" t="s">
        <v>1109</v>
      </c>
      <c r="B601">
        <v>7.2119999999999997</v>
      </c>
      <c r="C601">
        <v>7.2119999999999997</v>
      </c>
      <c r="D601">
        <v>7.2119999999999997</v>
      </c>
      <c r="E601">
        <v>7.2119999999999997</v>
      </c>
      <c r="F601" s="21">
        <v>-2.0400000000000001E-2</v>
      </c>
    </row>
    <row r="602" spans="1:6" x14ac:dyDescent="0.35">
      <c r="A602" s="22" t="s">
        <v>1111</v>
      </c>
      <c r="B602">
        <v>7.3620000000000001</v>
      </c>
      <c r="C602">
        <v>7.3620000000000001</v>
      </c>
      <c r="D602">
        <v>7.3620000000000001</v>
      </c>
      <c r="E602">
        <v>7.3620000000000001</v>
      </c>
      <c r="F602" s="21">
        <v>-8.9999999999999993E-3</v>
      </c>
    </row>
    <row r="603" spans="1:6" x14ac:dyDescent="0.35">
      <c r="A603" s="22" t="s">
        <v>1113</v>
      </c>
      <c r="B603">
        <v>7.4290000000000003</v>
      </c>
      <c r="C603">
        <v>7.4290000000000003</v>
      </c>
      <c r="D603">
        <v>7.4290000000000003</v>
      </c>
      <c r="E603">
        <v>7.4290000000000003</v>
      </c>
      <c r="F603" s="21">
        <v>-1.37E-2</v>
      </c>
    </row>
    <row r="604" spans="1:6" x14ac:dyDescent="0.35">
      <c r="A604" s="22">
        <v>41459</v>
      </c>
      <c r="B604">
        <v>7.532</v>
      </c>
      <c r="C604">
        <v>7.532</v>
      </c>
      <c r="D604">
        <v>7.532</v>
      </c>
      <c r="E604">
        <v>7.532</v>
      </c>
      <c r="F604" s="21">
        <v>-8.6999999999999994E-3</v>
      </c>
    </row>
    <row r="605" spans="1:6" x14ac:dyDescent="0.35">
      <c r="A605" s="22" t="s">
        <v>1116</v>
      </c>
      <c r="B605">
        <v>7.5979999999999999</v>
      </c>
      <c r="C605">
        <v>7.5979999999999999</v>
      </c>
      <c r="D605">
        <v>7.5979999999999999</v>
      </c>
      <c r="E605">
        <v>7.5979999999999999</v>
      </c>
      <c r="F605" s="21">
        <v>-3.15E-2</v>
      </c>
    </row>
    <row r="606" spans="1:6" x14ac:dyDescent="0.35">
      <c r="A606" s="22" t="s">
        <v>1118</v>
      </c>
      <c r="B606">
        <v>7.8449999999999998</v>
      </c>
      <c r="C606">
        <v>7.8449999999999998</v>
      </c>
      <c r="D606">
        <v>7.8449999999999998</v>
      </c>
      <c r="E606">
        <v>7.8449999999999998</v>
      </c>
      <c r="F606" s="21">
        <v>-2.07E-2</v>
      </c>
    </row>
    <row r="607" spans="1:6" x14ac:dyDescent="0.35">
      <c r="A607" s="22" t="s">
        <v>1120</v>
      </c>
      <c r="B607">
        <v>8.0109999999999992</v>
      </c>
      <c r="C607">
        <v>8.0109999999999992</v>
      </c>
      <c r="D607">
        <v>8.0109999999999992</v>
      </c>
      <c r="E607">
        <v>8.0109999999999992</v>
      </c>
      <c r="F607" s="21">
        <v>-3.1699999999999999E-2</v>
      </c>
    </row>
    <row r="608" spans="1:6" x14ac:dyDescent="0.35">
      <c r="A608" s="22">
        <v>41550</v>
      </c>
      <c r="B608">
        <v>8.2729999999999997</v>
      </c>
      <c r="C608">
        <v>8.2729999999999997</v>
      </c>
      <c r="D608">
        <v>8.2729999999999997</v>
      </c>
      <c r="E608">
        <v>8.2729999999999997</v>
      </c>
      <c r="F608" s="21">
        <v>2.0999999999999999E-3</v>
      </c>
    </row>
    <row r="609" spans="1:6" x14ac:dyDescent="0.35">
      <c r="A609" s="22">
        <v>41336</v>
      </c>
      <c r="B609">
        <v>8.2560000000000002</v>
      </c>
      <c r="C609">
        <v>8.2560000000000002</v>
      </c>
      <c r="D609">
        <v>8.2560000000000002</v>
      </c>
      <c r="E609">
        <v>8.2560000000000002</v>
      </c>
      <c r="F609" s="21">
        <v>-5.1999999999999998E-3</v>
      </c>
    </row>
    <row r="610" spans="1:6" x14ac:dyDescent="0.35">
      <c r="A610" s="22" t="s">
        <v>1124</v>
      </c>
      <c r="B610">
        <v>8.2989999999999995</v>
      </c>
      <c r="C610">
        <v>8.2989999999999995</v>
      </c>
      <c r="D610">
        <v>8.2989999999999995</v>
      </c>
      <c r="E610">
        <v>8.2989999999999995</v>
      </c>
      <c r="F610" s="21">
        <v>-1.4500000000000001E-2</v>
      </c>
    </row>
    <row r="611" spans="1:6" x14ac:dyDescent="0.35">
      <c r="A611" s="22" t="s">
        <v>1126</v>
      </c>
      <c r="B611">
        <v>8.4209999999999994</v>
      </c>
      <c r="C611">
        <v>8.4209999999999994</v>
      </c>
      <c r="D611">
        <v>8.4209999999999994</v>
      </c>
      <c r="E611">
        <v>8.4209999999999994</v>
      </c>
      <c r="F611" s="21">
        <v>-5.3E-3</v>
      </c>
    </row>
    <row r="612" spans="1:6" x14ac:dyDescent="0.35">
      <c r="A612" s="22">
        <v>41335</v>
      </c>
      <c r="B612">
        <v>8.4659999999999993</v>
      </c>
      <c r="C612">
        <v>8.4659999999999993</v>
      </c>
      <c r="D612">
        <v>8.4659999999999993</v>
      </c>
      <c r="E612">
        <v>8.4659999999999993</v>
      </c>
      <c r="F612" s="21">
        <v>1.6999999999999999E-3</v>
      </c>
    </row>
    <row r="613" spans="1:6" x14ac:dyDescent="0.35">
      <c r="A613" s="22" t="s">
        <v>1129</v>
      </c>
      <c r="B613">
        <v>8.452</v>
      </c>
      <c r="C613">
        <v>8.452</v>
      </c>
      <c r="D613">
        <v>8.452</v>
      </c>
      <c r="E613">
        <v>8.452</v>
      </c>
      <c r="F613" s="21">
        <v>2.7300000000000001E-2</v>
      </c>
    </row>
    <row r="614" spans="1:6" x14ac:dyDescent="0.35">
      <c r="A614" s="22" t="s">
        <v>1131</v>
      </c>
      <c r="B614">
        <v>8.2270000000000003</v>
      </c>
      <c r="C614">
        <v>8.2270000000000003</v>
      </c>
      <c r="D614">
        <v>8.2270000000000003</v>
      </c>
      <c r="E614">
        <v>8.2270000000000003</v>
      </c>
      <c r="F614" s="21">
        <v>-9.9000000000000008E-3</v>
      </c>
    </row>
    <row r="615" spans="1:6" x14ac:dyDescent="0.35">
      <c r="A615" s="22" t="s">
        <v>1133</v>
      </c>
      <c r="B615">
        <v>8.3089999999999993</v>
      </c>
      <c r="C615">
        <v>8.3089999999999993</v>
      </c>
      <c r="D615">
        <v>8.3089999999999993</v>
      </c>
      <c r="E615">
        <v>8.3089999999999993</v>
      </c>
      <c r="F615" s="21">
        <v>-4.2900000000000001E-2</v>
      </c>
    </row>
    <row r="616" spans="1:6" x14ac:dyDescent="0.35">
      <c r="A616" s="22">
        <v>41426</v>
      </c>
      <c r="B616">
        <v>8.6809999999999992</v>
      </c>
      <c r="C616">
        <v>8.6809999999999992</v>
      </c>
      <c r="D616">
        <v>8.6809999999999992</v>
      </c>
      <c r="E616">
        <v>8.6809999999999992</v>
      </c>
      <c r="F616" s="21">
        <v>-2.64E-2</v>
      </c>
    </row>
    <row r="617" spans="1:6" x14ac:dyDescent="0.35">
      <c r="A617" s="22" t="s">
        <v>1136</v>
      </c>
      <c r="B617">
        <v>8.9160000000000004</v>
      </c>
      <c r="C617">
        <v>8.9160000000000004</v>
      </c>
      <c r="D617">
        <v>8.9160000000000004</v>
      </c>
      <c r="E617">
        <v>8.9160000000000004</v>
      </c>
      <c r="F617" s="21">
        <v>2.2000000000000001E-3</v>
      </c>
    </row>
    <row r="618" spans="1:6" x14ac:dyDescent="0.35">
      <c r="A618" s="22" t="s">
        <v>1138</v>
      </c>
      <c r="B618">
        <v>8.8960000000000008</v>
      </c>
      <c r="C618">
        <v>8.8960000000000008</v>
      </c>
      <c r="D618">
        <v>8.8960000000000008</v>
      </c>
      <c r="E618">
        <v>8.8960000000000008</v>
      </c>
      <c r="F618" s="21">
        <v>-1.2500000000000001E-2</v>
      </c>
    </row>
    <row r="619" spans="1:6" x14ac:dyDescent="0.35">
      <c r="A619" s="22" t="s">
        <v>1140</v>
      </c>
      <c r="B619">
        <v>9.0090000000000003</v>
      </c>
      <c r="C619">
        <v>9.0090000000000003</v>
      </c>
      <c r="D619">
        <v>9.0090000000000003</v>
      </c>
      <c r="E619">
        <v>9.0090000000000003</v>
      </c>
      <c r="F619" s="21">
        <v>2.9999999999999997E-4</v>
      </c>
    </row>
    <row r="620" spans="1:6" x14ac:dyDescent="0.35">
      <c r="A620" s="22">
        <v>41164</v>
      </c>
      <c r="B620">
        <v>9.0060000000000002</v>
      </c>
      <c r="C620">
        <v>9.0060000000000002</v>
      </c>
      <c r="D620">
        <v>9.0060000000000002</v>
      </c>
      <c r="E620">
        <v>9.0060000000000002</v>
      </c>
      <c r="F620" s="21">
        <v>-1.8E-3</v>
      </c>
    </row>
    <row r="621" spans="1:6" x14ac:dyDescent="0.35">
      <c r="A621" s="22">
        <v>40951</v>
      </c>
      <c r="B621">
        <v>9.0220000000000002</v>
      </c>
      <c r="C621">
        <v>9.0220000000000002</v>
      </c>
      <c r="D621">
        <v>9.0220000000000002</v>
      </c>
      <c r="E621">
        <v>9.0220000000000002</v>
      </c>
      <c r="F621" s="21">
        <v>-2.8E-3</v>
      </c>
    </row>
    <row r="622" spans="1:6" x14ac:dyDescent="0.35">
      <c r="A622" s="22" t="s">
        <v>1144</v>
      </c>
      <c r="B622">
        <v>9.0470000000000006</v>
      </c>
      <c r="C622">
        <v>9.0470000000000006</v>
      </c>
      <c r="D622">
        <v>9.0470000000000006</v>
      </c>
      <c r="E622">
        <v>9.0470000000000006</v>
      </c>
      <c r="F622" s="21">
        <v>-1.6400000000000001E-2</v>
      </c>
    </row>
    <row r="623" spans="1:6" x14ac:dyDescent="0.35">
      <c r="A623" s="22" t="s">
        <v>1146</v>
      </c>
      <c r="B623">
        <v>9.1980000000000004</v>
      </c>
      <c r="C623">
        <v>9.1980000000000004</v>
      </c>
      <c r="D623">
        <v>9.1980000000000004</v>
      </c>
      <c r="E623">
        <v>9.1980000000000004</v>
      </c>
      <c r="F623" s="21">
        <v>-2.0899999999999998E-2</v>
      </c>
    </row>
    <row r="624" spans="1:6" x14ac:dyDescent="0.35">
      <c r="A624" s="22">
        <v>41224</v>
      </c>
      <c r="B624">
        <v>9.3940000000000001</v>
      </c>
      <c r="C624">
        <v>9.3940000000000001</v>
      </c>
      <c r="D624">
        <v>9.3940000000000001</v>
      </c>
      <c r="E624">
        <v>9.3940000000000001</v>
      </c>
      <c r="F624" s="21">
        <v>-1.2200000000000001E-2</v>
      </c>
    </row>
    <row r="625" spans="1:6" x14ac:dyDescent="0.35">
      <c r="A625" s="22">
        <v>41010</v>
      </c>
      <c r="B625">
        <v>9.51</v>
      </c>
      <c r="C625">
        <v>9.51</v>
      </c>
      <c r="D625">
        <v>9.51</v>
      </c>
      <c r="E625">
        <v>9.51</v>
      </c>
      <c r="F625" s="21">
        <v>-7.1000000000000004E-3</v>
      </c>
    </row>
    <row r="626" spans="1:6" x14ac:dyDescent="0.35">
      <c r="A626" s="22" t="s">
        <v>1150</v>
      </c>
      <c r="B626">
        <v>9.5779999999999994</v>
      </c>
      <c r="C626">
        <v>9.5779999999999994</v>
      </c>
      <c r="D626">
        <v>9.5779999999999994</v>
      </c>
      <c r="E626">
        <v>9.5779999999999994</v>
      </c>
      <c r="F626" s="21">
        <v>-1.24E-2</v>
      </c>
    </row>
    <row r="627" spans="1:6" x14ac:dyDescent="0.35">
      <c r="A627" s="22" t="s">
        <v>1152</v>
      </c>
      <c r="B627">
        <v>9.6980000000000004</v>
      </c>
      <c r="C627">
        <v>9.6980000000000004</v>
      </c>
      <c r="D627">
        <v>9.6980000000000004</v>
      </c>
      <c r="E627">
        <v>9.6980000000000004</v>
      </c>
      <c r="F627" s="21">
        <v>1.5E-3</v>
      </c>
    </row>
    <row r="628" spans="1:6" x14ac:dyDescent="0.35">
      <c r="A628" s="22" t="s">
        <v>1154</v>
      </c>
      <c r="B628">
        <v>9.6829999999999998</v>
      </c>
      <c r="C628">
        <v>9.6829999999999998</v>
      </c>
      <c r="D628">
        <v>9.6829999999999998</v>
      </c>
      <c r="E628">
        <v>9.6829999999999998</v>
      </c>
      <c r="F628" s="21">
        <v>5.7999999999999996E-3</v>
      </c>
    </row>
    <row r="629" spans="1:6" x14ac:dyDescent="0.35">
      <c r="A629" s="22">
        <v>41100</v>
      </c>
      <c r="B629">
        <v>9.6270000000000007</v>
      </c>
      <c r="C629">
        <v>9.6270000000000007</v>
      </c>
      <c r="D629">
        <v>9.6270000000000007</v>
      </c>
      <c r="E629">
        <v>9.6270000000000007</v>
      </c>
      <c r="F629" s="21">
        <v>1.1900000000000001E-2</v>
      </c>
    </row>
    <row r="630" spans="1:6" x14ac:dyDescent="0.35">
      <c r="A630" s="22" t="s">
        <v>1157</v>
      </c>
      <c r="B630">
        <v>9.5139999999999993</v>
      </c>
      <c r="C630">
        <v>9.5139999999999993</v>
      </c>
      <c r="D630">
        <v>9.5139999999999993</v>
      </c>
      <c r="E630">
        <v>9.5139999999999993</v>
      </c>
      <c r="F630" s="21">
        <v>-4.0000000000000002E-4</v>
      </c>
    </row>
    <row r="631" spans="1:6" x14ac:dyDescent="0.35">
      <c r="A631" s="22" t="s">
        <v>1159</v>
      </c>
      <c r="B631">
        <v>9.5180000000000007</v>
      </c>
      <c r="C631">
        <v>9.5180000000000007</v>
      </c>
      <c r="D631">
        <v>9.5180000000000007</v>
      </c>
      <c r="E631">
        <v>9.5180000000000007</v>
      </c>
      <c r="F631" s="21">
        <v>2.3400000000000001E-2</v>
      </c>
    </row>
    <row r="632" spans="1:6" x14ac:dyDescent="0.35">
      <c r="A632" s="22" t="s">
        <v>1161</v>
      </c>
      <c r="B632">
        <v>9.3000000000000007</v>
      </c>
      <c r="C632">
        <v>9.3000000000000007</v>
      </c>
      <c r="D632">
        <v>9.3000000000000007</v>
      </c>
      <c r="E632">
        <v>9.3000000000000007</v>
      </c>
      <c r="F632" s="21">
        <v>3.5999999999999999E-3</v>
      </c>
    </row>
    <row r="633" spans="1:6" x14ac:dyDescent="0.35">
      <c r="A633" s="22">
        <v>41161</v>
      </c>
      <c r="B633">
        <v>9.2669999999999995</v>
      </c>
      <c r="C633">
        <v>9.2669999999999995</v>
      </c>
      <c r="D633">
        <v>9.2669999999999995</v>
      </c>
      <c r="E633">
        <v>9.2669999999999995</v>
      </c>
      <c r="F633" s="21">
        <v>-1.9E-3</v>
      </c>
    </row>
    <row r="634" spans="1:6" x14ac:dyDescent="0.35">
      <c r="A634" s="22">
        <v>40948</v>
      </c>
      <c r="B634">
        <v>9.2850000000000001</v>
      </c>
      <c r="C634">
        <v>9.2850000000000001</v>
      </c>
      <c r="D634">
        <v>9.2850000000000001</v>
      </c>
      <c r="E634">
        <v>9.2850000000000001</v>
      </c>
      <c r="F634" s="21">
        <v>8.0000000000000002E-3</v>
      </c>
    </row>
    <row r="635" spans="1:6" x14ac:dyDescent="0.35">
      <c r="A635" s="22" t="s">
        <v>1165</v>
      </c>
      <c r="B635">
        <v>9.2110000000000003</v>
      </c>
      <c r="C635">
        <v>9.2110000000000003</v>
      </c>
      <c r="D635">
        <v>9.2110000000000003</v>
      </c>
      <c r="E635">
        <v>9.2110000000000003</v>
      </c>
      <c r="F635" s="21">
        <v>7.1000000000000004E-3</v>
      </c>
    </row>
    <row r="636" spans="1:6" x14ac:dyDescent="0.35">
      <c r="A636" s="22" t="s">
        <v>1167</v>
      </c>
      <c r="B636">
        <v>9.1460000000000008</v>
      </c>
      <c r="C636">
        <v>9.1460000000000008</v>
      </c>
      <c r="D636">
        <v>9.1460000000000008</v>
      </c>
      <c r="E636">
        <v>9.1460000000000008</v>
      </c>
      <c r="F636" s="21">
        <v>2.7099999999999999E-2</v>
      </c>
    </row>
    <row r="637" spans="1:6" x14ac:dyDescent="0.35">
      <c r="A637" s="22">
        <v>41251</v>
      </c>
      <c r="B637">
        <v>8.9049999999999994</v>
      </c>
      <c r="C637">
        <v>8.9049999999999994</v>
      </c>
      <c r="D637">
        <v>8.9049999999999994</v>
      </c>
      <c r="E637">
        <v>8.9049999999999994</v>
      </c>
      <c r="F637" s="21">
        <v>1.9E-3</v>
      </c>
    </row>
    <row r="638" spans="1:6" x14ac:dyDescent="0.35">
      <c r="A638" s="22">
        <v>41037</v>
      </c>
      <c r="B638">
        <v>8.8879999999999999</v>
      </c>
      <c r="C638">
        <v>8.8879999999999999</v>
      </c>
      <c r="D638">
        <v>8.8879999999999999</v>
      </c>
      <c r="E638">
        <v>8.8879999999999999</v>
      </c>
      <c r="F638" s="21">
        <v>-7.3000000000000001E-3</v>
      </c>
    </row>
    <row r="639" spans="1:6" x14ac:dyDescent="0.35">
      <c r="A639" s="22" t="s">
        <v>1171</v>
      </c>
      <c r="B639">
        <v>8.9529999999999994</v>
      </c>
      <c r="C639">
        <v>8.9529999999999994</v>
      </c>
      <c r="D639">
        <v>8.9529999999999994</v>
      </c>
      <c r="E639">
        <v>8.9529999999999994</v>
      </c>
      <c r="F639" s="21">
        <v>-3.9100000000000003E-2</v>
      </c>
    </row>
    <row r="640" spans="1:6" x14ac:dyDescent="0.35">
      <c r="A640" s="22" t="s">
        <v>1173</v>
      </c>
      <c r="B640">
        <v>9.3170000000000002</v>
      </c>
      <c r="C640">
        <v>9.3170000000000002</v>
      </c>
      <c r="D640">
        <v>9.3170000000000002</v>
      </c>
      <c r="E640">
        <v>9.3170000000000002</v>
      </c>
      <c r="F640" s="21">
        <v>-1.4999999999999999E-2</v>
      </c>
    </row>
    <row r="641" spans="1:6" x14ac:dyDescent="0.35">
      <c r="A641" s="22" t="s">
        <v>1175</v>
      </c>
      <c r="B641">
        <v>9.4589999999999996</v>
      </c>
      <c r="C641">
        <v>9.4589999999999996</v>
      </c>
      <c r="D641">
        <v>9.4589999999999996</v>
      </c>
      <c r="E641">
        <v>9.4589999999999996</v>
      </c>
      <c r="F641" s="21">
        <v>-4.1000000000000003E-3</v>
      </c>
    </row>
    <row r="642" spans="1:6" x14ac:dyDescent="0.35">
      <c r="A642" s="22">
        <v>41128</v>
      </c>
      <c r="B642">
        <v>9.4979999999999993</v>
      </c>
      <c r="C642">
        <v>9.4979999999999993</v>
      </c>
      <c r="D642">
        <v>9.4979999999999993</v>
      </c>
      <c r="E642">
        <v>9.4979999999999993</v>
      </c>
      <c r="F642" s="21">
        <v>1.84E-2</v>
      </c>
    </row>
    <row r="643" spans="1:6" x14ac:dyDescent="0.35">
      <c r="A643" s="22">
        <v>40915</v>
      </c>
      <c r="B643">
        <v>9.3260000000000005</v>
      </c>
      <c r="C643">
        <v>9.3260000000000005</v>
      </c>
      <c r="D643">
        <v>9.3260000000000005</v>
      </c>
      <c r="E643">
        <v>9.3260000000000005</v>
      </c>
      <c r="F643" s="21">
        <v>-6.3E-3</v>
      </c>
    </row>
    <row r="644" spans="1:6" x14ac:dyDescent="0.35">
      <c r="A644" s="22" t="s">
        <v>1179</v>
      </c>
      <c r="B644">
        <v>9.3849999999999998</v>
      </c>
      <c r="C644">
        <v>9.3849999999999998</v>
      </c>
      <c r="D644">
        <v>9.3849999999999998</v>
      </c>
      <c r="E644">
        <v>9.3849999999999998</v>
      </c>
      <c r="F644" s="21">
        <v>3.2000000000000001E-2</v>
      </c>
    </row>
    <row r="645" spans="1:6" x14ac:dyDescent="0.35">
      <c r="A645" s="22" t="s">
        <v>1181</v>
      </c>
      <c r="B645">
        <v>9.0939999999999994</v>
      </c>
      <c r="C645">
        <v>9.0939999999999994</v>
      </c>
      <c r="D645">
        <v>9.0939999999999994</v>
      </c>
      <c r="E645">
        <v>9.0939999999999994</v>
      </c>
      <c r="F645" s="21">
        <v>7.6E-3</v>
      </c>
    </row>
    <row r="646" spans="1:6" x14ac:dyDescent="0.35">
      <c r="A646" s="22">
        <v>41188</v>
      </c>
      <c r="B646">
        <v>9.0250000000000004</v>
      </c>
      <c r="C646">
        <v>9.0250000000000004</v>
      </c>
      <c r="D646">
        <v>9.0250000000000004</v>
      </c>
      <c r="E646">
        <v>9.0250000000000004</v>
      </c>
      <c r="F646" s="21">
        <v>1.89E-2</v>
      </c>
    </row>
    <row r="647" spans="1:6" x14ac:dyDescent="0.35">
      <c r="A647" s="22">
        <v>40974</v>
      </c>
      <c r="B647">
        <v>8.8580000000000005</v>
      </c>
      <c r="C647">
        <v>8.8580000000000005</v>
      </c>
      <c r="D647">
        <v>8.8580000000000005</v>
      </c>
      <c r="E647">
        <v>8.8580000000000005</v>
      </c>
      <c r="F647" s="21">
        <v>-1.5100000000000001E-2</v>
      </c>
    </row>
    <row r="648" spans="1:6" x14ac:dyDescent="0.35">
      <c r="A648" s="22" t="s">
        <v>1185</v>
      </c>
      <c r="B648">
        <v>8.9939999999999998</v>
      </c>
      <c r="C648">
        <v>8.9939999999999998</v>
      </c>
      <c r="D648">
        <v>8.9939999999999998</v>
      </c>
      <c r="E648">
        <v>8.9939999999999998</v>
      </c>
      <c r="F648" s="21">
        <v>-2.2000000000000001E-3</v>
      </c>
    </row>
    <row r="649" spans="1:6" x14ac:dyDescent="0.35">
      <c r="A649" s="22" t="s">
        <v>1187</v>
      </c>
      <c r="B649">
        <v>9.0139999999999993</v>
      </c>
      <c r="C649">
        <v>9.0139999999999993</v>
      </c>
      <c r="D649">
        <v>9.0139999999999993</v>
      </c>
      <c r="E649">
        <v>9.0139999999999993</v>
      </c>
      <c r="F649" s="21">
        <v>4.0000000000000002E-4</v>
      </c>
    </row>
    <row r="650" spans="1:6" x14ac:dyDescent="0.35">
      <c r="A650" s="22" t="s">
        <v>1189</v>
      </c>
      <c r="B650">
        <v>9.01</v>
      </c>
      <c r="C650">
        <v>9.01</v>
      </c>
      <c r="D650">
        <v>9.01</v>
      </c>
      <c r="E650">
        <v>9.01</v>
      </c>
      <c r="F650" s="21">
        <v>-7.2999999999999995E-2</v>
      </c>
    </row>
    <row r="651" spans="1:6" x14ac:dyDescent="0.35">
      <c r="A651" s="22">
        <v>41065</v>
      </c>
      <c r="B651">
        <v>9.7200000000000006</v>
      </c>
      <c r="C651">
        <v>9.7200000000000006</v>
      </c>
      <c r="D651">
        <v>9.7200000000000006</v>
      </c>
      <c r="E651">
        <v>9.7200000000000006</v>
      </c>
      <c r="F651" s="21">
        <v>-3.3500000000000002E-2</v>
      </c>
    </row>
    <row r="652" spans="1:6" x14ac:dyDescent="0.35">
      <c r="A652" s="22" t="s">
        <v>1192</v>
      </c>
      <c r="B652">
        <v>10.057</v>
      </c>
      <c r="C652">
        <v>10.057</v>
      </c>
      <c r="D652">
        <v>10.057</v>
      </c>
      <c r="E652">
        <v>10.057</v>
      </c>
      <c r="F652" s="21">
        <v>-5.4800000000000001E-2</v>
      </c>
    </row>
    <row r="653" spans="1:6" x14ac:dyDescent="0.35">
      <c r="A653" s="22" t="s">
        <v>1194</v>
      </c>
      <c r="B653">
        <v>10.64</v>
      </c>
      <c r="C653">
        <v>10.64</v>
      </c>
      <c r="D653">
        <v>10.64</v>
      </c>
      <c r="E653">
        <v>10.64</v>
      </c>
      <c r="F653" s="21">
        <v>-2.6599999999999999E-2</v>
      </c>
    </row>
    <row r="654" spans="1:6" x14ac:dyDescent="0.35">
      <c r="A654" s="22" t="s">
        <v>1196</v>
      </c>
      <c r="B654">
        <v>10.930999999999999</v>
      </c>
      <c r="C654">
        <v>10.930999999999999</v>
      </c>
      <c r="D654">
        <v>10.930999999999999</v>
      </c>
      <c r="E654">
        <v>10.930999999999999</v>
      </c>
      <c r="F654" s="21">
        <v>-8.5000000000000006E-3</v>
      </c>
    </row>
    <row r="655" spans="1:6" x14ac:dyDescent="0.35">
      <c r="A655" s="22">
        <v>41125</v>
      </c>
      <c r="B655">
        <v>11.025</v>
      </c>
      <c r="C655">
        <v>11.025</v>
      </c>
      <c r="D655">
        <v>11.025</v>
      </c>
      <c r="E655">
        <v>11.025</v>
      </c>
      <c r="F655" s="21">
        <v>-2.0299999999999999E-2</v>
      </c>
    </row>
    <row r="656" spans="1:6" x14ac:dyDescent="0.35">
      <c r="A656" s="22">
        <v>40912</v>
      </c>
      <c r="B656">
        <v>11.254</v>
      </c>
      <c r="C656">
        <v>11.254</v>
      </c>
      <c r="D656">
        <v>11.254</v>
      </c>
      <c r="E656">
        <v>11.254</v>
      </c>
      <c r="F656" s="21">
        <v>-2.2000000000000001E-3</v>
      </c>
    </row>
    <row r="657" spans="1:6" x14ac:dyDescent="0.35">
      <c r="A657" s="22" t="s">
        <v>1200</v>
      </c>
      <c r="B657">
        <v>11.279</v>
      </c>
      <c r="C657">
        <v>11.279</v>
      </c>
      <c r="D657">
        <v>11.279</v>
      </c>
      <c r="E657">
        <v>11.279</v>
      </c>
      <c r="F657" s="21">
        <v>9.9000000000000008E-3</v>
      </c>
    </row>
    <row r="658" spans="1:6" x14ac:dyDescent="0.35">
      <c r="A658" s="22" t="s">
        <v>1202</v>
      </c>
      <c r="B658">
        <v>11.167999999999999</v>
      </c>
      <c r="C658">
        <v>11.167999999999999</v>
      </c>
      <c r="D658">
        <v>11.167999999999999</v>
      </c>
      <c r="E658">
        <v>11.167999999999999</v>
      </c>
      <c r="F658" s="21">
        <v>-1.01E-2</v>
      </c>
    </row>
    <row r="659" spans="1:6" x14ac:dyDescent="0.35">
      <c r="A659" s="22">
        <v>41216</v>
      </c>
      <c r="B659">
        <v>11.282</v>
      </c>
      <c r="C659">
        <v>11.282</v>
      </c>
      <c r="D659">
        <v>11.282</v>
      </c>
      <c r="E659">
        <v>11.282</v>
      </c>
      <c r="F659" s="21">
        <v>-2.8E-3</v>
      </c>
    </row>
    <row r="660" spans="1:6" x14ac:dyDescent="0.35">
      <c r="A660" s="22">
        <v>41002</v>
      </c>
      <c r="B660">
        <v>11.314</v>
      </c>
      <c r="C660">
        <v>11.314</v>
      </c>
      <c r="D660">
        <v>11.314</v>
      </c>
      <c r="E660">
        <v>11.314</v>
      </c>
      <c r="F660" s="21">
        <v>-1.52E-2</v>
      </c>
    </row>
    <row r="661" spans="1:6" x14ac:dyDescent="0.35">
      <c r="A661" s="22" t="s">
        <v>1206</v>
      </c>
      <c r="B661">
        <v>11.489000000000001</v>
      </c>
      <c r="C661">
        <v>11.489000000000001</v>
      </c>
      <c r="D661">
        <v>11.489000000000001</v>
      </c>
      <c r="E661">
        <v>11.489000000000001</v>
      </c>
      <c r="F661" s="21">
        <v>-1.3599999999999999E-2</v>
      </c>
    </row>
    <row r="662" spans="1:6" x14ac:dyDescent="0.35">
      <c r="A662" s="22" t="s">
        <v>1208</v>
      </c>
      <c r="B662">
        <v>11.647</v>
      </c>
      <c r="C662">
        <v>11.647</v>
      </c>
      <c r="D662">
        <v>11.647</v>
      </c>
      <c r="E662">
        <v>11.647</v>
      </c>
      <c r="F662" s="21">
        <v>-3.5000000000000003E-2</v>
      </c>
    </row>
    <row r="663" spans="1:6" x14ac:dyDescent="0.35">
      <c r="A663" s="22">
        <v>41245</v>
      </c>
      <c r="B663">
        <v>12.069000000000001</v>
      </c>
      <c r="C663">
        <v>12.069000000000001</v>
      </c>
      <c r="D663">
        <v>12.069000000000001</v>
      </c>
      <c r="E663">
        <v>12.069000000000001</v>
      </c>
      <c r="F663" s="21">
        <v>-1.77E-2</v>
      </c>
    </row>
    <row r="664" spans="1:6" x14ac:dyDescent="0.35">
      <c r="A664" s="22">
        <v>41031</v>
      </c>
      <c r="B664">
        <v>12.286</v>
      </c>
      <c r="C664">
        <v>12.286</v>
      </c>
      <c r="D664">
        <v>12.286</v>
      </c>
      <c r="E664">
        <v>12.286</v>
      </c>
      <c r="F664" s="21">
        <v>-1.17E-2</v>
      </c>
    </row>
    <row r="665" spans="1:6" x14ac:dyDescent="0.35">
      <c r="A665" s="22" t="s">
        <v>1212</v>
      </c>
      <c r="B665">
        <v>12.430999999999999</v>
      </c>
      <c r="C665">
        <v>12.430999999999999</v>
      </c>
      <c r="D665">
        <v>12.430999999999999</v>
      </c>
      <c r="E665">
        <v>12.430999999999999</v>
      </c>
      <c r="F665" s="21">
        <v>-5.4000000000000003E-3</v>
      </c>
    </row>
    <row r="666" spans="1:6" x14ac:dyDescent="0.35">
      <c r="A666" s="22" t="s">
        <v>1214</v>
      </c>
      <c r="B666">
        <v>12.497999999999999</v>
      </c>
      <c r="C666">
        <v>12.497999999999999</v>
      </c>
      <c r="D666">
        <v>12.497999999999999</v>
      </c>
      <c r="E666">
        <v>12.497999999999999</v>
      </c>
      <c r="F666" s="21">
        <v>4.3E-3</v>
      </c>
    </row>
    <row r="667" spans="1:6" x14ac:dyDescent="0.35">
      <c r="A667" s="22">
        <v>41122</v>
      </c>
      <c r="B667">
        <v>12.444000000000001</v>
      </c>
      <c r="C667">
        <v>12.444000000000001</v>
      </c>
      <c r="D667">
        <v>12.444000000000001</v>
      </c>
      <c r="E667">
        <v>12.444000000000001</v>
      </c>
      <c r="F667" s="21">
        <v>2.7000000000000001E-3</v>
      </c>
    </row>
    <row r="668" spans="1:6" x14ac:dyDescent="0.35">
      <c r="A668" s="22">
        <v>40909</v>
      </c>
      <c r="B668">
        <v>12.411</v>
      </c>
      <c r="C668">
        <v>12.411</v>
      </c>
      <c r="D668">
        <v>12.411</v>
      </c>
      <c r="E668">
        <v>12.411</v>
      </c>
      <c r="F668" s="21">
        <v>2.7000000000000001E-3</v>
      </c>
    </row>
    <row r="669" spans="1:6" x14ac:dyDescent="0.35">
      <c r="A669" s="22" t="s">
        <v>1218</v>
      </c>
      <c r="B669">
        <v>12.378</v>
      </c>
      <c r="C669">
        <v>12.378</v>
      </c>
      <c r="D669">
        <v>12.378</v>
      </c>
      <c r="E669">
        <v>12.378</v>
      </c>
      <c r="F669" s="21">
        <v>-5.4999999999999997E-3</v>
      </c>
    </row>
    <row r="670" spans="1:6" x14ac:dyDescent="0.35">
      <c r="A670" s="22" t="s">
        <v>1220</v>
      </c>
      <c r="B670">
        <v>12.446</v>
      </c>
      <c r="C670">
        <v>12.446</v>
      </c>
      <c r="D670">
        <v>12.446</v>
      </c>
      <c r="E670">
        <v>12.446</v>
      </c>
      <c r="F670" s="21">
        <v>7.4000000000000003E-3</v>
      </c>
    </row>
    <row r="671" spans="1:6" x14ac:dyDescent="0.35">
      <c r="A671" s="22">
        <v>40859</v>
      </c>
      <c r="B671">
        <v>12.353999999999999</v>
      </c>
      <c r="C671">
        <v>12.353999999999999</v>
      </c>
      <c r="D671">
        <v>12.353999999999999</v>
      </c>
      <c r="E671">
        <v>12.353999999999999</v>
      </c>
      <c r="F671" s="21">
        <v>-1.0500000000000001E-2</v>
      </c>
    </row>
    <row r="672" spans="1:6" x14ac:dyDescent="0.35">
      <c r="A672" s="22">
        <v>40645</v>
      </c>
      <c r="B672">
        <v>12.484999999999999</v>
      </c>
      <c r="C672">
        <v>12.484999999999999</v>
      </c>
      <c r="D672">
        <v>12.484999999999999</v>
      </c>
      <c r="E672">
        <v>12.484999999999999</v>
      </c>
      <c r="F672" s="21">
        <v>1.04E-2</v>
      </c>
    </row>
    <row r="673" spans="1:6" x14ac:dyDescent="0.35">
      <c r="A673" s="22" t="s">
        <v>1224</v>
      </c>
      <c r="B673">
        <v>12.356999999999999</v>
      </c>
      <c r="C673">
        <v>12.356999999999999</v>
      </c>
      <c r="D673">
        <v>12.356999999999999</v>
      </c>
      <c r="E673">
        <v>12.356999999999999</v>
      </c>
      <c r="F673" s="21">
        <v>-9.1999999999999998E-3</v>
      </c>
    </row>
    <row r="674" spans="1:6" x14ac:dyDescent="0.35">
      <c r="A674" s="22" t="s">
        <v>1226</v>
      </c>
      <c r="B674">
        <v>12.472</v>
      </c>
      <c r="C674">
        <v>12.472</v>
      </c>
      <c r="D674">
        <v>12.472</v>
      </c>
      <c r="E674">
        <v>12.472</v>
      </c>
      <c r="F674" s="21">
        <v>4.4000000000000003E-3</v>
      </c>
    </row>
    <row r="675" spans="1:6" x14ac:dyDescent="0.35">
      <c r="A675" s="22" t="s">
        <v>1228</v>
      </c>
      <c r="B675">
        <v>12.417</v>
      </c>
      <c r="C675">
        <v>12.417</v>
      </c>
      <c r="D675">
        <v>12.417</v>
      </c>
      <c r="E675">
        <v>12.417</v>
      </c>
      <c r="F675" s="21">
        <v>2.3E-3</v>
      </c>
    </row>
    <row r="676" spans="1:6" x14ac:dyDescent="0.35">
      <c r="A676" s="22">
        <v>40705</v>
      </c>
      <c r="B676">
        <v>12.388</v>
      </c>
      <c r="C676">
        <v>12.388</v>
      </c>
      <c r="D676">
        <v>12.388</v>
      </c>
      <c r="E676">
        <v>12.388</v>
      </c>
      <c r="F676" s="21">
        <v>2.3999999999999998E-3</v>
      </c>
    </row>
    <row r="677" spans="1:6" x14ac:dyDescent="0.35">
      <c r="A677" s="22" t="s">
        <v>1231</v>
      </c>
      <c r="B677">
        <v>12.358000000000001</v>
      </c>
      <c r="C677">
        <v>12.358000000000001</v>
      </c>
      <c r="D677">
        <v>12.358000000000001</v>
      </c>
      <c r="E677">
        <v>12.358000000000001</v>
      </c>
      <c r="F677" s="21">
        <v>-9.1000000000000004E-3</v>
      </c>
    </row>
    <row r="678" spans="1:6" x14ac:dyDescent="0.35">
      <c r="A678" s="22" t="s">
        <v>1233</v>
      </c>
      <c r="B678">
        <v>12.471</v>
      </c>
      <c r="C678">
        <v>12.471</v>
      </c>
      <c r="D678">
        <v>12.471</v>
      </c>
      <c r="E678">
        <v>12.471</v>
      </c>
      <c r="F678" s="21">
        <v>8.8000000000000005E-3</v>
      </c>
    </row>
    <row r="679" spans="1:6" x14ac:dyDescent="0.35">
      <c r="A679" s="22" t="s">
        <v>1235</v>
      </c>
      <c r="B679">
        <v>12.362</v>
      </c>
      <c r="C679">
        <v>12.362</v>
      </c>
      <c r="D679">
        <v>12.362</v>
      </c>
      <c r="E679">
        <v>12.362</v>
      </c>
      <c r="F679" s="21">
        <v>-6.7000000000000002E-3</v>
      </c>
    </row>
    <row r="680" spans="1:6" x14ac:dyDescent="0.35">
      <c r="A680" s="22">
        <v>40796</v>
      </c>
      <c r="B680">
        <v>12.446</v>
      </c>
      <c r="C680">
        <v>12.446</v>
      </c>
      <c r="D680">
        <v>12.446</v>
      </c>
      <c r="E680">
        <v>12.446</v>
      </c>
      <c r="F680" s="21">
        <v>2.24E-2</v>
      </c>
    </row>
    <row r="681" spans="1:6" x14ac:dyDescent="0.35">
      <c r="A681" s="22">
        <v>40584</v>
      </c>
      <c r="B681">
        <v>12.173</v>
      </c>
      <c r="C681">
        <v>12.173</v>
      </c>
      <c r="D681">
        <v>12.173</v>
      </c>
      <c r="E681">
        <v>12.173</v>
      </c>
      <c r="F681" s="21">
        <v>8.8000000000000005E-3</v>
      </c>
    </row>
    <row r="682" spans="1:6" x14ac:dyDescent="0.35">
      <c r="A682" s="22" t="s">
        <v>1239</v>
      </c>
      <c r="B682">
        <v>12.067</v>
      </c>
      <c r="C682">
        <v>12.067</v>
      </c>
      <c r="D682">
        <v>12.067</v>
      </c>
      <c r="E682">
        <v>12.067</v>
      </c>
      <c r="F682" s="21">
        <v>-5.4000000000000003E-3</v>
      </c>
    </row>
    <row r="683" spans="1:6" x14ac:dyDescent="0.35">
      <c r="A683" s="22" t="s">
        <v>1241</v>
      </c>
      <c r="B683">
        <v>12.132999999999999</v>
      </c>
      <c r="C683">
        <v>12.132999999999999</v>
      </c>
      <c r="D683">
        <v>12.132999999999999</v>
      </c>
      <c r="E683">
        <v>12.132999999999999</v>
      </c>
      <c r="F683" s="21">
        <v>-2E-3</v>
      </c>
    </row>
    <row r="684" spans="1:6" x14ac:dyDescent="0.35">
      <c r="A684" s="22">
        <v>40856</v>
      </c>
      <c r="B684">
        <v>12.157</v>
      </c>
      <c r="C684">
        <v>12.157</v>
      </c>
      <c r="D684">
        <v>12.157</v>
      </c>
      <c r="E684">
        <v>12.157</v>
      </c>
      <c r="F684" s="21">
        <v>2.5000000000000001E-3</v>
      </c>
    </row>
    <row r="685" spans="1:6" x14ac:dyDescent="0.35">
      <c r="A685" s="22">
        <v>40642</v>
      </c>
      <c r="B685">
        <v>12.127000000000001</v>
      </c>
      <c r="C685">
        <v>12.127000000000001</v>
      </c>
      <c r="D685">
        <v>12.127000000000001</v>
      </c>
      <c r="E685">
        <v>12.127000000000001</v>
      </c>
      <c r="F685" s="21">
        <v>-4.0000000000000002E-4</v>
      </c>
    </row>
    <row r="686" spans="1:6" x14ac:dyDescent="0.35">
      <c r="A686" s="22" t="s">
        <v>1245</v>
      </c>
      <c r="B686">
        <v>12.132</v>
      </c>
      <c r="C686">
        <v>12.132</v>
      </c>
      <c r="D686">
        <v>12.132</v>
      </c>
      <c r="E686">
        <v>12.132</v>
      </c>
      <c r="F686" s="21">
        <v>2.8E-3</v>
      </c>
    </row>
    <row r="687" spans="1:6" x14ac:dyDescent="0.35">
      <c r="A687" s="22" t="s">
        <v>1247</v>
      </c>
      <c r="B687">
        <v>12.098000000000001</v>
      </c>
      <c r="C687">
        <v>12.098000000000001</v>
      </c>
      <c r="D687">
        <v>12.098000000000001</v>
      </c>
      <c r="E687">
        <v>12.098000000000001</v>
      </c>
      <c r="F687" s="21">
        <v>4.0000000000000002E-4</v>
      </c>
    </row>
    <row r="688" spans="1:6" x14ac:dyDescent="0.35">
      <c r="A688" s="22" t="s">
        <v>1249</v>
      </c>
      <c r="B688">
        <v>12.093</v>
      </c>
      <c r="C688">
        <v>12.093</v>
      </c>
      <c r="D688">
        <v>12.093</v>
      </c>
      <c r="E688">
        <v>12.093</v>
      </c>
      <c r="F688" s="21">
        <v>-4.0000000000000001E-3</v>
      </c>
    </row>
    <row r="689" spans="1:6" x14ac:dyDescent="0.35">
      <c r="A689" s="22">
        <v>40732</v>
      </c>
      <c r="B689">
        <v>12.141999999999999</v>
      </c>
      <c r="C689">
        <v>12.141999999999999</v>
      </c>
      <c r="D689">
        <v>12.141999999999999</v>
      </c>
      <c r="E689">
        <v>12.141999999999999</v>
      </c>
      <c r="F689" s="21">
        <v>2.3999999999999998E-3</v>
      </c>
    </row>
    <row r="690" spans="1:6" x14ac:dyDescent="0.35">
      <c r="A690" s="22" t="s">
        <v>1252</v>
      </c>
      <c r="B690">
        <v>12.113</v>
      </c>
      <c r="C690">
        <v>12.113</v>
      </c>
      <c r="D690">
        <v>12.113</v>
      </c>
      <c r="E690">
        <v>12.113</v>
      </c>
      <c r="F690" s="21">
        <v>2.5000000000000001E-3</v>
      </c>
    </row>
    <row r="691" spans="1:6" x14ac:dyDescent="0.35">
      <c r="A691" s="22" t="s">
        <v>1254</v>
      </c>
      <c r="B691">
        <v>12.083</v>
      </c>
      <c r="C691">
        <v>12.083</v>
      </c>
      <c r="D691">
        <v>12.083</v>
      </c>
      <c r="E691">
        <v>12.083</v>
      </c>
      <c r="F691" s="21">
        <v>-1.8E-3</v>
      </c>
    </row>
    <row r="692" spans="1:6" x14ac:dyDescent="0.35">
      <c r="A692" s="22" t="s">
        <v>1256</v>
      </c>
      <c r="B692">
        <v>12.105</v>
      </c>
      <c r="C692">
        <v>12.105</v>
      </c>
      <c r="D692">
        <v>12.105</v>
      </c>
      <c r="E692">
        <v>12.105</v>
      </c>
      <c r="F692" s="21">
        <v>-7.7999999999999996E-3</v>
      </c>
    </row>
    <row r="693" spans="1:6" x14ac:dyDescent="0.35">
      <c r="A693" s="22">
        <v>40823</v>
      </c>
      <c r="B693">
        <v>12.2</v>
      </c>
      <c r="C693">
        <v>12.2</v>
      </c>
      <c r="D693">
        <v>12.2</v>
      </c>
      <c r="E693">
        <v>12.2</v>
      </c>
      <c r="F693" s="21">
        <v>-7.1999999999999998E-3</v>
      </c>
    </row>
    <row r="694" spans="1:6" x14ac:dyDescent="0.35">
      <c r="A694" s="22">
        <v>40609</v>
      </c>
      <c r="B694">
        <v>12.288</v>
      </c>
      <c r="C694">
        <v>12.288</v>
      </c>
      <c r="D694">
        <v>12.288</v>
      </c>
      <c r="E694">
        <v>12.288</v>
      </c>
      <c r="F694" s="21">
        <v>-1.01E-2</v>
      </c>
    </row>
    <row r="695" spans="1:6" x14ac:dyDescent="0.35">
      <c r="A695" s="22" t="s">
        <v>1260</v>
      </c>
      <c r="B695">
        <v>12.414</v>
      </c>
      <c r="C695">
        <v>12.414</v>
      </c>
      <c r="D695">
        <v>12.414</v>
      </c>
      <c r="E695">
        <v>12.414</v>
      </c>
      <c r="F695" s="21">
        <v>-2E-3</v>
      </c>
    </row>
    <row r="696" spans="1:6" x14ac:dyDescent="0.35">
      <c r="A696" s="22" t="s">
        <v>1262</v>
      </c>
      <c r="B696">
        <v>12.439</v>
      </c>
      <c r="C696">
        <v>12.439</v>
      </c>
      <c r="D696">
        <v>12.439</v>
      </c>
      <c r="E696">
        <v>12.439</v>
      </c>
      <c r="F696" s="21">
        <v>1.4E-3</v>
      </c>
    </row>
    <row r="697" spans="1:6" x14ac:dyDescent="0.35">
      <c r="A697" s="22">
        <v>40883</v>
      </c>
      <c r="B697">
        <v>12.422000000000001</v>
      </c>
      <c r="C697">
        <v>12.422000000000001</v>
      </c>
      <c r="D697">
        <v>12.422000000000001</v>
      </c>
      <c r="E697">
        <v>12.422000000000001</v>
      </c>
      <c r="F697" s="21">
        <v>-3.3399999999999999E-2</v>
      </c>
    </row>
    <row r="698" spans="1:6" x14ac:dyDescent="0.35">
      <c r="A698" s="22">
        <v>40669</v>
      </c>
      <c r="B698">
        <v>12.851000000000001</v>
      </c>
      <c r="C698">
        <v>12.851000000000001</v>
      </c>
      <c r="D698">
        <v>12.851000000000001</v>
      </c>
      <c r="E698">
        <v>12.851000000000001</v>
      </c>
      <c r="F698" s="21">
        <v>2.0000000000000001E-4</v>
      </c>
    </row>
    <row r="699" spans="1:6" x14ac:dyDescent="0.35">
      <c r="A699" s="22" t="s">
        <v>1266</v>
      </c>
      <c r="B699">
        <v>12.849</v>
      </c>
      <c r="C699">
        <v>12.849</v>
      </c>
      <c r="D699">
        <v>12.849</v>
      </c>
      <c r="E699">
        <v>12.849</v>
      </c>
      <c r="F699" s="21">
        <v>-2.47E-2</v>
      </c>
    </row>
    <row r="700" spans="1:6" x14ac:dyDescent="0.35">
      <c r="A700" s="22" t="s">
        <v>1268</v>
      </c>
      <c r="B700">
        <v>13.173999999999999</v>
      </c>
      <c r="C700">
        <v>13.173999999999999</v>
      </c>
      <c r="D700">
        <v>13.173999999999999</v>
      </c>
      <c r="E700">
        <v>13.173999999999999</v>
      </c>
      <c r="F700" s="21">
        <v>3.4099999999999998E-2</v>
      </c>
    </row>
    <row r="701" spans="1:6" x14ac:dyDescent="0.35">
      <c r="A701" s="22" t="s">
        <v>1270</v>
      </c>
      <c r="B701">
        <v>12.739000000000001</v>
      </c>
      <c r="C701">
        <v>12.739000000000001</v>
      </c>
      <c r="D701">
        <v>12.739000000000001</v>
      </c>
      <c r="E701">
        <v>12.739000000000001</v>
      </c>
      <c r="F701" s="21">
        <v>-7.6E-3</v>
      </c>
    </row>
    <row r="702" spans="1:6" x14ac:dyDescent="0.35">
      <c r="A702" s="22">
        <v>40760</v>
      </c>
      <c r="B702">
        <v>12.836</v>
      </c>
      <c r="C702">
        <v>12.836</v>
      </c>
      <c r="D702">
        <v>12.836</v>
      </c>
      <c r="E702">
        <v>12.836</v>
      </c>
      <c r="F702" s="21">
        <v>-6.1000000000000004E-3</v>
      </c>
    </row>
    <row r="703" spans="1:6" x14ac:dyDescent="0.35">
      <c r="A703" s="22">
        <v>40548</v>
      </c>
      <c r="B703">
        <v>12.914999999999999</v>
      </c>
      <c r="C703">
        <v>12.914999999999999</v>
      </c>
      <c r="D703">
        <v>12.914999999999999</v>
      </c>
      <c r="E703">
        <v>12.914999999999999</v>
      </c>
      <c r="F703" s="21">
        <v>5.6000000000000001E-2</v>
      </c>
    </row>
    <row r="704" spans="1:6" x14ac:dyDescent="0.35">
      <c r="A704" s="22" t="s">
        <v>1274</v>
      </c>
      <c r="B704">
        <v>12.23</v>
      </c>
      <c r="C704">
        <v>12.23</v>
      </c>
      <c r="D704">
        <v>12.23</v>
      </c>
      <c r="E704">
        <v>12.23</v>
      </c>
      <c r="F704" s="21">
        <v>1.11E-2</v>
      </c>
    </row>
    <row r="705" spans="1:6" x14ac:dyDescent="0.35">
      <c r="A705" s="22" t="s">
        <v>1276</v>
      </c>
      <c r="B705">
        <v>12.096</v>
      </c>
      <c r="C705">
        <v>12.096</v>
      </c>
      <c r="D705">
        <v>12.096</v>
      </c>
      <c r="E705">
        <v>12.096</v>
      </c>
      <c r="F705" s="21">
        <v>2.1899999999999999E-2</v>
      </c>
    </row>
    <row r="706" spans="1:6" x14ac:dyDescent="0.35">
      <c r="A706" s="22">
        <v>40820</v>
      </c>
      <c r="B706">
        <v>11.837</v>
      </c>
      <c r="C706">
        <v>11.837</v>
      </c>
      <c r="D706">
        <v>11.837</v>
      </c>
      <c r="E706">
        <v>11.837</v>
      </c>
      <c r="F706" s="21">
        <v>9.1999999999999998E-3</v>
      </c>
    </row>
    <row r="707" spans="1:6" x14ac:dyDescent="0.35">
      <c r="A707" s="22">
        <v>40606</v>
      </c>
      <c r="B707">
        <v>11.728999999999999</v>
      </c>
      <c r="C707">
        <v>11.728999999999999</v>
      </c>
      <c r="D707">
        <v>11.728999999999999</v>
      </c>
      <c r="E707">
        <v>11.728999999999999</v>
      </c>
      <c r="F707" s="21">
        <v>1.1000000000000001E-3</v>
      </c>
    </row>
    <row r="708" spans="1:6" x14ac:dyDescent="0.35">
      <c r="A708" s="22" t="s">
        <v>1280</v>
      </c>
      <c r="B708">
        <v>11.715999999999999</v>
      </c>
      <c r="C708">
        <v>11.715999999999999</v>
      </c>
      <c r="D708">
        <v>11.715999999999999</v>
      </c>
      <c r="E708">
        <v>11.715999999999999</v>
      </c>
      <c r="F708" s="21">
        <v>1.9400000000000001E-2</v>
      </c>
    </row>
    <row r="709" spans="1:6" x14ac:dyDescent="0.35">
      <c r="A709" s="22" t="s">
        <v>1282</v>
      </c>
      <c r="B709">
        <v>11.493</v>
      </c>
      <c r="C709">
        <v>11.493</v>
      </c>
      <c r="D709">
        <v>11.493</v>
      </c>
      <c r="E709">
        <v>11.493</v>
      </c>
      <c r="F709" s="21">
        <v>-2.2000000000000001E-3</v>
      </c>
    </row>
    <row r="710" spans="1:6" x14ac:dyDescent="0.35">
      <c r="A710" s="22" t="s">
        <v>1284</v>
      </c>
      <c r="B710">
        <v>11.518000000000001</v>
      </c>
      <c r="C710">
        <v>11.518000000000001</v>
      </c>
      <c r="D710">
        <v>11.518000000000001</v>
      </c>
      <c r="E710">
        <v>11.518000000000001</v>
      </c>
      <c r="F710" s="21">
        <v>1.26E-2</v>
      </c>
    </row>
    <row r="711" spans="1:6" x14ac:dyDescent="0.35">
      <c r="A711" s="22">
        <v>40697</v>
      </c>
      <c r="B711">
        <v>11.375</v>
      </c>
      <c r="C711">
        <v>11.375</v>
      </c>
      <c r="D711">
        <v>11.375</v>
      </c>
      <c r="E711">
        <v>11.375</v>
      </c>
      <c r="F711" s="21">
        <v>2.3300000000000001E-2</v>
      </c>
    </row>
    <row r="712" spans="1:6" x14ac:dyDescent="0.35">
      <c r="A712" s="22" t="s">
        <v>1287</v>
      </c>
      <c r="B712">
        <v>11.116</v>
      </c>
      <c r="C712">
        <v>11.116</v>
      </c>
      <c r="D712">
        <v>11.116</v>
      </c>
      <c r="E712">
        <v>11.116</v>
      </c>
      <c r="F712" s="21">
        <v>1.4200000000000001E-2</v>
      </c>
    </row>
    <row r="713" spans="1:6" x14ac:dyDescent="0.35">
      <c r="A713" s="22" t="s">
        <v>1289</v>
      </c>
      <c r="B713">
        <v>10.96</v>
      </c>
      <c r="C713">
        <v>10.96</v>
      </c>
      <c r="D713">
        <v>10.96</v>
      </c>
      <c r="E713">
        <v>10.96</v>
      </c>
      <c r="F713" s="21">
        <v>6.4000000000000003E-3</v>
      </c>
    </row>
    <row r="714" spans="1:6" x14ac:dyDescent="0.35">
      <c r="A714" s="22" t="s">
        <v>1291</v>
      </c>
      <c r="B714">
        <v>10.89</v>
      </c>
      <c r="C714">
        <v>10.89</v>
      </c>
      <c r="D714">
        <v>10.89</v>
      </c>
      <c r="E714">
        <v>10.89</v>
      </c>
      <c r="F714" s="21">
        <v>1.26E-2</v>
      </c>
    </row>
    <row r="715" spans="1:6" x14ac:dyDescent="0.35">
      <c r="A715" s="22">
        <v>40696</v>
      </c>
      <c r="B715">
        <v>10.755000000000001</v>
      </c>
      <c r="C715">
        <v>10.755000000000001</v>
      </c>
      <c r="D715">
        <v>10.755000000000001</v>
      </c>
      <c r="E715">
        <v>10.755000000000001</v>
      </c>
      <c r="F715" s="21">
        <v>1.0999999999999999E-2</v>
      </c>
    </row>
    <row r="716" spans="1:6" x14ac:dyDescent="0.35">
      <c r="A716" s="22" t="s">
        <v>1294</v>
      </c>
      <c r="B716">
        <v>10.638</v>
      </c>
      <c r="C716">
        <v>10.638</v>
      </c>
      <c r="D716">
        <v>10.638</v>
      </c>
      <c r="E716">
        <v>10.638</v>
      </c>
      <c r="F716" s="21">
        <v>-2.3E-3</v>
      </c>
    </row>
    <row r="717" spans="1:6" x14ac:dyDescent="0.35">
      <c r="A717" s="22" t="s">
        <v>1296</v>
      </c>
      <c r="B717">
        <v>10.663</v>
      </c>
      <c r="C717">
        <v>10.663</v>
      </c>
      <c r="D717">
        <v>10.663</v>
      </c>
      <c r="E717">
        <v>10.663</v>
      </c>
      <c r="F717" s="21">
        <v>2.2000000000000001E-3</v>
      </c>
    </row>
    <row r="718" spans="1:6" x14ac:dyDescent="0.35">
      <c r="A718" s="22">
        <v>40787</v>
      </c>
      <c r="B718">
        <v>10.64</v>
      </c>
      <c r="C718">
        <v>10.64</v>
      </c>
      <c r="D718">
        <v>10.64</v>
      </c>
      <c r="E718">
        <v>10.64</v>
      </c>
      <c r="F718" s="21">
        <v>1.0800000000000001E-2</v>
      </c>
    </row>
    <row r="719" spans="1:6" x14ac:dyDescent="0.35">
      <c r="A719" s="22">
        <v>40575</v>
      </c>
      <c r="B719">
        <v>10.526</v>
      </c>
      <c r="C719">
        <v>10.526</v>
      </c>
      <c r="D719">
        <v>10.526</v>
      </c>
      <c r="E719">
        <v>10.526</v>
      </c>
      <c r="F719" s="21">
        <v>-2.7000000000000001E-3</v>
      </c>
    </row>
    <row r="720" spans="1:6" x14ac:dyDescent="0.35">
      <c r="A720" s="22" t="s">
        <v>1300</v>
      </c>
      <c r="B720">
        <v>10.555</v>
      </c>
      <c r="C720">
        <v>10.555</v>
      </c>
      <c r="D720">
        <v>10.555</v>
      </c>
      <c r="E720">
        <v>10.555</v>
      </c>
      <c r="F720" s="21">
        <v>-5.5999999999999999E-3</v>
      </c>
    </row>
    <row r="721" spans="1:6" x14ac:dyDescent="0.35">
      <c r="A721" s="22" t="s">
        <v>1302</v>
      </c>
      <c r="B721">
        <v>10.614000000000001</v>
      </c>
      <c r="C721">
        <v>10.614000000000001</v>
      </c>
      <c r="D721">
        <v>10.614000000000001</v>
      </c>
      <c r="E721">
        <v>10.614000000000001</v>
      </c>
      <c r="F721" s="21">
        <v>1.9099999999999999E-2</v>
      </c>
    </row>
    <row r="722" spans="1:6" x14ac:dyDescent="0.35">
      <c r="A722" s="22">
        <v>40524</v>
      </c>
      <c r="B722">
        <v>10.414999999999999</v>
      </c>
      <c r="C722">
        <v>10.414999999999999</v>
      </c>
      <c r="D722">
        <v>10.414999999999999</v>
      </c>
      <c r="E722">
        <v>10.414999999999999</v>
      </c>
      <c r="F722" s="21">
        <v>-1.9900000000000001E-2</v>
      </c>
    </row>
    <row r="723" spans="1:6" x14ac:dyDescent="0.35">
      <c r="A723" s="22">
        <v>40310</v>
      </c>
      <c r="B723">
        <v>10.627000000000001</v>
      </c>
      <c r="C723">
        <v>10.627000000000001</v>
      </c>
      <c r="D723">
        <v>10.627000000000001</v>
      </c>
      <c r="E723">
        <v>10.627000000000001</v>
      </c>
      <c r="F723" s="21">
        <v>2.3900000000000001E-2</v>
      </c>
    </row>
    <row r="724" spans="1:6" x14ac:dyDescent="0.35">
      <c r="A724" s="22" t="s">
        <v>1306</v>
      </c>
      <c r="B724">
        <v>10.379</v>
      </c>
      <c r="C724">
        <v>10.379</v>
      </c>
      <c r="D724">
        <v>10.379</v>
      </c>
      <c r="E724">
        <v>10.379</v>
      </c>
      <c r="F724" s="21">
        <v>-6.3E-3</v>
      </c>
    </row>
    <row r="725" spans="1:6" x14ac:dyDescent="0.35">
      <c r="A725" s="22" t="s">
        <v>1308</v>
      </c>
      <c r="B725">
        <v>10.445</v>
      </c>
      <c r="C725">
        <v>10.445</v>
      </c>
      <c r="D725">
        <v>10.445</v>
      </c>
      <c r="E725">
        <v>10.445</v>
      </c>
      <c r="F725" s="21">
        <v>1.03E-2</v>
      </c>
    </row>
    <row r="726" spans="1:6" x14ac:dyDescent="0.35">
      <c r="A726" s="22" t="s">
        <v>1310</v>
      </c>
      <c r="B726">
        <v>10.339</v>
      </c>
      <c r="C726">
        <v>10.339</v>
      </c>
      <c r="D726">
        <v>10.339</v>
      </c>
      <c r="E726">
        <v>10.339</v>
      </c>
      <c r="F726" s="21">
        <v>1.9900000000000001E-2</v>
      </c>
    </row>
    <row r="727" spans="1:6" x14ac:dyDescent="0.35">
      <c r="A727" s="22">
        <v>40370</v>
      </c>
      <c r="B727">
        <v>10.137</v>
      </c>
      <c r="C727">
        <v>10.137</v>
      </c>
      <c r="D727">
        <v>10.137</v>
      </c>
      <c r="E727">
        <v>10.137</v>
      </c>
      <c r="F727" s="21">
        <v>6.1100000000000002E-2</v>
      </c>
    </row>
    <row r="728" spans="1:6" x14ac:dyDescent="0.35">
      <c r="A728" s="22" t="s">
        <v>1313</v>
      </c>
      <c r="B728">
        <v>9.5530000000000008</v>
      </c>
      <c r="C728">
        <v>9.5530000000000008</v>
      </c>
      <c r="D728">
        <v>9.5530000000000008</v>
      </c>
      <c r="E728">
        <v>9.5530000000000008</v>
      </c>
      <c r="F728" s="21">
        <v>-2.0999999999999999E-3</v>
      </c>
    </row>
    <row r="729" spans="1:6" x14ac:dyDescent="0.35">
      <c r="A729" s="22" t="s">
        <v>1315</v>
      </c>
      <c r="B729">
        <v>9.5730000000000004</v>
      </c>
      <c r="C729">
        <v>9.5730000000000004</v>
      </c>
      <c r="D729">
        <v>9.5730000000000004</v>
      </c>
      <c r="E729">
        <v>9.5730000000000004</v>
      </c>
      <c r="F729" s="21">
        <v>-4.1000000000000003E-3</v>
      </c>
    </row>
    <row r="730" spans="1:6" x14ac:dyDescent="0.35">
      <c r="A730" s="22" t="s">
        <v>1317</v>
      </c>
      <c r="B730">
        <v>9.6120000000000001</v>
      </c>
      <c r="C730">
        <v>9.6120000000000001</v>
      </c>
      <c r="D730">
        <v>9.6120000000000001</v>
      </c>
      <c r="E730">
        <v>9.6120000000000001</v>
      </c>
      <c r="F730" s="21">
        <v>3.2000000000000002E-3</v>
      </c>
    </row>
    <row r="731" spans="1:6" x14ac:dyDescent="0.35">
      <c r="A731" s="22">
        <v>40461</v>
      </c>
      <c r="B731">
        <v>9.5809999999999995</v>
      </c>
      <c r="C731">
        <v>9.5809999999999995</v>
      </c>
      <c r="D731">
        <v>9.5809999999999995</v>
      </c>
      <c r="E731">
        <v>9.5809999999999995</v>
      </c>
      <c r="F731" s="21">
        <v>-1.21E-2</v>
      </c>
    </row>
    <row r="732" spans="1:6" x14ac:dyDescent="0.35">
      <c r="A732" s="22">
        <v>40247</v>
      </c>
      <c r="B732">
        <v>9.6980000000000004</v>
      </c>
      <c r="C732">
        <v>9.6980000000000004</v>
      </c>
      <c r="D732">
        <v>9.6980000000000004</v>
      </c>
      <c r="E732">
        <v>9.6980000000000004</v>
      </c>
      <c r="F732" s="21">
        <v>-1.29E-2</v>
      </c>
    </row>
    <row r="733" spans="1:6" x14ac:dyDescent="0.35">
      <c r="A733" s="22" t="s">
        <v>1321</v>
      </c>
      <c r="B733">
        <v>9.8249999999999993</v>
      </c>
      <c r="C733">
        <v>9.8249999999999993</v>
      </c>
      <c r="D733">
        <v>9.8249999999999993</v>
      </c>
      <c r="E733">
        <v>9.8249999999999993</v>
      </c>
      <c r="F733" s="21">
        <v>-1E-4</v>
      </c>
    </row>
    <row r="734" spans="1:6" x14ac:dyDescent="0.35">
      <c r="A734" s="22" t="s">
        <v>1323</v>
      </c>
      <c r="B734">
        <v>9.8260000000000005</v>
      </c>
      <c r="C734">
        <v>9.8260000000000005</v>
      </c>
      <c r="D734">
        <v>9.8260000000000005</v>
      </c>
      <c r="E734">
        <v>9.8260000000000005</v>
      </c>
      <c r="F734" s="21">
        <v>0</v>
      </c>
    </row>
    <row r="735" spans="1:6" x14ac:dyDescent="0.35">
      <c r="A735" s="22">
        <v>40521</v>
      </c>
      <c r="B735">
        <v>9.8260000000000005</v>
      </c>
      <c r="C735">
        <v>9.8260000000000005</v>
      </c>
      <c r="D735">
        <v>9.8260000000000005</v>
      </c>
      <c r="E735">
        <v>9.8260000000000005</v>
      </c>
      <c r="F735" s="21">
        <v>5.0000000000000001E-4</v>
      </c>
    </row>
    <row r="736" spans="1:6" x14ac:dyDescent="0.35">
      <c r="A736" s="22">
        <v>40307</v>
      </c>
      <c r="B736">
        <v>9.8209999999999997</v>
      </c>
      <c r="C736">
        <v>9.8209999999999997</v>
      </c>
      <c r="D736">
        <v>9.8209999999999997</v>
      </c>
      <c r="E736">
        <v>9.8209999999999997</v>
      </c>
      <c r="F736" s="21">
        <v>1.5800000000000002E-2</v>
      </c>
    </row>
    <row r="737" spans="1:6" x14ac:dyDescent="0.35">
      <c r="A737" s="22" t="s">
        <v>1327</v>
      </c>
      <c r="B737">
        <v>9.6679999999999993</v>
      </c>
      <c r="C737">
        <v>9.6679999999999993</v>
      </c>
      <c r="D737">
        <v>9.6679999999999993</v>
      </c>
      <c r="E737">
        <v>9.6679999999999993</v>
      </c>
      <c r="F737" s="21">
        <v>-7.7000000000000002E-3</v>
      </c>
    </row>
    <row r="738" spans="1:6" x14ac:dyDescent="0.35">
      <c r="A738" s="22" t="s">
        <v>1329</v>
      </c>
      <c r="B738">
        <v>9.7430000000000003</v>
      </c>
      <c r="C738">
        <v>9.7430000000000003</v>
      </c>
      <c r="D738">
        <v>9.7430000000000003</v>
      </c>
      <c r="E738">
        <v>9.7430000000000003</v>
      </c>
      <c r="F738" s="21">
        <v>3.0000000000000001E-3</v>
      </c>
    </row>
    <row r="739" spans="1:6" x14ac:dyDescent="0.35">
      <c r="A739" s="22" t="s">
        <v>1331</v>
      </c>
      <c r="B739">
        <v>9.7140000000000004</v>
      </c>
      <c r="C739">
        <v>9.7140000000000004</v>
      </c>
      <c r="D739">
        <v>9.7140000000000004</v>
      </c>
      <c r="E739">
        <v>9.7140000000000004</v>
      </c>
      <c r="F739" s="21">
        <v>-1.1000000000000001E-3</v>
      </c>
    </row>
    <row r="740" spans="1:6" x14ac:dyDescent="0.35">
      <c r="A740" s="22">
        <v>40398</v>
      </c>
      <c r="B740">
        <v>9.7249999999999996</v>
      </c>
      <c r="C740">
        <v>9.7249999999999996</v>
      </c>
      <c r="D740">
        <v>9.7249999999999996</v>
      </c>
      <c r="E740">
        <v>9.7249999999999996</v>
      </c>
      <c r="F740" s="21">
        <v>-8.6E-3</v>
      </c>
    </row>
    <row r="741" spans="1:6" x14ac:dyDescent="0.35">
      <c r="A741" s="22">
        <v>40186</v>
      </c>
      <c r="B741">
        <v>9.8089999999999993</v>
      </c>
      <c r="C741">
        <v>9.8089999999999993</v>
      </c>
      <c r="D741">
        <v>9.8089999999999993</v>
      </c>
      <c r="E741">
        <v>9.8089999999999993</v>
      </c>
      <c r="F741" s="21">
        <v>2.5499999999999998E-2</v>
      </c>
    </row>
    <row r="742" spans="1:6" x14ac:dyDescent="0.35">
      <c r="A742" s="22" t="s">
        <v>1335</v>
      </c>
      <c r="B742">
        <v>9.5649999999999995</v>
      </c>
      <c r="C742">
        <v>9.5649999999999995</v>
      </c>
      <c r="D742">
        <v>9.5649999999999995</v>
      </c>
      <c r="E742">
        <v>9.5649999999999995</v>
      </c>
      <c r="F742" s="21">
        <v>-6.9999999999999999E-4</v>
      </c>
    </row>
    <row r="743" spans="1:6" x14ac:dyDescent="0.35">
      <c r="A743" s="22" t="s">
        <v>1337</v>
      </c>
      <c r="B743">
        <v>9.5719999999999992</v>
      </c>
      <c r="C743">
        <v>9.5719999999999992</v>
      </c>
      <c r="D743">
        <v>9.5719999999999992</v>
      </c>
      <c r="E743">
        <v>9.5719999999999992</v>
      </c>
      <c r="F743" s="21">
        <v>-2.12E-2</v>
      </c>
    </row>
    <row r="744" spans="1:6" x14ac:dyDescent="0.35">
      <c r="A744" s="22">
        <v>40489</v>
      </c>
      <c r="B744">
        <v>9.7789999999999999</v>
      </c>
      <c r="C744">
        <v>9.7789999999999999</v>
      </c>
      <c r="D744">
        <v>9.7789999999999999</v>
      </c>
      <c r="E744">
        <v>9.7789999999999999</v>
      </c>
      <c r="F744" s="21">
        <v>7.3000000000000001E-3</v>
      </c>
    </row>
    <row r="745" spans="1:6" x14ac:dyDescent="0.35">
      <c r="A745" s="22">
        <v>40275</v>
      </c>
      <c r="B745">
        <v>9.7080000000000002</v>
      </c>
      <c r="C745">
        <v>9.7080000000000002</v>
      </c>
      <c r="D745">
        <v>9.7080000000000002</v>
      </c>
      <c r="E745">
        <v>9.7080000000000002</v>
      </c>
      <c r="F745" s="21">
        <v>-1.9E-2</v>
      </c>
    </row>
    <row r="746" spans="1:6" x14ac:dyDescent="0.35">
      <c r="A746" s="22" t="s">
        <v>1341</v>
      </c>
      <c r="B746">
        <v>9.8960000000000008</v>
      </c>
      <c r="C746">
        <v>9.8960000000000008</v>
      </c>
      <c r="D746">
        <v>9.8960000000000008</v>
      </c>
      <c r="E746">
        <v>9.8960000000000008</v>
      </c>
      <c r="F746" s="21">
        <v>-6.9400000000000003E-2</v>
      </c>
    </row>
    <row r="747" spans="1:6" x14ac:dyDescent="0.35">
      <c r="A747" s="22" t="s">
        <v>1343</v>
      </c>
      <c r="B747">
        <v>10.634</v>
      </c>
      <c r="C747">
        <v>10.634</v>
      </c>
      <c r="D747">
        <v>10.634</v>
      </c>
      <c r="E747">
        <v>10.634</v>
      </c>
      <c r="F747" s="21">
        <v>-4.4999999999999997E-3</v>
      </c>
    </row>
    <row r="748" spans="1:6" x14ac:dyDescent="0.35">
      <c r="A748" s="22" t="s">
        <v>1345</v>
      </c>
      <c r="B748">
        <v>10.682</v>
      </c>
      <c r="C748">
        <v>10.682</v>
      </c>
      <c r="D748">
        <v>10.682</v>
      </c>
      <c r="E748">
        <v>10.682</v>
      </c>
      <c r="F748" s="21">
        <v>-9.5999999999999992E-3</v>
      </c>
    </row>
    <row r="749" spans="1:6" x14ac:dyDescent="0.35">
      <c r="A749" s="22">
        <v>40335</v>
      </c>
      <c r="B749">
        <v>10.785</v>
      </c>
      <c r="C749">
        <v>10.785</v>
      </c>
      <c r="D749">
        <v>10.785</v>
      </c>
      <c r="E749">
        <v>10.785</v>
      </c>
      <c r="F749" s="21">
        <v>-8.8000000000000005E-3</v>
      </c>
    </row>
    <row r="750" spans="1:6" x14ac:dyDescent="0.35">
      <c r="A750" s="22" t="s">
        <v>1348</v>
      </c>
      <c r="B750">
        <v>10.881</v>
      </c>
      <c r="C750">
        <v>10.881</v>
      </c>
      <c r="D750">
        <v>10.881</v>
      </c>
      <c r="E750">
        <v>10.881</v>
      </c>
      <c r="F750" s="21">
        <v>-1.49E-2</v>
      </c>
    </row>
    <row r="751" spans="1:6" x14ac:dyDescent="0.35">
      <c r="A751" s="22" t="s">
        <v>1350</v>
      </c>
      <c r="B751">
        <v>11.045999999999999</v>
      </c>
      <c r="C751">
        <v>11.045999999999999</v>
      </c>
      <c r="D751">
        <v>11.045999999999999</v>
      </c>
      <c r="E751">
        <v>11.045999999999999</v>
      </c>
      <c r="F751" s="21">
        <v>2.8999999999999998E-3</v>
      </c>
    </row>
    <row r="752" spans="1:6" x14ac:dyDescent="0.35">
      <c r="A752" s="22" t="s">
        <v>1352</v>
      </c>
      <c r="B752">
        <v>11.013999999999999</v>
      </c>
      <c r="C752">
        <v>11.013999999999999</v>
      </c>
      <c r="D752">
        <v>11.013999999999999</v>
      </c>
      <c r="E752">
        <v>11.013999999999999</v>
      </c>
      <c r="F752" s="21">
        <v>-1.32E-2</v>
      </c>
    </row>
    <row r="753" spans="1:6" x14ac:dyDescent="0.35">
      <c r="A753" s="22">
        <v>40426</v>
      </c>
      <c r="B753">
        <v>11.161</v>
      </c>
      <c r="C753">
        <v>11.161</v>
      </c>
      <c r="D753">
        <v>11.161</v>
      </c>
      <c r="E753">
        <v>11.161</v>
      </c>
      <c r="F753" s="21">
        <v>-4.5999999999999999E-3</v>
      </c>
    </row>
    <row r="754" spans="1:6" x14ac:dyDescent="0.35">
      <c r="A754" s="22">
        <v>40214</v>
      </c>
      <c r="B754">
        <v>11.212999999999999</v>
      </c>
      <c r="C754">
        <v>11.212999999999999</v>
      </c>
      <c r="D754">
        <v>11.212999999999999</v>
      </c>
      <c r="E754">
        <v>11.212999999999999</v>
      </c>
      <c r="F754" s="21">
        <v>-8.9999999999999993E-3</v>
      </c>
    </row>
    <row r="755" spans="1:6" x14ac:dyDescent="0.35">
      <c r="A755" s="22" t="s">
        <v>1356</v>
      </c>
      <c r="B755">
        <v>11.315</v>
      </c>
      <c r="C755">
        <v>11.315</v>
      </c>
      <c r="D755">
        <v>11.315</v>
      </c>
      <c r="E755">
        <v>11.315</v>
      </c>
      <c r="F755" s="21">
        <v>-1.17E-2</v>
      </c>
    </row>
    <row r="756" spans="1:6" x14ac:dyDescent="0.35">
      <c r="A756" s="22" t="s">
        <v>1358</v>
      </c>
      <c r="B756">
        <v>11.449</v>
      </c>
      <c r="C756">
        <v>11.449</v>
      </c>
      <c r="D756">
        <v>11.449</v>
      </c>
      <c r="E756">
        <v>11.449</v>
      </c>
      <c r="F756" s="21">
        <v>-1.9E-3</v>
      </c>
    </row>
    <row r="757" spans="1:6" x14ac:dyDescent="0.35">
      <c r="A757" s="22">
        <v>40486</v>
      </c>
      <c r="B757">
        <v>11.471</v>
      </c>
      <c r="C757">
        <v>11.471</v>
      </c>
      <c r="D757">
        <v>11.471</v>
      </c>
      <c r="E757">
        <v>11.471</v>
      </c>
      <c r="F757" s="21">
        <v>-3.8999999999999998E-3</v>
      </c>
    </row>
    <row r="758" spans="1:6" x14ac:dyDescent="0.35">
      <c r="A758" s="22">
        <v>40272</v>
      </c>
      <c r="B758">
        <v>11.516</v>
      </c>
      <c r="C758">
        <v>11.516</v>
      </c>
      <c r="D758">
        <v>11.516</v>
      </c>
      <c r="E758">
        <v>11.516</v>
      </c>
      <c r="F758" s="21">
        <v>8.6E-3</v>
      </c>
    </row>
    <row r="759" spans="1:6" x14ac:dyDescent="0.35">
      <c r="A759" s="22" t="s">
        <v>1362</v>
      </c>
      <c r="B759">
        <v>11.417999999999999</v>
      </c>
      <c r="C759">
        <v>11.417999999999999</v>
      </c>
      <c r="D759">
        <v>11.417999999999999</v>
      </c>
      <c r="E759">
        <v>11.417999999999999</v>
      </c>
      <c r="F759" s="21">
        <v>-4.4000000000000003E-3</v>
      </c>
    </row>
    <row r="760" spans="1:6" x14ac:dyDescent="0.35">
      <c r="A760" s="22" t="s">
        <v>1364</v>
      </c>
      <c r="B760">
        <v>11.468999999999999</v>
      </c>
      <c r="C760">
        <v>11.468999999999999</v>
      </c>
      <c r="D760">
        <v>11.468999999999999</v>
      </c>
      <c r="E760">
        <v>11.468999999999999</v>
      </c>
      <c r="F760" s="21">
        <v>-6.7000000000000002E-3</v>
      </c>
    </row>
    <row r="761" spans="1:6" x14ac:dyDescent="0.35">
      <c r="A761" s="22" t="s">
        <v>1366</v>
      </c>
      <c r="B761">
        <v>11.545999999999999</v>
      </c>
      <c r="C761">
        <v>11.545999999999999</v>
      </c>
      <c r="D761">
        <v>11.545999999999999</v>
      </c>
      <c r="E761">
        <v>11.545999999999999</v>
      </c>
      <c r="F761" s="21">
        <v>1.34E-2</v>
      </c>
    </row>
    <row r="762" spans="1:6" x14ac:dyDescent="0.35">
      <c r="A762" s="22">
        <v>40362</v>
      </c>
      <c r="B762">
        <v>11.393000000000001</v>
      </c>
      <c r="C762">
        <v>11.393000000000001</v>
      </c>
      <c r="D762">
        <v>11.393000000000001</v>
      </c>
      <c r="E762">
        <v>11.393000000000001</v>
      </c>
      <c r="F762" s="21">
        <v>5.3199999999999997E-2</v>
      </c>
    </row>
    <row r="763" spans="1:6" x14ac:dyDescent="0.35">
      <c r="A763" s="22" t="s">
        <v>1369</v>
      </c>
      <c r="B763">
        <v>10.817</v>
      </c>
      <c r="C763">
        <v>10.817</v>
      </c>
      <c r="D763">
        <v>10.817</v>
      </c>
      <c r="E763">
        <v>10.817</v>
      </c>
      <c r="F763" s="21">
        <v>6.0000000000000001E-3</v>
      </c>
    </row>
    <row r="764" spans="1:6" x14ac:dyDescent="0.35">
      <c r="A764" s="22" t="s">
        <v>1371</v>
      </c>
      <c r="B764">
        <v>10.753</v>
      </c>
      <c r="C764">
        <v>10.753</v>
      </c>
      <c r="D764">
        <v>10.753</v>
      </c>
      <c r="E764">
        <v>10.753</v>
      </c>
      <c r="F764" s="21">
        <v>4.4000000000000003E-3</v>
      </c>
    </row>
    <row r="765" spans="1:6" x14ac:dyDescent="0.35">
      <c r="A765" s="22" t="s">
        <v>1867</v>
      </c>
      <c r="B765">
        <v>10.706</v>
      </c>
      <c r="C765">
        <v>10.706</v>
      </c>
      <c r="D765">
        <v>10.706</v>
      </c>
      <c r="E765">
        <v>10.706</v>
      </c>
      <c r="F765" s="21">
        <v>1.5100000000000001E-2</v>
      </c>
    </row>
    <row r="766" spans="1:6" x14ac:dyDescent="0.35">
      <c r="A766" s="22">
        <v>40361</v>
      </c>
      <c r="B766">
        <v>10.547000000000001</v>
      </c>
      <c r="C766">
        <v>10.547000000000001</v>
      </c>
      <c r="D766">
        <v>10.547000000000001</v>
      </c>
      <c r="E766">
        <v>10.547000000000001</v>
      </c>
      <c r="F766" s="21">
        <v>-4.0000000000000002E-4</v>
      </c>
    </row>
    <row r="767" spans="1:6" x14ac:dyDescent="0.35">
      <c r="A767" s="22" t="s">
        <v>1374</v>
      </c>
      <c r="B767">
        <v>10.551</v>
      </c>
      <c r="C767">
        <v>10.551</v>
      </c>
      <c r="D767">
        <v>10.551</v>
      </c>
      <c r="E767">
        <v>10.551</v>
      </c>
      <c r="F767" s="21">
        <v>-3.5000000000000001E-3</v>
      </c>
    </row>
    <row r="768" spans="1:6" x14ac:dyDescent="0.35">
      <c r="A768" s="22" t="s">
        <v>1376</v>
      </c>
      <c r="B768">
        <v>10.587999999999999</v>
      </c>
      <c r="C768">
        <v>10.587999999999999</v>
      </c>
      <c r="D768">
        <v>10.587999999999999</v>
      </c>
      <c r="E768">
        <v>10.587999999999999</v>
      </c>
      <c r="F768" s="21">
        <v>5.8999999999999999E-3</v>
      </c>
    </row>
    <row r="769" spans="1:6" x14ac:dyDescent="0.35">
      <c r="A769" s="22" t="s">
        <v>1378</v>
      </c>
      <c r="B769">
        <v>10.526</v>
      </c>
      <c r="C769">
        <v>10.526</v>
      </c>
      <c r="D769">
        <v>10.526</v>
      </c>
      <c r="E769">
        <v>10.526</v>
      </c>
      <c r="F769" s="21">
        <v>6.1000000000000004E-3</v>
      </c>
    </row>
    <row r="770" spans="1:6" x14ac:dyDescent="0.35">
      <c r="A770" s="22">
        <v>40452</v>
      </c>
      <c r="B770">
        <v>10.462</v>
      </c>
      <c r="C770">
        <v>10.462</v>
      </c>
      <c r="D770">
        <v>10.462</v>
      </c>
      <c r="E770">
        <v>10.462</v>
      </c>
      <c r="F770" s="21">
        <v>7.4999999999999997E-3</v>
      </c>
    </row>
    <row r="771" spans="1:6" x14ac:dyDescent="0.35">
      <c r="A771" s="22">
        <v>40238</v>
      </c>
      <c r="B771">
        <v>10.384</v>
      </c>
      <c r="C771">
        <v>10.384</v>
      </c>
      <c r="D771">
        <v>10.384</v>
      </c>
      <c r="E771">
        <v>10.384</v>
      </c>
      <c r="F771" s="21">
        <v>-2.5999999999999999E-3</v>
      </c>
    </row>
    <row r="772" spans="1:6" x14ac:dyDescent="0.35">
      <c r="A772" s="22" t="s">
        <v>1382</v>
      </c>
      <c r="B772">
        <v>10.411</v>
      </c>
      <c r="C772">
        <v>10.411</v>
      </c>
      <c r="D772">
        <v>10.411</v>
      </c>
      <c r="E772">
        <v>10.411</v>
      </c>
      <c r="F772" s="21">
        <v>3.3999999999999998E-3</v>
      </c>
    </row>
    <row r="773" spans="1:6" x14ac:dyDescent="0.35">
      <c r="A773" s="22" t="s">
        <v>1384</v>
      </c>
      <c r="B773">
        <v>10.375999999999999</v>
      </c>
      <c r="C773">
        <v>10.375999999999999</v>
      </c>
      <c r="D773">
        <v>10.375999999999999</v>
      </c>
      <c r="E773">
        <v>10.375999999999999</v>
      </c>
      <c r="F773" s="21">
        <v>1.5599999999999999E-2</v>
      </c>
    </row>
    <row r="774" spans="1:6" x14ac:dyDescent="0.35">
      <c r="A774" s="22" t="s">
        <v>1386</v>
      </c>
      <c r="B774">
        <v>10.217000000000001</v>
      </c>
      <c r="C774">
        <v>10.217000000000001</v>
      </c>
      <c r="D774">
        <v>10.217000000000001</v>
      </c>
      <c r="E774">
        <v>10.217000000000001</v>
      </c>
      <c r="F774" s="21">
        <v>2.2200000000000001E-2</v>
      </c>
    </row>
    <row r="775" spans="1:6" x14ac:dyDescent="0.35">
      <c r="A775" s="22">
        <v>39976</v>
      </c>
      <c r="B775">
        <v>9.9949999999999992</v>
      </c>
      <c r="C775">
        <v>9.9949999999999992</v>
      </c>
      <c r="D775">
        <v>9.9949999999999992</v>
      </c>
      <c r="E775">
        <v>9.9949999999999992</v>
      </c>
      <c r="F775" s="21">
        <v>3.32E-2</v>
      </c>
    </row>
    <row r="776" spans="1:6" x14ac:dyDescent="0.35">
      <c r="A776" s="22" t="s">
        <v>1389</v>
      </c>
      <c r="B776">
        <v>9.6739999999999995</v>
      </c>
      <c r="C776">
        <v>9.6739999999999995</v>
      </c>
      <c r="D776">
        <v>9.6739999999999995</v>
      </c>
      <c r="E776">
        <v>9.6739999999999995</v>
      </c>
      <c r="F776" s="21">
        <v>-7.7000000000000002E-3</v>
      </c>
    </row>
    <row r="777" spans="1:6" x14ac:dyDescent="0.35">
      <c r="A777" s="22" t="s">
        <v>1391</v>
      </c>
      <c r="B777">
        <v>9.7490000000000006</v>
      </c>
      <c r="C777">
        <v>9.7490000000000006</v>
      </c>
      <c r="D777">
        <v>9.7490000000000006</v>
      </c>
      <c r="E777">
        <v>9.7490000000000006</v>
      </c>
      <c r="F777" s="21">
        <v>9.4000000000000004E-3</v>
      </c>
    </row>
    <row r="778" spans="1:6" x14ac:dyDescent="0.35">
      <c r="A778" s="22" t="s">
        <v>1393</v>
      </c>
      <c r="B778">
        <v>9.6579999999999995</v>
      </c>
      <c r="C778">
        <v>9.6579999999999995</v>
      </c>
      <c r="D778">
        <v>9.6579999999999995</v>
      </c>
      <c r="E778">
        <v>9.6579999999999995</v>
      </c>
      <c r="F778" s="21">
        <v>1.7399999999999999E-2</v>
      </c>
    </row>
    <row r="779" spans="1:6" x14ac:dyDescent="0.35">
      <c r="A779" s="22">
        <v>40036</v>
      </c>
      <c r="B779">
        <v>9.4930000000000003</v>
      </c>
      <c r="C779">
        <v>9.4930000000000003</v>
      </c>
      <c r="D779">
        <v>9.4930000000000003</v>
      </c>
      <c r="E779">
        <v>9.4930000000000003</v>
      </c>
      <c r="F779" s="21">
        <v>1.03E-2</v>
      </c>
    </row>
    <row r="780" spans="1:6" x14ac:dyDescent="0.35">
      <c r="A780" s="22">
        <v>39824</v>
      </c>
      <c r="B780">
        <v>9.3960000000000008</v>
      </c>
      <c r="C780">
        <v>9.3960000000000008</v>
      </c>
      <c r="D780">
        <v>9.3960000000000008</v>
      </c>
      <c r="E780">
        <v>9.3960000000000008</v>
      </c>
      <c r="F780" s="21">
        <v>1.2E-2</v>
      </c>
    </row>
    <row r="781" spans="1:6" x14ac:dyDescent="0.35">
      <c r="A781" s="22" t="s">
        <v>1397</v>
      </c>
      <c r="B781">
        <v>9.2850000000000001</v>
      </c>
      <c r="C781">
        <v>9.2850000000000001</v>
      </c>
      <c r="D781">
        <v>9.2850000000000001</v>
      </c>
      <c r="E781">
        <v>9.2850000000000001</v>
      </c>
      <c r="F781" s="21">
        <v>-0.1094</v>
      </c>
    </row>
    <row r="782" spans="1:6" x14ac:dyDescent="0.35">
      <c r="A782" s="22" t="s">
        <v>1399</v>
      </c>
      <c r="B782">
        <v>10.425000000000001</v>
      </c>
      <c r="C782">
        <v>10.425000000000001</v>
      </c>
      <c r="D782">
        <v>10.425000000000001</v>
      </c>
      <c r="E782">
        <v>10.425000000000001</v>
      </c>
      <c r="F782" s="21">
        <v>0.14810000000000001</v>
      </c>
    </row>
    <row r="783" spans="1:6" x14ac:dyDescent="0.35">
      <c r="A783" s="22">
        <v>40127</v>
      </c>
      <c r="B783">
        <v>9.08</v>
      </c>
      <c r="C783">
        <v>9.08</v>
      </c>
      <c r="D783">
        <v>9.08</v>
      </c>
      <c r="E783">
        <v>9.08</v>
      </c>
      <c r="F783" s="21">
        <v>-0.11070000000000001</v>
      </c>
    </row>
    <row r="784" spans="1:6" x14ac:dyDescent="0.35">
      <c r="A784" s="22">
        <v>39913</v>
      </c>
      <c r="B784">
        <v>10.210000000000001</v>
      </c>
      <c r="C784">
        <v>10.210000000000001</v>
      </c>
      <c r="D784">
        <v>10.210000000000001</v>
      </c>
      <c r="E784">
        <v>10.210000000000001</v>
      </c>
      <c r="F784" s="21">
        <v>0.123</v>
      </c>
    </row>
    <row r="785" spans="1:6" x14ac:dyDescent="0.35">
      <c r="A785" s="22" t="s">
        <v>1403</v>
      </c>
      <c r="B785">
        <v>9.0920000000000005</v>
      </c>
      <c r="C785">
        <v>9.0920000000000005</v>
      </c>
      <c r="D785">
        <v>9.0920000000000005</v>
      </c>
      <c r="E785">
        <v>9.0920000000000005</v>
      </c>
      <c r="F785" s="21">
        <v>-6.3600000000000004E-2</v>
      </c>
    </row>
    <row r="786" spans="1:6" x14ac:dyDescent="0.35">
      <c r="A786" s="22" t="s">
        <v>1405</v>
      </c>
      <c r="B786">
        <v>9.7100000000000009</v>
      </c>
      <c r="C786">
        <v>9.7100000000000009</v>
      </c>
      <c r="D786">
        <v>9.7100000000000009</v>
      </c>
      <c r="E786">
        <v>9.7100000000000009</v>
      </c>
      <c r="F786" s="21">
        <v>0</v>
      </c>
    </row>
    <row r="787" spans="1:6" x14ac:dyDescent="0.35">
      <c r="A787" s="22" t="s">
        <v>1407</v>
      </c>
      <c r="B787">
        <v>9.7100000000000009</v>
      </c>
      <c r="C787">
        <v>9.7100000000000009</v>
      </c>
      <c r="D787">
        <v>9.7100000000000009</v>
      </c>
      <c r="E787">
        <v>9.7100000000000009</v>
      </c>
      <c r="F787" s="21">
        <v>3.3000000000000002E-2</v>
      </c>
    </row>
    <row r="788" spans="1:6" x14ac:dyDescent="0.35">
      <c r="A788" s="22" t="s">
        <v>1412</v>
      </c>
      <c r="B788">
        <v>9.4</v>
      </c>
      <c r="C788">
        <v>9.4</v>
      </c>
      <c r="D788">
        <v>9.4</v>
      </c>
      <c r="E788">
        <v>9.4</v>
      </c>
      <c r="F788" s="21">
        <v>0</v>
      </c>
    </row>
    <row r="789" spans="1:6" x14ac:dyDescent="0.35">
      <c r="A789" s="22" t="s">
        <v>1414</v>
      </c>
      <c r="B789">
        <v>9.4</v>
      </c>
      <c r="C789">
        <v>9.4</v>
      </c>
      <c r="D789">
        <v>9.4</v>
      </c>
      <c r="E789">
        <v>9.4</v>
      </c>
      <c r="F789" s="21">
        <v>0</v>
      </c>
    </row>
    <row r="790" spans="1:6" x14ac:dyDescent="0.35">
      <c r="A790" s="22">
        <v>40064</v>
      </c>
      <c r="B790">
        <v>9.4</v>
      </c>
      <c r="C790">
        <v>9.4</v>
      </c>
      <c r="D790">
        <v>9.4</v>
      </c>
      <c r="E790">
        <v>9.4</v>
      </c>
      <c r="F790" s="21">
        <v>0</v>
      </c>
    </row>
    <row r="791" spans="1:6" x14ac:dyDescent="0.35">
      <c r="A791" s="22">
        <v>39852</v>
      </c>
      <c r="B791">
        <v>9.4</v>
      </c>
      <c r="C791">
        <v>9.4</v>
      </c>
      <c r="D791">
        <v>9.4</v>
      </c>
      <c r="E791">
        <v>9.4</v>
      </c>
      <c r="F791" s="21">
        <v>5.5E-2</v>
      </c>
    </row>
    <row r="792" spans="1:6" x14ac:dyDescent="0.35">
      <c r="A792" s="22" t="s">
        <v>1418</v>
      </c>
      <c r="B792">
        <v>8.91</v>
      </c>
      <c r="C792">
        <v>8.91</v>
      </c>
      <c r="D792">
        <v>8.91</v>
      </c>
      <c r="E792">
        <v>8.91</v>
      </c>
      <c r="F792" s="21">
        <v>0</v>
      </c>
    </row>
    <row r="793" spans="1:6" x14ac:dyDescent="0.35">
      <c r="A793" s="22" t="s">
        <v>1420</v>
      </c>
      <c r="B793">
        <v>8.91</v>
      </c>
      <c r="C793">
        <v>8.91</v>
      </c>
      <c r="D793">
        <v>8.91</v>
      </c>
      <c r="E793">
        <v>8.91</v>
      </c>
      <c r="F793" s="21">
        <v>0</v>
      </c>
    </row>
    <row r="794" spans="1:6" x14ac:dyDescent="0.35">
      <c r="A794" s="22">
        <v>40154</v>
      </c>
      <c r="B794">
        <v>8.91</v>
      </c>
      <c r="C794">
        <v>8.91</v>
      </c>
      <c r="D794">
        <v>8.91</v>
      </c>
      <c r="E794">
        <v>8.91</v>
      </c>
      <c r="F794" s="21">
        <v>0</v>
      </c>
    </row>
    <row r="795" spans="1:6" x14ac:dyDescent="0.35">
      <c r="A795" s="22">
        <v>39940</v>
      </c>
      <c r="B795">
        <v>8.91</v>
      </c>
      <c r="C795">
        <v>8.91</v>
      </c>
      <c r="D795">
        <v>8.91</v>
      </c>
      <c r="E795">
        <v>8.91</v>
      </c>
      <c r="F795" s="21">
        <v>0</v>
      </c>
    </row>
    <row r="796" spans="1:6" x14ac:dyDescent="0.35">
      <c r="A796" s="22" t="s">
        <v>1424</v>
      </c>
      <c r="B796">
        <v>8.91</v>
      </c>
      <c r="C796">
        <v>8.91</v>
      </c>
      <c r="D796">
        <v>8.91</v>
      </c>
      <c r="E796">
        <v>8.91</v>
      </c>
      <c r="F796" s="21">
        <v>0</v>
      </c>
    </row>
    <row r="797" spans="1:6" x14ac:dyDescent="0.35">
      <c r="A797" s="22" t="s">
        <v>1426</v>
      </c>
      <c r="B797">
        <v>8.91</v>
      </c>
      <c r="C797">
        <v>8.91</v>
      </c>
      <c r="D797">
        <v>8.91</v>
      </c>
      <c r="E797">
        <v>8.91</v>
      </c>
      <c r="F797" s="21">
        <v>0</v>
      </c>
    </row>
    <row r="798" spans="1:6" x14ac:dyDescent="0.35">
      <c r="A798" s="22" t="s">
        <v>1428</v>
      </c>
      <c r="B798">
        <v>8.91</v>
      </c>
      <c r="C798">
        <v>8.91</v>
      </c>
      <c r="D798">
        <v>8.91</v>
      </c>
      <c r="E798">
        <v>8.91</v>
      </c>
      <c r="F798" s="21">
        <v>0</v>
      </c>
    </row>
    <row r="799" spans="1:6" x14ac:dyDescent="0.35">
      <c r="A799" s="22">
        <v>40000</v>
      </c>
      <c r="B799">
        <v>8.91</v>
      </c>
      <c r="C799">
        <v>8.91</v>
      </c>
      <c r="D799">
        <v>8.91</v>
      </c>
      <c r="E799">
        <v>8.91</v>
      </c>
      <c r="F799" s="21">
        <v>0</v>
      </c>
    </row>
    <row r="800" spans="1:6" x14ac:dyDescent="0.35">
      <c r="A800" s="22" t="s">
        <v>1431</v>
      </c>
      <c r="B800">
        <v>8.91</v>
      </c>
      <c r="C800">
        <v>8.91</v>
      </c>
      <c r="D800">
        <v>8.91</v>
      </c>
      <c r="E800">
        <v>8.91</v>
      </c>
      <c r="F800" s="21">
        <v>0</v>
      </c>
    </row>
    <row r="801" spans="1:6" x14ac:dyDescent="0.35">
      <c r="A801" s="22" t="s">
        <v>1433</v>
      </c>
      <c r="B801">
        <v>8.91</v>
      </c>
      <c r="C801">
        <v>8.91</v>
      </c>
      <c r="D801">
        <v>8.91</v>
      </c>
      <c r="E801">
        <v>8.91</v>
      </c>
      <c r="F801" s="21">
        <v>0</v>
      </c>
    </row>
    <row r="802" spans="1:6" x14ac:dyDescent="0.35">
      <c r="A802" s="22" t="s">
        <v>1435</v>
      </c>
      <c r="B802">
        <v>8.91</v>
      </c>
      <c r="C802">
        <v>8.91</v>
      </c>
      <c r="D802">
        <v>8.91</v>
      </c>
      <c r="E802">
        <v>8.91</v>
      </c>
      <c r="F802" s="21">
        <v>0</v>
      </c>
    </row>
    <row r="803" spans="1:6" x14ac:dyDescent="0.35">
      <c r="A803" s="22">
        <v>40091</v>
      </c>
      <c r="B803">
        <v>8.91</v>
      </c>
      <c r="C803">
        <v>8.91</v>
      </c>
      <c r="D803">
        <v>8.91</v>
      </c>
      <c r="E803">
        <v>8.91</v>
      </c>
      <c r="F803" s="21">
        <v>0</v>
      </c>
    </row>
    <row r="804" spans="1:6" x14ac:dyDescent="0.35">
      <c r="A804" s="22">
        <v>39877</v>
      </c>
      <c r="B804">
        <v>8.91</v>
      </c>
      <c r="C804">
        <v>8.91</v>
      </c>
      <c r="D804">
        <v>8.91</v>
      </c>
      <c r="E804">
        <v>8.91</v>
      </c>
      <c r="F804" s="21">
        <v>0</v>
      </c>
    </row>
    <row r="805" spans="1:6" x14ac:dyDescent="0.35">
      <c r="A805" s="22" t="s">
        <v>1439</v>
      </c>
      <c r="B805">
        <v>8.91</v>
      </c>
      <c r="C805">
        <v>8.91</v>
      </c>
      <c r="D805">
        <v>8.91</v>
      </c>
      <c r="E805">
        <v>8.91</v>
      </c>
      <c r="F805" s="21">
        <v>0</v>
      </c>
    </row>
    <row r="806" spans="1:6" x14ac:dyDescent="0.35">
      <c r="A806" s="22" t="s">
        <v>1441</v>
      </c>
      <c r="B806">
        <v>8.91</v>
      </c>
      <c r="C806">
        <v>8.91</v>
      </c>
      <c r="D806">
        <v>8.91</v>
      </c>
      <c r="E806">
        <v>8.91</v>
      </c>
      <c r="F806" s="21">
        <v>0</v>
      </c>
    </row>
    <row r="807" spans="1:6" x14ac:dyDescent="0.35">
      <c r="A807" s="22">
        <v>40151</v>
      </c>
      <c r="B807">
        <v>8.91</v>
      </c>
      <c r="C807">
        <v>8.91</v>
      </c>
      <c r="D807">
        <v>8.91</v>
      </c>
      <c r="E807">
        <v>8.91</v>
      </c>
      <c r="F807" s="21">
        <v>0</v>
      </c>
    </row>
    <row r="808" spans="1:6" x14ac:dyDescent="0.35">
      <c r="A808" s="22">
        <v>39937</v>
      </c>
      <c r="B808">
        <v>8.91</v>
      </c>
      <c r="C808">
        <v>8.91</v>
      </c>
      <c r="D808">
        <v>8.91</v>
      </c>
      <c r="E808">
        <v>8.91</v>
      </c>
      <c r="F808" s="21">
        <v>0</v>
      </c>
    </row>
    <row r="809" spans="1:6" x14ac:dyDescent="0.35">
      <c r="A809" s="22" t="s">
        <v>1445</v>
      </c>
      <c r="B809">
        <v>8.91</v>
      </c>
      <c r="C809">
        <v>8.91</v>
      </c>
      <c r="D809">
        <v>8.91</v>
      </c>
      <c r="E809">
        <v>8.91</v>
      </c>
      <c r="F809" s="21">
        <v>0</v>
      </c>
    </row>
    <row r="810" spans="1:6" x14ac:dyDescent="0.35">
      <c r="A810" s="22" t="s">
        <v>1447</v>
      </c>
      <c r="B810">
        <v>8.91</v>
      </c>
      <c r="C810">
        <v>8.91</v>
      </c>
      <c r="D810">
        <v>8.91</v>
      </c>
      <c r="E810">
        <v>8.91</v>
      </c>
      <c r="F810" s="21">
        <v>0</v>
      </c>
    </row>
    <row r="811" spans="1:6" x14ac:dyDescent="0.35">
      <c r="A811" s="22" t="s">
        <v>1449</v>
      </c>
      <c r="B811">
        <v>8.91</v>
      </c>
      <c r="C811">
        <v>8.91</v>
      </c>
      <c r="D811">
        <v>8.91</v>
      </c>
      <c r="E811">
        <v>8.91</v>
      </c>
      <c r="F811" s="21">
        <v>0</v>
      </c>
    </row>
    <row r="812" spans="1:6" x14ac:dyDescent="0.35">
      <c r="A812" s="22">
        <v>40028</v>
      </c>
      <c r="B812">
        <v>8.91</v>
      </c>
      <c r="C812">
        <v>8.91</v>
      </c>
      <c r="D812">
        <v>8.91</v>
      </c>
      <c r="E812">
        <v>8.91</v>
      </c>
      <c r="F812" s="21">
        <v>1.14E-2</v>
      </c>
    </row>
    <row r="813" spans="1:6" x14ac:dyDescent="0.35">
      <c r="A813" s="22">
        <v>39816</v>
      </c>
      <c r="B813">
        <v>8.81</v>
      </c>
      <c r="C813">
        <v>8.81</v>
      </c>
      <c r="D813">
        <v>8.81</v>
      </c>
      <c r="E813">
        <v>8.81</v>
      </c>
      <c r="F813" s="21">
        <v>-3.1899999999999998E-2</v>
      </c>
    </row>
    <row r="814" spans="1:6" x14ac:dyDescent="0.35">
      <c r="A814" s="22" t="s">
        <v>1453</v>
      </c>
      <c r="B814">
        <v>9.1</v>
      </c>
      <c r="C814">
        <v>9.1</v>
      </c>
      <c r="D814">
        <v>9.1</v>
      </c>
      <c r="E814">
        <v>9.1</v>
      </c>
      <c r="F814" s="21">
        <v>0</v>
      </c>
    </row>
    <row r="815" spans="1:6" x14ac:dyDescent="0.35">
      <c r="A815" s="22" t="s">
        <v>1455</v>
      </c>
      <c r="B815">
        <v>9.1</v>
      </c>
      <c r="C815">
        <v>9.1</v>
      </c>
      <c r="D815">
        <v>9.1</v>
      </c>
      <c r="E815">
        <v>9.1</v>
      </c>
      <c r="F815" s="21">
        <v>1.11E-2</v>
      </c>
    </row>
    <row r="816" spans="1:6" x14ac:dyDescent="0.35">
      <c r="A816" s="22">
        <v>40027</v>
      </c>
      <c r="B816">
        <v>9</v>
      </c>
      <c r="C816">
        <v>9</v>
      </c>
      <c r="D816">
        <v>9</v>
      </c>
      <c r="E816">
        <v>9</v>
      </c>
      <c r="F816" s="21">
        <v>0</v>
      </c>
    </row>
    <row r="817" spans="1:6" x14ac:dyDescent="0.35">
      <c r="A817" s="22">
        <v>39815</v>
      </c>
      <c r="B817">
        <v>9</v>
      </c>
      <c r="C817">
        <v>9</v>
      </c>
      <c r="D817">
        <v>9</v>
      </c>
      <c r="E817">
        <v>9</v>
      </c>
      <c r="F817" s="21">
        <v>-1.0999999999999999E-2</v>
      </c>
    </row>
    <row r="818" spans="1:6" x14ac:dyDescent="0.35">
      <c r="A818" s="22" t="s">
        <v>1868</v>
      </c>
      <c r="B818">
        <v>9.1</v>
      </c>
      <c r="C818">
        <v>9.1</v>
      </c>
      <c r="D818">
        <v>9.1</v>
      </c>
      <c r="E818">
        <v>9.1</v>
      </c>
      <c r="F818" s="21">
        <v>0</v>
      </c>
    </row>
    <row r="819" spans="1:6" x14ac:dyDescent="0.35">
      <c r="A819" s="22" t="s">
        <v>1458</v>
      </c>
      <c r="B819">
        <v>9.1</v>
      </c>
      <c r="C819">
        <v>9.1</v>
      </c>
      <c r="D819">
        <v>9.1</v>
      </c>
      <c r="E819">
        <v>9.1</v>
      </c>
      <c r="F819" s="21">
        <v>5.8099999999999999E-2</v>
      </c>
    </row>
    <row r="820" spans="1:6" x14ac:dyDescent="0.35">
      <c r="A820" s="22">
        <v>40118</v>
      </c>
      <c r="B820">
        <v>8.6</v>
      </c>
      <c r="C820">
        <v>8.6</v>
      </c>
      <c r="D820">
        <v>8.6</v>
      </c>
      <c r="E820">
        <v>8.6</v>
      </c>
      <c r="F820" s="21">
        <v>-0.21820000000000001</v>
      </c>
    </row>
    <row r="821" spans="1:6" x14ac:dyDescent="0.35">
      <c r="A821" s="22">
        <v>39904</v>
      </c>
      <c r="B821">
        <v>11</v>
      </c>
      <c r="C821">
        <v>11</v>
      </c>
      <c r="D821">
        <v>11</v>
      </c>
      <c r="E821">
        <v>11</v>
      </c>
      <c r="F821" s="21">
        <v>0</v>
      </c>
    </row>
    <row r="822" spans="1:6" x14ac:dyDescent="0.35">
      <c r="A822" s="22" t="s">
        <v>1462</v>
      </c>
      <c r="B822">
        <v>11</v>
      </c>
      <c r="C822">
        <v>11</v>
      </c>
      <c r="D822">
        <v>11</v>
      </c>
      <c r="E822">
        <v>11</v>
      </c>
      <c r="F822" s="21">
        <v>0</v>
      </c>
    </row>
    <row r="823" spans="1:6" x14ac:dyDescent="0.35">
      <c r="A823" s="22" t="s">
        <v>1464</v>
      </c>
      <c r="B823">
        <v>11</v>
      </c>
      <c r="C823">
        <v>11</v>
      </c>
      <c r="D823">
        <v>11</v>
      </c>
      <c r="E823">
        <v>11</v>
      </c>
      <c r="F823" s="21">
        <v>0</v>
      </c>
    </row>
    <row r="824" spans="1:6" x14ac:dyDescent="0.35">
      <c r="A824" s="22" t="s">
        <v>1466</v>
      </c>
      <c r="B824">
        <v>11</v>
      </c>
      <c r="C824">
        <v>11</v>
      </c>
      <c r="D824">
        <v>11</v>
      </c>
      <c r="E824">
        <v>11</v>
      </c>
      <c r="F824" s="21">
        <v>-0.38890000000000002</v>
      </c>
    </row>
    <row r="825" spans="1:6" x14ac:dyDescent="0.35">
      <c r="A825" s="22" t="s">
        <v>1477</v>
      </c>
      <c r="B825">
        <v>18</v>
      </c>
      <c r="C825">
        <v>18</v>
      </c>
      <c r="D825">
        <v>18</v>
      </c>
      <c r="E825">
        <v>18</v>
      </c>
      <c r="F825" s="21">
        <v>0</v>
      </c>
    </row>
    <row r="826" spans="1:6" x14ac:dyDescent="0.35">
      <c r="A826" s="22" t="s">
        <v>1479</v>
      </c>
      <c r="B826">
        <v>18</v>
      </c>
      <c r="C826">
        <v>18</v>
      </c>
      <c r="D826">
        <v>18</v>
      </c>
      <c r="E826">
        <v>18</v>
      </c>
      <c r="F826" s="21">
        <v>0</v>
      </c>
    </row>
    <row r="827" spans="1:6" x14ac:dyDescent="0.35">
      <c r="A827" s="22">
        <v>39792</v>
      </c>
      <c r="B827">
        <v>18</v>
      </c>
      <c r="C827">
        <v>18</v>
      </c>
      <c r="D827">
        <v>18</v>
      </c>
      <c r="E827">
        <v>18</v>
      </c>
      <c r="F827" s="21">
        <v>0</v>
      </c>
    </row>
    <row r="828" spans="1:6" x14ac:dyDescent="0.35">
      <c r="A828" s="22">
        <v>39578</v>
      </c>
      <c r="B828">
        <v>18</v>
      </c>
      <c r="C828">
        <v>18</v>
      </c>
      <c r="D828">
        <v>18</v>
      </c>
      <c r="E828">
        <v>18</v>
      </c>
      <c r="F828" s="21">
        <v>0.1321</v>
      </c>
    </row>
    <row r="829" spans="1:6" x14ac:dyDescent="0.35">
      <c r="A829" s="22" t="s">
        <v>1483</v>
      </c>
      <c r="B829">
        <v>15.9</v>
      </c>
      <c r="C829">
        <v>15.9</v>
      </c>
      <c r="D829">
        <v>15.9</v>
      </c>
      <c r="E829">
        <v>15.9</v>
      </c>
      <c r="F829" s="21">
        <v>-2.75E-2</v>
      </c>
    </row>
    <row r="830" spans="1:6" x14ac:dyDescent="0.35">
      <c r="A830" s="22" t="s">
        <v>1485</v>
      </c>
      <c r="B830">
        <v>16.350000000000001</v>
      </c>
      <c r="C830">
        <v>16.350000000000001</v>
      </c>
      <c r="D830">
        <v>16.350000000000001</v>
      </c>
      <c r="E830">
        <v>16.350000000000001</v>
      </c>
      <c r="F830" s="21">
        <v>-1.21E-2</v>
      </c>
    </row>
    <row r="831" spans="1:6" x14ac:dyDescent="0.35">
      <c r="A831" s="22" t="s">
        <v>1487</v>
      </c>
      <c r="B831">
        <v>16.55</v>
      </c>
      <c r="C831">
        <v>16.55</v>
      </c>
      <c r="D831">
        <v>16.55</v>
      </c>
      <c r="E831">
        <v>16.55</v>
      </c>
      <c r="F831" s="21">
        <v>-1.78E-2</v>
      </c>
    </row>
    <row r="832" spans="1:6" x14ac:dyDescent="0.35">
      <c r="A832" s="22">
        <v>39638</v>
      </c>
      <c r="B832">
        <v>16.850000000000001</v>
      </c>
      <c r="C832">
        <v>16.850000000000001</v>
      </c>
      <c r="D832">
        <v>16.850000000000001</v>
      </c>
      <c r="E832">
        <v>16.850000000000001</v>
      </c>
      <c r="F832" s="21">
        <v>0</v>
      </c>
    </row>
    <row r="833" spans="1:6" x14ac:dyDescent="0.35">
      <c r="A833" s="22" t="s">
        <v>1490</v>
      </c>
      <c r="B833">
        <v>16.850000000000001</v>
      </c>
      <c r="C833">
        <v>16.850000000000001</v>
      </c>
      <c r="D833">
        <v>16.850000000000001</v>
      </c>
      <c r="E833">
        <v>16.850000000000001</v>
      </c>
      <c r="F833" s="21">
        <v>0</v>
      </c>
    </row>
    <row r="834" spans="1:6" x14ac:dyDescent="0.35">
      <c r="A834" s="22" t="s">
        <v>1492</v>
      </c>
      <c r="B834">
        <v>16.850000000000001</v>
      </c>
      <c r="C834">
        <v>16.850000000000001</v>
      </c>
      <c r="D834">
        <v>16.850000000000001</v>
      </c>
      <c r="E834">
        <v>16.850000000000001</v>
      </c>
      <c r="F834" s="21">
        <v>0</v>
      </c>
    </row>
    <row r="835" spans="1:6" x14ac:dyDescent="0.35">
      <c r="A835" s="22" t="s">
        <v>1494</v>
      </c>
      <c r="B835">
        <v>16.850000000000001</v>
      </c>
      <c r="C835">
        <v>16.850000000000001</v>
      </c>
      <c r="D835">
        <v>16.850000000000001</v>
      </c>
      <c r="E835">
        <v>16.850000000000001</v>
      </c>
      <c r="F835" s="21">
        <v>-3.44E-2</v>
      </c>
    </row>
    <row r="836" spans="1:6" x14ac:dyDescent="0.35">
      <c r="A836" s="22">
        <v>39729</v>
      </c>
      <c r="B836">
        <v>17.45</v>
      </c>
      <c r="C836">
        <v>17.45</v>
      </c>
      <c r="D836">
        <v>17.45</v>
      </c>
      <c r="E836">
        <v>17.45</v>
      </c>
      <c r="F836" s="21">
        <v>5.1200000000000002E-2</v>
      </c>
    </row>
    <row r="837" spans="1:6" x14ac:dyDescent="0.35">
      <c r="A837" s="22">
        <v>39515</v>
      </c>
      <c r="B837">
        <v>16.600000000000001</v>
      </c>
      <c r="C837">
        <v>16.600000000000001</v>
      </c>
      <c r="D837">
        <v>16.600000000000001</v>
      </c>
      <c r="E837">
        <v>16.600000000000001</v>
      </c>
      <c r="F837" s="21">
        <v>0</v>
      </c>
    </row>
    <row r="838" spans="1:6" x14ac:dyDescent="0.35">
      <c r="A838" s="22" t="s">
        <v>1498</v>
      </c>
      <c r="B838">
        <v>16.600000000000001</v>
      </c>
      <c r="C838">
        <v>16.600000000000001</v>
      </c>
      <c r="D838">
        <v>16.600000000000001</v>
      </c>
      <c r="E838">
        <v>16.600000000000001</v>
      </c>
      <c r="F838" s="21">
        <v>-8.5400000000000004E-2</v>
      </c>
    </row>
    <row r="839" spans="1:6" x14ac:dyDescent="0.35">
      <c r="A839" s="22" t="s">
        <v>1500</v>
      </c>
      <c r="B839">
        <v>18.149999999999999</v>
      </c>
      <c r="C839">
        <v>18.149999999999999</v>
      </c>
      <c r="D839">
        <v>18.149999999999999</v>
      </c>
      <c r="E839">
        <v>18.149999999999999</v>
      </c>
      <c r="F839" s="21">
        <v>-5.2200000000000003E-2</v>
      </c>
    </row>
    <row r="840" spans="1:6" x14ac:dyDescent="0.35">
      <c r="A840" s="22" t="s">
        <v>1502</v>
      </c>
      <c r="B840">
        <v>19.149999999999999</v>
      </c>
      <c r="C840">
        <v>19.149999999999999</v>
      </c>
      <c r="D840">
        <v>19.149999999999999</v>
      </c>
      <c r="E840">
        <v>19.149999999999999</v>
      </c>
      <c r="F840" s="21">
        <v>0</v>
      </c>
    </row>
    <row r="841" spans="1:6" x14ac:dyDescent="0.35">
      <c r="A841" s="22">
        <v>39606</v>
      </c>
      <c r="B841">
        <v>19.149999999999999</v>
      </c>
      <c r="C841">
        <v>19.149999999999999</v>
      </c>
      <c r="D841">
        <v>19.149999999999999</v>
      </c>
      <c r="E841">
        <v>19.149999999999999</v>
      </c>
      <c r="F841" s="21">
        <v>-9.4600000000000004E-2</v>
      </c>
    </row>
    <row r="842" spans="1:6" x14ac:dyDescent="0.35">
      <c r="A842" s="22" t="s">
        <v>1505</v>
      </c>
      <c r="B842">
        <v>21.15</v>
      </c>
      <c r="C842">
        <v>21.15</v>
      </c>
      <c r="D842">
        <v>21.15</v>
      </c>
      <c r="E842">
        <v>21.15</v>
      </c>
      <c r="F842" s="21">
        <v>0.14319999999999999</v>
      </c>
    </row>
    <row r="843" spans="1:6" x14ac:dyDescent="0.35">
      <c r="A843" s="22" t="s">
        <v>1507</v>
      </c>
      <c r="B843">
        <v>18.5</v>
      </c>
      <c r="C843">
        <v>18.5</v>
      </c>
      <c r="D843">
        <v>18.5</v>
      </c>
      <c r="E843">
        <v>18.5</v>
      </c>
      <c r="F843" s="21">
        <v>-7.4999999999999997E-2</v>
      </c>
    </row>
    <row r="844" spans="1:6" x14ac:dyDescent="0.35">
      <c r="A844" s="22" t="s">
        <v>1509</v>
      </c>
      <c r="B844">
        <v>20</v>
      </c>
      <c r="C844">
        <v>20</v>
      </c>
      <c r="D844">
        <v>20</v>
      </c>
      <c r="E844">
        <v>20</v>
      </c>
      <c r="F844" s="21">
        <v>1.5973999999999999</v>
      </c>
    </row>
    <row r="845" spans="1:6" x14ac:dyDescent="0.35">
      <c r="A845" s="22">
        <v>39666</v>
      </c>
      <c r="B845">
        <v>7.7</v>
      </c>
      <c r="C845">
        <v>7.7</v>
      </c>
      <c r="D845">
        <v>7.7</v>
      </c>
      <c r="E845">
        <v>7.7</v>
      </c>
      <c r="F845" s="21">
        <v>0</v>
      </c>
    </row>
    <row r="846" spans="1:6" x14ac:dyDescent="0.35">
      <c r="A846" s="22">
        <v>39453</v>
      </c>
      <c r="B846">
        <v>7.7</v>
      </c>
      <c r="C846">
        <v>7.7</v>
      </c>
      <c r="D846">
        <v>7.7</v>
      </c>
      <c r="E846">
        <v>7.7</v>
      </c>
      <c r="F846" s="21">
        <v>0</v>
      </c>
    </row>
    <row r="847" spans="1:6" x14ac:dyDescent="0.35">
      <c r="A847" s="22" t="s">
        <v>1513</v>
      </c>
      <c r="B847">
        <v>7.7</v>
      </c>
      <c r="C847">
        <v>7.7</v>
      </c>
      <c r="D847">
        <v>7.7</v>
      </c>
      <c r="E847">
        <v>7.7</v>
      </c>
      <c r="F847" s="21">
        <v>0</v>
      </c>
    </row>
    <row r="848" spans="1:6" x14ac:dyDescent="0.35">
      <c r="A848" s="22" t="s">
        <v>1515</v>
      </c>
      <c r="B848">
        <v>7.7</v>
      </c>
      <c r="C848">
        <v>7.7</v>
      </c>
      <c r="D848">
        <v>7.7</v>
      </c>
      <c r="E848">
        <v>7.7</v>
      </c>
      <c r="F848" s="21">
        <v>0</v>
      </c>
    </row>
    <row r="849" spans="1:6" x14ac:dyDescent="0.35">
      <c r="A849" s="22">
        <v>39757</v>
      </c>
      <c r="B849">
        <v>7.7</v>
      </c>
      <c r="C849">
        <v>7.7</v>
      </c>
      <c r="D849">
        <v>7.7</v>
      </c>
      <c r="E849">
        <v>7.7</v>
      </c>
      <c r="F849" s="21">
        <v>0</v>
      </c>
    </row>
    <row r="850" spans="1:6" x14ac:dyDescent="0.35">
      <c r="A850" s="22">
        <v>39543</v>
      </c>
      <c r="B850">
        <v>7.7</v>
      </c>
      <c r="C850">
        <v>7.7</v>
      </c>
      <c r="D850">
        <v>7.7</v>
      </c>
      <c r="E850">
        <v>7.7</v>
      </c>
      <c r="F850" s="21">
        <v>0</v>
      </c>
    </row>
    <row r="851" spans="1:6" x14ac:dyDescent="0.35">
      <c r="A851" s="22" t="s">
        <v>1519</v>
      </c>
      <c r="B851">
        <v>7.7</v>
      </c>
      <c r="C851">
        <v>7.7</v>
      </c>
      <c r="D851">
        <v>7.7</v>
      </c>
      <c r="E851">
        <v>7.7</v>
      </c>
      <c r="F851" s="21">
        <v>0</v>
      </c>
    </row>
    <row r="852" spans="1:6" x14ac:dyDescent="0.35">
      <c r="A852" s="22" t="s">
        <v>1521</v>
      </c>
      <c r="B852">
        <v>7.7</v>
      </c>
      <c r="C852">
        <v>7.7</v>
      </c>
      <c r="D852">
        <v>7.7</v>
      </c>
      <c r="E852">
        <v>7.7</v>
      </c>
      <c r="F852" s="21">
        <v>0</v>
      </c>
    </row>
    <row r="853" spans="1:6" x14ac:dyDescent="0.35">
      <c r="A853" s="22" t="s">
        <v>1523</v>
      </c>
      <c r="B853">
        <v>7.7</v>
      </c>
      <c r="C853">
        <v>7.7</v>
      </c>
      <c r="D853">
        <v>7.7</v>
      </c>
      <c r="E853">
        <v>7.7</v>
      </c>
      <c r="F853" s="21">
        <v>0</v>
      </c>
    </row>
    <row r="854" spans="1:6" x14ac:dyDescent="0.35">
      <c r="A854" s="22">
        <v>39603</v>
      </c>
      <c r="B854">
        <v>7.7</v>
      </c>
      <c r="C854">
        <v>7.7</v>
      </c>
      <c r="D854">
        <v>7.7</v>
      </c>
      <c r="E854">
        <v>7.7</v>
      </c>
      <c r="F854" s="21">
        <v>0</v>
      </c>
    </row>
    <row r="855" spans="1:6" x14ac:dyDescent="0.35">
      <c r="A855" s="22" t="s">
        <v>1526</v>
      </c>
      <c r="B855">
        <v>7.7</v>
      </c>
      <c r="C855">
        <v>7.7</v>
      </c>
      <c r="D855">
        <v>7.7</v>
      </c>
      <c r="E855">
        <v>7.7</v>
      </c>
      <c r="F855" s="21">
        <v>0</v>
      </c>
    </row>
    <row r="856" spans="1:6" x14ac:dyDescent="0.35">
      <c r="A856" s="22" t="s">
        <v>1528</v>
      </c>
      <c r="B856">
        <v>7.7</v>
      </c>
      <c r="C856">
        <v>7.7</v>
      </c>
      <c r="D856">
        <v>7.7</v>
      </c>
      <c r="E856">
        <v>7.7</v>
      </c>
      <c r="F856" s="21">
        <v>0</v>
      </c>
    </row>
    <row r="857" spans="1:6" x14ac:dyDescent="0.35">
      <c r="A857" s="22" t="s">
        <v>1530</v>
      </c>
      <c r="B857">
        <v>7.7</v>
      </c>
      <c r="C857">
        <v>7.7</v>
      </c>
      <c r="D857">
        <v>7.7</v>
      </c>
      <c r="E857">
        <v>7.7</v>
      </c>
      <c r="F857" s="21">
        <v>0</v>
      </c>
    </row>
    <row r="858" spans="1:6" x14ac:dyDescent="0.35">
      <c r="A858" s="22">
        <v>39694</v>
      </c>
      <c r="B858">
        <v>7.7</v>
      </c>
      <c r="C858">
        <v>7.7</v>
      </c>
      <c r="D858">
        <v>7.7</v>
      </c>
      <c r="E858">
        <v>7.7</v>
      </c>
      <c r="F858" s="21">
        <v>-6.4999999999999997E-3</v>
      </c>
    </row>
    <row r="859" spans="1:6" x14ac:dyDescent="0.35">
      <c r="A859" s="22">
        <v>39481</v>
      </c>
      <c r="B859">
        <v>7.75</v>
      </c>
      <c r="C859">
        <v>7.75</v>
      </c>
      <c r="D859">
        <v>7.75</v>
      </c>
      <c r="E859">
        <v>7.75</v>
      </c>
      <c r="F859" s="21">
        <v>0</v>
      </c>
    </row>
    <row r="860" spans="1:6" x14ac:dyDescent="0.35">
      <c r="A860" s="22" t="s">
        <v>1534</v>
      </c>
      <c r="B860">
        <v>7.75</v>
      </c>
      <c r="C860">
        <v>7.75</v>
      </c>
      <c r="D860">
        <v>7.75</v>
      </c>
      <c r="E860">
        <v>7.75</v>
      </c>
      <c r="F860" s="21">
        <v>0</v>
      </c>
    </row>
    <row r="861" spans="1:6" x14ac:dyDescent="0.35">
      <c r="A861" s="22" t="s">
        <v>1536</v>
      </c>
      <c r="B861">
        <v>7.75</v>
      </c>
      <c r="C861">
        <v>7.75</v>
      </c>
      <c r="D861">
        <v>7.75</v>
      </c>
      <c r="E861">
        <v>7.75</v>
      </c>
      <c r="F861" s="21">
        <v>0</v>
      </c>
    </row>
    <row r="862" spans="1:6" x14ac:dyDescent="0.35">
      <c r="A862" s="22">
        <v>39723</v>
      </c>
      <c r="B862">
        <v>7.75</v>
      </c>
      <c r="C862">
        <v>7.75</v>
      </c>
      <c r="D862">
        <v>7.75</v>
      </c>
      <c r="E862">
        <v>7.75</v>
      </c>
      <c r="F862" s="21">
        <v>0</v>
      </c>
    </row>
    <row r="863" spans="1:6" x14ac:dyDescent="0.35">
      <c r="A863" s="22" t="s">
        <v>1539</v>
      </c>
      <c r="B863">
        <v>7.75</v>
      </c>
      <c r="C863">
        <v>7.75</v>
      </c>
      <c r="D863">
        <v>7.75</v>
      </c>
      <c r="E863">
        <v>7.75</v>
      </c>
      <c r="F863" s="21">
        <v>0</v>
      </c>
    </row>
    <row r="864" spans="1:6" x14ac:dyDescent="0.35">
      <c r="A864" s="22" t="s">
        <v>1541</v>
      </c>
      <c r="B864">
        <v>7.75</v>
      </c>
      <c r="C864">
        <v>7.75</v>
      </c>
      <c r="D864">
        <v>7.75</v>
      </c>
      <c r="E864">
        <v>7.75</v>
      </c>
      <c r="F864" s="21">
        <v>-5.4899999999999997E-2</v>
      </c>
    </row>
    <row r="865" spans="1:6" x14ac:dyDescent="0.35">
      <c r="A865" s="22" t="s">
        <v>1543</v>
      </c>
      <c r="B865">
        <v>8.1999999999999993</v>
      </c>
      <c r="C865">
        <v>8.1999999999999993</v>
      </c>
      <c r="D865">
        <v>8.1999999999999993</v>
      </c>
      <c r="E865">
        <v>8.1999999999999993</v>
      </c>
      <c r="F865" s="21">
        <v>1.23E-2</v>
      </c>
    </row>
    <row r="866" spans="1:6" x14ac:dyDescent="0.35">
      <c r="A866" s="22" t="s">
        <v>1548</v>
      </c>
      <c r="B866">
        <v>8.1</v>
      </c>
      <c r="C866">
        <v>8.1</v>
      </c>
      <c r="D866">
        <v>8.1</v>
      </c>
      <c r="E866">
        <v>8.1</v>
      </c>
      <c r="F866" s="21">
        <v>0</v>
      </c>
    </row>
    <row r="867" spans="1:6" x14ac:dyDescent="0.35">
      <c r="A867" s="22" t="s">
        <v>1550</v>
      </c>
      <c r="B867">
        <v>8.1</v>
      </c>
      <c r="C867">
        <v>8.1</v>
      </c>
      <c r="D867">
        <v>8.1</v>
      </c>
      <c r="E867">
        <v>8.1</v>
      </c>
      <c r="F867" s="21">
        <v>0</v>
      </c>
    </row>
    <row r="868" spans="1:6" x14ac:dyDescent="0.35">
      <c r="A868" s="22">
        <v>39337</v>
      </c>
      <c r="B868">
        <v>8.1</v>
      </c>
      <c r="C868">
        <v>8.1</v>
      </c>
      <c r="D868">
        <v>8.1</v>
      </c>
      <c r="E868">
        <v>8.1</v>
      </c>
      <c r="F868" s="21">
        <v>0</v>
      </c>
    </row>
    <row r="869" spans="1:6" x14ac:dyDescent="0.35">
      <c r="A869" s="22">
        <v>39125</v>
      </c>
      <c r="B869">
        <v>8.1</v>
      </c>
      <c r="C869">
        <v>8.1</v>
      </c>
      <c r="D869">
        <v>8.1</v>
      </c>
      <c r="E869">
        <v>8.1</v>
      </c>
      <c r="F869" s="21">
        <v>0</v>
      </c>
    </row>
    <row r="870" spans="1:6" x14ac:dyDescent="0.35">
      <c r="A870" s="22" t="s">
        <v>1554</v>
      </c>
      <c r="B870">
        <v>8.1</v>
      </c>
      <c r="C870">
        <v>8.1</v>
      </c>
      <c r="D870">
        <v>8.1</v>
      </c>
      <c r="E870">
        <v>8.1</v>
      </c>
      <c r="F870" s="21">
        <v>2.53E-2</v>
      </c>
    </row>
    <row r="871" spans="1:6" x14ac:dyDescent="0.35">
      <c r="A871" s="22" t="s">
        <v>1556</v>
      </c>
      <c r="B871">
        <v>7.9</v>
      </c>
      <c r="C871">
        <v>7.9</v>
      </c>
      <c r="D871">
        <v>7.9</v>
      </c>
      <c r="E871">
        <v>7.9</v>
      </c>
      <c r="F871" s="21">
        <v>0</v>
      </c>
    </row>
    <row r="872" spans="1:6" x14ac:dyDescent="0.35">
      <c r="A872" s="22">
        <v>39397</v>
      </c>
      <c r="B872">
        <v>7.9</v>
      </c>
      <c r="C872">
        <v>7.9</v>
      </c>
      <c r="D872">
        <v>7.9</v>
      </c>
      <c r="E872">
        <v>7.9</v>
      </c>
      <c r="F872" s="21">
        <v>3.95E-2</v>
      </c>
    </row>
    <row r="873" spans="1:6" x14ac:dyDescent="0.35">
      <c r="A873" s="22">
        <v>39183</v>
      </c>
      <c r="B873">
        <v>7.6</v>
      </c>
      <c r="C873">
        <v>7.6</v>
      </c>
      <c r="D873">
        <v>7.6</v>
      </c>
      <c r="E873">
        <v>7.6</v>
      </c>
      <c r="F873" s="21">
        <v>0</v>
      </c>
    </row>
    <row r="874" spans="1:6" x14ac:dyDescent="0.35">
      <c r="A874" s="22" t="s">
        <v>1560</v>
      </c>
      <c r="B874">
        <v>7.6</v>
      </c>
      <c r="C874">
        <v>7.6</v>
      </c>
      <c r="D874">
        <v>7.6</v>
      </c>
      <c r="E874">
        <v>7.6</v>
      </c>
      <c r="F874" s="21">
        <v>0</v>
      </c>
    </row>
    <row r="875" spans="1:6" x14ac:dyDescent="0.35">
      <c r="A875" s="22" t="s">
        <v>1562</v>
      </c>
      <c r="B875">
        <v>7.6</v>
      </c>
      <c r="C875">
        <v>7.6</v>
      </c>
      <c r="D875">
        <v>7.6</v>
      </c>
      <c r="E875">
        <v>7.6</v>
      </c>
      <c r="F875" s="21">
        <v>-1.2999999999999999E-2</v>
      </c>
    </row>
    <row r="876" spans="1:6" x14ac:dyDescent="0.35">
      <c r="A876" s="22" t="s">
        <v>1564</v>
      </c>
      <c r="B876">
        <v>7.7</v>
      </c>
      <c r="C876">
        <v>7.7</v>
      </c>
      <c r="D876">
        <v>7.7</v>
      </c>
      <c r="E876">
        <v>7.7</v>
      </c>
      <c r="F876" s="21">
        <v>-1.9099999999999999E-2</v>
      </c>
    </row>
    <row r="877" spans="1:6" x14ac:dyDescent="0.35">
      <c r="A877" s="22">
        <v>39273</v>
      </c>
      <c r="B877">
        <v>7.85</v>
      </c>
      <c r="C877">
        <v>7.85</v>
      </c>
      <c r="D877">
        <v>7.85</v>
      </c>
      <c r="E877">
        <v>7.85</v>
      </c>
      <c r="F877" s="21">
        <v>0</v>
      </c>
    </row>
    <row r="878" spans="1:6" x14ac:dyDescent="0.35">
      <c r="A878" s="22" t="s">
        <v>1567</v>
      </c>
      <c r="B878">
        <v>7.85</v>
      </c>
      <c r="C878">
        <v>7.85</v>
      </c>
      <c r="D878">
        <v>7.85</v>
      </c>
      <c r="E878">
        <v>7.85</v>
      </c>
      <c r="F878" s="21">
        <v>0</v>
      </c>
    </row>
    <row r="879" spans="1:6" x14ac:dyDescent="0.35">
      <c r="A879" s="22" t="s">
        <v>1569</v>
      </c>
      <c r="B879">
        <v>7.85</v>
      </c>
      <c r="C879">
        <v>7.85</v>
      </c>
      <c r="D879">
        <v>7.85</v>
      </c>
      <c r="E879">
        <v>7.85</v>
      </c>
      <c r="F879" s="21">
        <v>7.5300000000000006E-2</v>
      </c>
    </row>
    <row r="880" spans="1:6" x14ac:dyDescent="0.35">
      <c r="A880" s="22">
        <v>39122</v>
      </c>
      <c r="B880">
        <v>7.3</v>
      </c>
      <c r="C880">
        <v>7.3</v>
      </c>
      <c r="D880">
        <v>7.3</v>
      </c>
      <c r="E880">
        <v>7.3</v>
      </c>
      <c r="F880" s="21">
        <v>0</v>
      </c>
    </row>
    <row r="881" spans="1:6" x14ac:dyDescent="0.35">
      <c r="A881" s="22" t="s">
        <v>1575</v>
      </c>
      <c r="B881">
        <v>7.3</v>
      </c>
      <c r="C881">
        <v>7.3</v>
      </c>
      <c r="D881">
        <v>7.3</v>
      </c>
      <c r="E881">
        <v>7.3</v>
      </c>
      <c r="F881" s="21">
        <v>-2.2800000000000001E-2</v>
      </c>
    </row>
    <row r="882" spans="1:6" x14ac:dyDescent="0.35">
      <c r="A882" s="22" t="s">
        <v>1577</v>
      </c>
      <c r="B882">
        <v>7.47</v>
      </c>
      <c r="C882">
        <v>7.47</v>
      </c>
      <c r="D882">
        <v>7.47</v>
      </c>
      <c r="E882">
        <v>7.47</v>
      </c>
      <c r="F882" s="21">
        <v>4.48E-2</v>
      </c>
    </row>
    <row r="883" spans="1:6" x14ac:dyDescent="0.35">
      <c r="A883" s="22">
        <v>39424</v>
      </c>
      <c r="B883">
        <v>7.15</v>
      </c>
      <c r="C883">
        <v>7.15</v>
      </c>
      <c r="D883">
        <v>7.15</v>
      </c>
      <c r="E883">
        <v>7.15</v>
      </c>
      <c r="F883" s="21">
        <v>7.0000000000000001E-3</v>
      </c>
    </row>
    <row r="884" spans="1:6" x14ac:dyDescent="0.35">
      <c r="A884" s="22">
        <v>39210</v>
      </c>
      <c r="B884">
        <v>7.1</v>
      </c>
      <c r="C884">
        <v>7.1</v>
      </c>
      <c r="D884">
        <v>7.1</v>
      </c>
      <c r="E884">
        <v>7.1</v>
      </c>
      <c r="F884" s="21">
        <v>0</v>
      </c>
    </row>
    <row r="885" spans="1:6" x14ac:dyDescent="0.35">
      <c r="A885" s="22" t="s">
        <v>1581</v>
      </c>
      <c r="B885">
        <v>7.1</v>
      </c>
      <c r="C885">
        <v>7.1</v>
      </c>
      <c r="D885">
        <v>7.1</v>
      </c>
      <c r="E885">
        <v>7.1</v>
      </c>
      <c r="F885" s="21">
        <v>0</v>
      </c>
    </row>
    <row r="886" spans="1:6" x14ac:dyDescent="0.35">
      <c r="A886" s="22" t="s">
        <v>1583</v>
      </c>
      <c r="B886">
        <v>7.1</v>
      </c>
      <c r="C886">
        <v>7.1</v>
      </c>
      <c r="D886">
        <v>7.1</v>
      </c>
      <c r="E886">
        <v>7.1</v>
      </c>
      <c r="F886" s="21">
        <v>-7.0000000000000001E-3</v>
      </c>
    </row>
    <row r="887" spans="1:6" x14ac:dyDescent="0.35">
      <c r="A887" s="22" t="s">
        <v>1584</v>
      </c>
      <c r="B887">
        <v>7.15</v>
      </c>
      <c r="C887">
        <v>7.15</v>
      </c>
      <c r="D887">
        <v>7.15</v>
      </c>
      <c r="E887">
        <v>7.15</v>
      </c>
      <c r="F887" s="21">
        <v>7.0000000000000001E-3</v>
      </c>
    </row>
    <row r="888" spans="1:6" x14ac:dyDescent="0.35">
      <c r="A888" s="22">
        <v>39301</v>
      </c>
      <c r="B888">
        <v>7.1</v>
      </c>
      <c r="C888">
        <v>7.1</v>
      </c>
      <c r="D888">
        <v>7.1</v>
      </c>
      <c r="E888">
        <v>7.1</v>
      </c>
      <c r="F888" s="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F8C-39E7-4F75-B23A-5D2B2F334806}">
  <dimension ref="A1:F870"/>
  <sheetViews>
    <sheetView topLeftCell="A4" workbookViewId="0">
      <selection activeCell="J13" sqref="J13"/>
    </sheetView>
  </sheetViews>
  <sheetFormatPr defaultRowHeight="14.5" x14ac:dyDescent="0.35"/>
  <cols>
    <col min="1" max="1" width="10.453125" style="22" bestFit="1" customWidth="1"/>
    <col min="2" max="2" width="7.6328125" bestFit="1" customWidth="1"/>
    <col min="3" max="5" width="6.81640625" bestFit="1" customWidth="1"/>
    <col min="6" max="6" width="9.81640625" bestFit="1" customWidth="1"/>
  </cols>
  <sheetData>
    <row r="1" spans="1:6" x14ac:dyDescent="0.35">
      <c r="A1" s="22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238</v>
      </c>
    </row>
    <row r="2" spans="1:6" x14ac:dyDescent="0.35">
      <c r="A2" s="22" t="s">
        <v>239</v>
      </c>
      <c r="B2">
        <v>2.7229999999999999</v>
      </c>
      <c r="C2">
        <v>2.6909999999999998</v>
      </c>
      <c r="D2">
        <v>2.786</v>
      </c>
      <c r="E2">
        <v>2.69</v>
      </c>
      <c r="F2" s="21">
        <v>-1.2699999999999999E-2</v>
      </c>
    </row>
    <row r="3" spans="1:6" x14ac:dyDescent="0.35">
      <c r="A3" s="22" t="s">
        <v>240</v>
      </c>
      <c r="B3">
        <v>2.758</v>
      </c>
      <c r="C3">
        <v>2.76</v>
      </c>
      <c r="D3">
        <v>2.76</v>
      </c>
      <c r="E3">
        <v>2.7530000000000001</v>
      </c>
      <c r="F3" s="21">
        <v>4.0000000000000002E-4</v>
      </c>
    </row>
    <row r="4" spans="1:6" x14ac:dyDescent="0.35">
      <c r="A4" s="22">
        <v>45453</v>
      </c>
      <c r="B4">
        <v>2.7570000000000001</v>
      </c>
      <c r="C4">
        <v>2.762</v>
      </c>
      <c r="D4">
        <v>2.762</v>
      </c>
      <c r="E4">
        <v>2.7440000000000002</v>
      </c>
      <c r="F4" s="21">
        <v>-4.0000000000000001E-3</v>
      </c>
    </row>
    <row r="5" spans="1:6" x14ac:dyDescent="0.35">
      <c r="A5" s="22" t="s">
        <v>243</v>
      </c>
      <c r="B5">
        <v>2.7679999999999998</v>
      </c>
      <c r="C5">
        <v>2.7679999999999998</v>
      </c>
      <c r="D5">
        <v>2.7679999999999998</v>
      </c>
      <c r="E5">
        <v>2.7629999999999999</v>
      </c>
      <c r="F5" s="21">
        <v>6.4999999999999997E-3</v>
      </c>
    </row>
    <row r="6" spans="1:6" x14ac:dyDescent="0.35">
      <c r="A6" s="22" t="s">
        <v>245</v>
      </c>
      <c r="B6">
        <v>2.75</v>
      </c>
      <c r="C6">
        <v>2.7669999999999999</v>
      </c>
      <c r="D6">
        <v>2.7669999999999999</v>
      </c>
      <c r="E6">
        <v>2.75</v>
      </c>
      <c r="F6" s="21">
        <v>-7.6E-3</v>
      </c>
    </row>
    <row r="7" spans="1:6" x14ac:dyDescent="0.35">
      <c r="A7" s="22" t="s">
        <v>247</v>
      </c>
      <c r="B7">
        <v>2.7709999999999999</v>
      </c>
      <c r="C7">
        <v>2.7989999999999999</v>
      </c>
      <c r="D7">
        <v>2.8010000000000002</v>
      </c>
      <c r="E7">
        <v>2.7709999999999999</v>
      </c>
      <c r="F7" s="21">
        <v>-1.11E-2</v>
      </c>
    </row>
    <row r="8" spans="1:6" x14ac:dyDescent="0.35">
      <c r="A8" s="22">
        <v>45513</v>
      </c>
      <c r="B8">
        <v>2.802</v>
      </c>
      <c r="C8">
        <v>2.8079999999999998</v>
      </c>
      <c r="D8">
        <v>2.8090000000000002</v>
      </c>
      <c r="E8">
        <v>2.8</v>
      </c>
      <c r="F8" s="21">
        <v>-8.8000000000000005E-3</v>
      </c>
    </row>
    <row r="9" spans="1:6" x14ac:dyDescent="0.35">
      <c r="A9" s="22">
        <v>45300</v>
      </c>
      <c r="B9">
        <v>2.827</v>
      </c>
      <c r="C9">
        <v>2.8260000000000001</v>
      </c>
      <c r="D9">
        <v>2.8359999999999999</v>
      </c>
      <c r="E9">
        <v>2.8260000000000001</v>
      </c>
      <c r="F9" s="21">
        <v>-1.1000000000000001E-3</v>
      </c>
    </row>
    <row r="10" spans="1:6" x14ac:dyDescent="0.35">
      <c r="A10" s="22" t="s">
        <v>251</v>
      </c>
      <c r="B10">
        <v>2.83</v>
      </c>
      <c r="C10">
        <v>2.8149999999999999</v>
      </c>
      <c r="D10">
        <v>2.83</v>
      </c>
      <c r="E10">
        <v>2.8149999999999999</v>
      </c>
      <c r="F10" s="21">
        <v>2.0999999999999999E-3</v>
      </c>
    </row>
    <row r="11" spans="1:6" x14ac:dyDescent="0.35">
      <c r="A11" s="22" t="s">
        <v>253</v>
      </c>
      <c r="B11">
        <v>2.8239999999999998</v>
      </c>
      <c r="C11">
        <v>2.843</v>
      </c>
      <c r="D11">
        <v>2.843</v>
      </c>
      <c r="E11">
        <v>2.8130000000000002</v>
      </c>
      <c r="F11" s="21">
        <v>-4.8999999999999998E-3</v>
      </c>
    </row>
    <row r="12" spans="1:6" x14ac:dyDescent="0.35">
      <c r="A12" s="22">
        <v>45604</v>
      </c>
      <c r="B12">
        <v>2.8380000000000001</v>
      </c>
      <c r="C12">
        <v>2.8530000000000002</v>
      </c>
      <c r="D12">
        <v>2.8530000000000002</v>
      </c>
      <c r="E12">
        <v>2.8380000000000001</v>
      </c>
      <c r="F12" s="21">
        <v>-1.0500000000000001E-2</v>
      </c>
    </row>
    <row r="13" spans="1:6" x14ac:dyDescent="0.35">
      <c r="A13" s="22">
        <v>45390</v>
      </c>
      <c r="B13">
        <v>2.8679999999999999</v>
      </c>
      <c r="C13">
        <v>2.8919999999999999</v>
      </c>
      <c r="D13">
        <v>2.8919999999999999</v>
      </c>
      <c r="E13">
        <v>2.8530000000000002</v>
      </c>
      <c r="F13" s="21">
        <v>-1.0699999999999999E-2</v>
      </c>
    </row>
    <row r="14" spans="1:6" x14ac:dyDescent="0.35">
      <c r="A14" s="22" t="s">
        <v>257</v>
      </c>
      <c r="B14">
        <v>2.899</v>
      </c>
      <c r="C14">
        <v>2.903</v>
      </c>
      <c r="D14">
        <v>2.903</v>
      </c>
      <c r="E14">
        <v>2.879</v>
      </c>
      <c r="F14" s="21">
        <v>6.9999999999999999E-4</v>
      </c>
    </row>
    <row r="15" spans="1:6" x14ac:dyDescent="0.35">
      <c r="A15" s="22" t="s">
        <v>259</v>
      </c>
      <c r="B15">
        <v>2.8969999999999998</v>
      </c>
      <c r="C15">
        <v>2.903</v>
      </c>
      <c r="D15">
        <v>2.9079999999999999</v>
      </c>
      <c r="E15">
        <v>2.8809999999999998</v>
      </c>
      <c r="F15" s="21">
        <v>6.9999999999999999E-4</v>
      </c>
    </row>
    <row r="16" spans="1:6" x14ac:dyDescent="0.35">
      <c r="A16" s="22" t="s">
        <v>261</v>
      </c>
      <c r="B16">
        <v>2.895</v>
      </c>
      <c r="C16">
        <v>2.9009999999999998</v>
      </c>
      <c r="D16">
        <v>2.9039999999999999</v>
      </c>
      <c r="E16">
        <v>2.895</v>
      </c>
      <c r="F16" s="21">
        <v>2.9999999999999997E-4</v>
      </c>
    </row>
    <row r="17" spans="1:6" x14ac:dyDescent="0.35">
      <c r="A17" s="22">
        <v>45480</v>
      </c>
      <c r="B17">
        <v>2.8940000000000001</v>
      </c>
      <c r="C17">
        <v>2.883</v>
      </c>
      <c r="D17">
        <v>2.8940000000000001</v>
      </c>
      <c r="E17">
        <v>2.883</v>
      </c>
      <c r="F17" s="21">
        <v>7.0000000000000001E-3</v>
      </c>
    </row>
    <row r="18" spans="1:6" x14ac:dyDescent="0.35">
      <c r="A18" s="22" t="s">
        <v>264</v>
      </c>
      <c r="B18">
        <v>2.8740000000000001</v>
      </c>
      <c r="C18">
        <v>2.8820000000000001</v>
      </c>
      <c r="D18">
        <v>2.8820000000000001</v>
      </c>
      <c r="E18">
        <v>2.8570000000000002</v>
      </c>
      <c r="F18" s="21">
        <v>-3.8E-3</v>
      </c>
    </row>
    <row r="19" spans="1:6" x14ac:dyDescent="0.35">
      <c r="A19" s="22" t="s">
        <v>266</v>
      </c>
      <c r="B19">
        <v>2.8849999999999998</v>
      </c>
      <c r="C19">
        <v>2.88</v>
      </c>
      <c r="D19">
        <v>2.899</v>
      </c>
      <c r="E19">
        <v>2.8780000000000001</v>
      </c>
      <c r="F19" s="21">
        <v>7.7000000000000002E-3</v>
      </c>
    </row>
    <row r="20" spans="1:6" x14ac:dyDescent="0.35">
      <c r="A20" s="22" t="s">
        <v>268</v>
      </c>
      <c r="B20">
        <v>2.863</v>
      </c>
      <c r="C20">
        <v>2.903</v>
      </c>
      <c r="D20">
        <v>2.907</v>
      </c>
      <c r="E20">
        <v>2.85</v>
      </c>
      <c r="F20" s="21">
        <v>-1.3100000000000001E-2</v>
      </c>
    </row>
    <row r="21" spans="1:6" x14ac:dyDescent="0.35">
      <c r="A21" s="22">
        <v>45541</v>
      </c>
      <c r="B21">
        <v>2.9009999999999998</v>
      </c>
      <c r="C21">
        <v>2.9079999999999999</v>
      </c>
      <c r="D21">
        <v>2.9390000000000001</v>
      </c>
      <c r="E21">
        <v>2.9009999999999998</v>
      </c>
      <c r="F21" s="21">
        <v>-2.3999999999999998E-3</v>
      </c>
    </row>
    <row r="22" spans="1:6" x14ac:dyDescent="0.35">
      <c r="A22" s="22">
        <v>45328</v>
      </c>
      <c r="B22">
        <v>2.9079999999999999</v>
      </c>
      <c r="C22">
        <v>2.9550000000000001</v>
      </c>
      <c r="D22">
        <v>2.9550000000000001</v>
      </c>
      <c r="E22">
        <v>2.9079999999999999</v>
      </c>
      <c r="F22" s="21">
        <v>-1.3599999999999999E-2</v>
      </c>
    </row>
    <row r="23" spans="1:6" x14ac:dyDescent="0.35">
      <c r="A23" s="22" t="s">
        <v>272</v>
      </c>
      <c r="B23">
        <v>2.948</v>
      </c>
      <c r="C23">
        <v>3.0139999999999998</v>
      </c>
      <c r="D23">
        <v>3.0139999999999998</v>
      </c>
      <c r="E23">
        <v>2.948</v>
      </c>
      <c r="F23" s="21">
        <v>-2.87E-2</v>
      </c>
    </row>
    <row r="24" spans="1:6" x14ac:dyDescent="0.35">
      <c r="A24" s="22" t="s">
        <v>274</v>
      </c>
      <c r="B24">
        <v>3.0350000000000001</v>
      </c>
      <c r="C24">
        <v>2.8679999999999999</v>
      </c>
      <c r="D24">
        <v>3.0350000000000001</v>
      </c>
      <c r="E24">
        <v>2.8519999999999999</v>
      </c>
      <c r="F24" s="21">
        <v>6.2300000000000001E-2</v>
      </c>
    </row>
    <row r="25" spans="1:6" x14ac:dyDescent="0.35">
      <c r="A25" s="22">
        <v>45631</v>
      </c>
      <c r="B25">
        <v>2.8570000000000002</v>
      </c>
      <c r="C25">
        <v>2.8780000000000001</v>
      </c>
      <c r="D25">
        <v>2.8780000000000001</v>
      </c>
      <c r="E25">
        <v>2.8570000000000002</v>
      </c>
      <c r="F25" s="21">
        <v>-1.6999999999999999E-3</v>
      </c>
    </row>
    <row r="26" spans="1:6" x14ac:dyDescent="0.35">
      <c r="A26" s="22">
        <v>45417</v>
      </c>
      <c r="B26">
        <v>2.8620000000000001</v>
      </c>
      <c r="C26">
        <v>2.8809999999999998</v>
      </c>
      <c r="D26">
        <v>2.8839999999999999</v>
      </c>
      <c r="E26">
        <v>2.8620000000000001</v>
      </c>
      <c r="F26" s="21">
        <v>-2.12E-2</v>
      </c>
    </row>
    <row r="27" spans="1:6" x14ac:dyDescent="0.35">
      <c r="A27" s="22" t="s">
        <v>278</v>
      </c>
      <c r="B27">
        <v>2.9239999999999999</v>
      </c>
      <c r="C27">
        <v>2.9279999999999999</v>
      </c>
      <c r="D27">
        <v>2.9279999999999999</v>
      </c>
      <c r="E27">
        <v>2.9239999999999999</v>
      </c>
      <c r="F27" s="21">
        <v>8.3000000000000001E-3</v>
      </c>
    </row>
    <row r="28" spans="1:6" x14ac:dyDescent="0.35">
      <c r="A28" s="22" t="s">
        <v>280</v>
      </c>
      <c r="B28">
        <v>2.9</v>
      </c>
      <c r="C28">
        <v>2.927</v>
      </c>
      <c r="D28">
        <v>2.927</v>
      </c>
      <c r="E28">
        <v>2.9</v>
      </c>
      <c r="F28" s="21">
        <v>-7.4999999999999997E-3</v>
      </c>
    </row>
    <row r="29" spans="1:6" x14ac:dyDescent="0.35">
      <c r="A29" s="22" t="s">
        <v>282</v>
      </c>
      <c r="B29">
        <v>2.9220000000000002</v>
      </c>
      <c r="C29">
        <v>2.8940000000000001</v>
      </c>
      <c r="D29">
        <v>2.94</v>
      </c>
      <c r="E29">
        <v>2.8929999999999998</v>
      </c>
      <c r="F29" s="21">
        <v>2.1299999999999999E-2</v>
      </c>
    </row>
    <row r="30" spans="1:6" x14ac:dyDescent="0.35">
      <c r="A30" s="22">
        <v>45477</v>
      </c>
      <c r="B30">
        <v>2.8610000000000002</v>
      </c>
      <c r="C30">
        <v>2.871</v>
      </c>
      <c r="D30">
        <v>2.871</v>
      </c>
      <c r="E30">
        <v>2.8079999999999998</v>
      </c>
      <c r="F30" s="21">
        <v>-7.6E-3</v>
      </c>
    </row>
    <row r="31" spans="1:6" x14ac:dyDescent="0.35">
      <c r="A31" s="22" t="s">
        <v>285</v>
      </c>
      <c r="B31">
        <v>2.883</v>
      </c>
      <c r="C31">
        <v>2.7530000000000001</v>
      </c>
      <c r="D31">
        <v>2.9220000000000002</v>
      </c>
      <c r="E31">
        <v>2.7530000000000001</v>
      </c>
      <c r="F31" s="21">
        <v>4.9500000000000002E-2</v>
      </c>
    </row>
    <row r="32" spans="1:6" x14ac:dyDescent="0.35">
      <c r="A32" s="22" t="s">
        <v>287</v>
      </c>
      <c r="B32">
        <v>2.7469999999999999</v>
      </c>
      <c r="C32">
        <v>2.6579999999999999</v>
      </c>
      <c r="D32">
        <v>2.7469999999999999</v>
      </c>
      <c r="E32">
        <v>2.6579999999999999</v>
      </c>
      <c r="F32" s="21">
        <v>4.2099999999999999E-2</v>
      </c>
    </row>
    <row r="33" spans="1:6" x14ac:dyDescent="0.35">
      <c r="A33" s="22" t="s">
        <v>289</v>
      </c>
      <c r="B33">
        <v>2.6360000000000001</v>
      </c>
      <c r="C33">
        <v>2.63</v>
      </c>
      <c r="D33">
        <v>2.641</v>
      </c>
      <c r="E33">
        <v>2.6190000000000002</v>
      </c>
      <c r="F33" s="21">
        <v>5.0000000000000001E-3</v>
      </c>
    </row>
    <row r="34" spans="1:6" x14ac:dyDescent="0.35">
      <c r="A34" s="22">
        <v>45568</v>
      </c>
      <c r="B34">
        <v>2.6230000000000002</v>
      </c>
      <c r="C34">
        <v>2.5859999999999999</v>
      </c>
      <c r="D34">
        <v>2.6230000000000002</v>
      </c>
      <c r="E34">
        <v>2.5859999999999999</v>
      </c>
      <c r="F34" s="21">
        <v>2.7000000000000001E-3</v>
      </c>
    </row>
    <row r="35" spans="1:6" x14ac:dyDescent="0.35">
      <c r="A35" s="22">
        <v>45354</v>
      </c>
      <c r="B35">
        <v>2.6160000000000001</v>
      </c>
      <c r="C35">
        <v>2.4060000000000001</v>
      </c>
      <c r="D35">
        <v>2.6160000000000001</v>
      </c>
      <c r="E35">
        <v>2.4020000000000001</v>
      </c>
      <c r="F35" s="21">
        <v>8.7300000000000003E-2</v>
      </c>
    </row>
    <row r="36" spans="1:6" x14ac:dyDescent="0.35">
      <c r="A36" s="22" t="s">
        <v>293</v>
      </c>
      <c r="B36">
        <v>2.4060000000000001</v>
      </c>
      <c r="C36">
        <v>2.4620000000000002</v>
      </c>
      <c r="D36">
        <v>2.4620000000000002</v>
      </c>
      <c r="E36">
        <v>2.3780000000000001</v>
      </c>
      <c r="F36" s="21">
        <v>-8.6999999999999994E-3</v>
      </c>
    </row>
    <row r="37" spans="1:6" x14ac:dyDescent="0.35">
      <c r="A37" s="22" t="s">
        <v>295</v>
      </c>
      <c r="B37">
        <v>2.427</v>
      </c>
      <c r="C37">
        <v>2.3929999999999998</v>
      </c>
      <c r="D37">
        <v>2.427</v>
      </c>
      <c r="E37">
        <v>2.3849999999999998</v>
      </c>
      <c r="F37" s="21">
        <v>1.89E-2</v>
      </c>
    </row>
    <row r="38" spans="1:6" x14ac:dyDescent="0.35">
      <c r="A38" s="22">
        <v>45598</v>
      </c>
      <c r="B38">
        <v>2.3820000000000001</v>
      </c>
      <c r="C38">
        <v>2.403</v>
      </c>
      <c r="D38">
        <v>2.403</v>
      </c>
      <c r="E38">
        <v>2.3820000000000001</v>
      </c>
      <c r="F38" s="21">
        <v>-9.5999999999999992E-3</v>
      </c>
    </row>
    <row r="39" spans="1:6" x14ac:dyDescent="0.35">
      <c r="A39" s="22">
        <v>45384</v>
      </c>
      <c r="B39">
        <v>2.4049999999999998</v>
      </c>
      <c r="C39">
        <v>2.4380000000000002</v>
      </c>
      <c r="D39">
        <v>2.4380000000000002</v>
      </c>
      <c r="E39">
        <v>2.4049999999999998</v>
      </c>
      <c r="F39" s="21">
        <v>0</v>
      </c>
    </row>
    <row r="40" spans="1:6" x14ac:dyDescent="0.35">
      <c r="A40" s="22" t="s">
        <v>299</v>
      </c>
      <c r="B40">
        <v>2.4049999999999998</v>
      </c>
      <c r="C40">
        <v>2.379</v>
      </c>
      <c r="D40">
        <v>2.4220000000000002</v>
      </c>
      <c r="E40">
        <v>2.379</v>
      </c>
      <c r="F40" s="21">
        <v>1.6999999999999999E-3</v>
      </c>
    </row>
    <row r="41" spans="1:6" x14ac:dyDescent="0.35">
      <c r="A41" s="22" t="s">
        <v>300</v>
      </c>
      <c r="B41">
        <v>2.4009999999999998</v>
      </c>
      <c r="C41">
        <v>2.3580000000000001</v>
      </c>
      <c r="D41">
        <v>2.4009999999999998</v>
      </c>
      <c r="E41">
        <v>2.2970000000000002</v>
      </c>
      <c r="F41" s="21">
        <v>1.0500000000000001E-2</v>
      </c>
    </row>
    <row r="42" spans="1:6" x14ac:dyDescent="0.35">
      <c r="A42" s="22" t="s">
        <v>302</v>
      </c>
      <c r="B42">
        <v>2.3759999999999999</v>
      </c>
      <c r="C42">
        <v>2.3279999999999998</v>
      </c>
      <c r="D42">
        <v>2.3759999999999999</v>
      </c>
      <c r="E42">
        <v>2.3210000000000002</v>
      </c>
      <c r="F42" s="21">
        <v>2.06E-2</v>
      </c>
    </row>
    <row r="43" spans="1:6" x14ac:dyDescent="0.35">
      <c r="A43" s="22">
        <v>45474</v>
      </c>
      <c r="B43">
        <v>2.3279999999999998</v>
      </c>
      <c r="C43">
        <v>2.3690000000000002</v>
      </c>
      <c r="D43">
        <v>2.3690000000000002</v>
      </c>
      <c r="E43">
        <v>2.3079999999999998</v>
      </c>
      <c r="F43" s="21">
        <v>-1.7299999999999999E-2</v>
      </c>
    </row>
    <row r="44" spans="1:6" x14ac:dyDescent="0.35">
      <c r="A44" s="22" t="s">
        <v>305</v>
      </c>
      <c r="B44">
        <v>2.3690000000000002</v>
      </c>
      <c r="C44">
        <v>2.399</v>
      </c>
      <c r="D44">
        <v>2.4279999999999999</v>
      </c>
      <c r="E44">
        <v>2.3690000000000002</v>
      </c>
      <c r="F44" s="21">
        <v>-0.01</v>
      </c>
    </row>
    <row r="45" spans="1:6" x14ac:dyDescent="0.35">
      <c r="A45" s="22" t="s">
        <v>307</v>
      </c>
      <c r="B45">
        <v>2.3929999999999998</v>
      </c>
      <c r="C45">
        <v>2.359</v>
      </c>
      <c r="D45">
        <v>2.3929999999999998</v>
      </c>
      <c r="E45">
        <v>2.3580000000000001</v>
      </c>
      <c r="F45" s="21">
        <v>1.44E-2</v>
      </c>
    </row>
    <row r="46" spans="1:6" x14ac:dyDescent="0.35">
      <c r="A46" s="22" t="s">
        <v>309</v>
      </c>
      <c r="B46">
        <v>2.359</v>
      </c>
      <c r="C46">
        <v>2.3610000000000002</v>
      </c>
      <c r="D46">
        <v>2.3849999999999998</v>
      </c>
      <c r="E46">
        <v>2.3460000000000001</v>
      </c>
      <c r="F46" s="21">
        <v>-8.0000000000000004E-4</v>
      </c>
    </row>
    <row r="47" spans="1:6" x14ac:dyDescent="0.35">
      <c r="A47" s="22">
        <v>45211</v>
      </c>
      <c r="B47">
        <v>2.3610000000000002</v>
      </c>
      <c r="C47">
        <v>2.4990000000000001</v>
      </c>
      <c r="D47">
        <v>2.4990000000000001</v>
      </c>
      <c r="E47">
        <v>2.319</v>
      </c>
      <c r="F47" s="21">
        <v>-5.2600000000000001E-2</v>
      </c>
    </row>
    <row r="48" spans="1:6" x14ac:dyDescent="0.35">
      <c r="A48" s="22">
        <v>44997</v>
      </c>
      <c r="B48">
        <v>2.492</v>
      </c>
      <c r="C48">
        <v>2.4820000000000002</v>
      </c>
      <c r="D48">
        <v>2.4950000000000001</v>
      </c>
      <c r="E48">
        <v>2.4820000000000002</v>
      </c>
      <c r="F48" s="21">
        <v>2.3999999999999998E-3</v>
      </c>
    </row>
    <row r="49" spans="1:6" x14ac:dyDescent="0.35">
      <c r="A49" s="22" t="s">
        <v>313</v>
      </c>
      <c r="B49">
        <v>2.4860000000000002</v>
      </c>
      <c r="C49">
        <v>2.5819999999999999</v>
      </c>
      <c r="D49">
        <v>2.5819999999999999</v>
      </c>
      <c r="E49">
        <v>2.4860000000000002</v>
      </c>
      <c r="F49" s="21">
        <v>-3.5299999999999998E-2</v>
      </c>
    </row>
    <row r="50" spans="1:6" x14ac:dyDescent="0.35">
      <c r="A50" s="22" t="s">
        <v>315</v>
      </c>
      <c r="B50">
        <v>2.577</v>
      </c>
      <c r="C50">
        <v>2.6739999999999999</v>
      </c>
      <c r="D50">
        <v>2.6739999999999999</v>
      </c>
      <c r="E50">
        <v>2.536</v>
      </c>
      <c r="F50" s="21">
        <v>-4.8000000000000001E-2</v>
      </c>
    </row>
    <row r="51" spans="1:6" x14ac:dyDescent="0.35">
      <c r="A51" s="22">
        <v>45271</v>
      </c>
      <c r="B51">
        <v>2.7069999999999999</v>
      </c>
      <c r="C51">
        <v>2.806</v>
      </c>
      <c r="D51">
        <v>2.806</v>
      </c>
      <c r="E51">
        <v>2.7069999999999999</v>
      </c>
      <c r="F51" s="21">
        <v>-4.2799999999999998E-2</v>
      </c>
    </row>
    <row r="52" spans="1:6" x14ac:dyDescent="0.35">
      <c r="A52" s="22">
        <v>45057</v>
      </c>
      <c r="B52">
        <v>2.8279999999999998</v>
      </c>
      <c r="C52">
        <v>2.95</v>
      </c>
      <c r="D52">
        <v>2.95</v>
      </c>
      <c r="E52">
        <v>2.8279999999999998</v>
      </c>
      <c r="F52" s="21">
        <v>-5.45E-2</v>
      </c>
    </row>
    <row r="53" spans="1:6" x14ac:dyDescent="0.35">
      <c r="A53" s="22" t="s">
        <v>317</v>
      </c>
      <c r="B53">
        <v>2.9910000000000001</v>
      </c>
      <c r="C53">
        <v>3.0670000000000002</v>
      </c>
      <c r="D53">
        <v>3.07</v>
      </c>
      <c r="E53">
        <v>2.9910000000000001</v>
      </c>
      <c r="F53" s="21">
        <v>-2.9499999999999998E-2</v>
      </c>
    </row>
    <row r="54" spans="1:6" x14ac:dyDescent="0.35">
      <c r="A54" s="22" t="s">
        <v>318</v>
      </c>
      <c r="B54">
        <v>3.0819999999999999</v>
      </c>
      <c r="C54">
        <v>3.2469999999999999</v>
      </c>
      <c r="D54">
        <v>3.2469999999999999</v>
      </c>
      <c r="E54">
        <v>3.0819999999999999</v>
      </c>
      <c r="F54" s="21">
        <v>-5.2600000000000001E-2</v>
      </c>
    </row>
    <row r="55" spans="1:6" x14ac:dyDescent="0.35">
      <c r="A55" s="22" t="s">
        <v>320</v>
      </c>
      <c r="B55">
        <v>3.2530000000000001</v>
      </c>
      <c r="C55">
        <v>3.0339999999999998</v>
      </c>
      <c r="D55">
        <v>3.2530000000000001</v>
      </c>
      <c r="E55">
        <v>3.0339999999999998</v>
      </c>
      <c r="F55" s="21">
        <v>7.4700000000000003E-2</v>
      </c>
    </row>
    <row r="56" spans="1:6" x14ac:dyDescent="0.35">
      <c r="A56" s="22">
        <v>45148</v>
      </c>
      <c r="B56">
        <v>3.0270000000000001</v>
      </c>
      <c r="C56">
        <v>3.0409999999999999</v>
      </c>
      <c r="D56">
        <v>3.0409999999999999</v>
      </c>
      <c r="E56">
        <v>2.9950000000000001</v>
      </c>
      <c r="F56" s="21">
        <v>-3.0000000000000001E-3</v>
      </c>
    </row>
    <row r="57" spans="1:6" x14ac:dyDescent="0.35">
      <c r="A57" s="22">
        <v>44936</v>
      </c>
      <c r="B57">
        <v>3.036</v>
      </c>
      <c r="C57">
        <v>2.8580000000000001</v>
      </c>
      <c r="D57">
        <v>3.0489999999999999</v>
      </c>
      <c r="E57">
        <v>2.8580000000000001</v>
      </c>
      <c r="F57" s="21">
        <v>6.9800000000000001E-2</v>
      </c>
    </row>
    <row r="58" spans="1:6" x14ac:dyDescent="0.35">
      <c r="A58" s="22" t="s">
        <v>323</v>
      </c>
      <c r="B58">
        <v>2.8380000000000001</v>
      </c>
      <c r="C58">
        <v>2.7719999999999998</v>
      </c>
      <c r="D58">
        <v>2.8380000000000001</v>
      </c>
      <c r="E58">
        <v>2.75</v>
      </c>
      <c r="F58" s="21">
        <v>3.5799999999999998E-2</v>
      </c>
    </row>
    <row r="59" spans="1:6" x14ac:dyDescent="0.35">
      <c r="A59" s="22" t="s">
        <v>325</v>
      </c>
      <c r="B59">
        <v>2.74</v>
      </c>
      <c r="C59">
        <v>2.6949999999999998</v>
      </c>
      <c r="D59">
        <v>2.74</v>
      </c>
      <c r="E59">
        <v>2.694</v>
      </c>
      <c r="F59" s="21">
        <v>1.8E-3</v>
      </c>
    </row>
    <row r="60" spans="1:6" x14ac:dyDescent="0.35">
      <c r="A60" s="22">
        <v>45208</v>
      </c>
      <c r="B60">
        <v>2.7349999999999999</v>
      </c>
      <c r="C60">
        <v>2.758</v>
      </c>
      <c r="D60">
        <v>2.758</v>
      </c>
      <c r="E60">
        <v>2.7189999999999999</v>
      </c>
      <c r="F60" s="21">
        <v>-6.4999999999999997E-3</v>
      </c>
    </row>
    <row r="61" spans="1:6" x14ac:dyDescent="0.35">
      <c r="A61" s="22">
        <v>44994</v>
      </c>
      <c r="B61">
        <v>2.7530000000000001</v>
      </c>
      <c r="C61">
        <v>2.7429999999999999</v>
      </c>
      <c r="D61">
        <v>2.758</v>
      </c>
      <c r="E61">
        <v>2.7429999999999999</v>
      </c>
      <c r="F61" s="21">
        <v>1.32E-2</v>
      </c>
    </row>
    <row r="62" spans="1:6" x14ac:dyDescent="0.35">
      <c r="A62" s="22" t="s">
        <v>329</v>
      </c>
      <c r="B62">
        <v>2.7170000000000001</v>
      </c>
      <c r="C62">
        <v>2.7080000000000002</v>
      </c>
      <c r="D62">
        <v>2.7509999999999999</v>
      </c>
      <c r="E62">
        <v>2.7080000000000002</v>
      </c>
      <c r="F62" s="21">
        <v>2.07E-2</v>
      </c>
    </row>
    <row r="63" spans="1:6" x14ac:dyDescent="0.35">
      <c r="A63" s="22" t="s">
        <v>331</v>
      </c>
      <c r="B63">
        <v>2.6619999999999999</v>
      </c>
      <c r="C63">
        <v>2.6509999999999998</v>
      </c>
      <c r="D63">
        <v>2.694</v>
      </c>
      <c r="E63">
        <v>2.6509999999999998</v>
      </c>
      <c r="F63" s="21">
        <v>3.2199999999999999E-2</v>
      </c>
    </row>
    <row r="64" spans="1:6" x14ac:dyDescent="0.35">
      <c r="A64" s="22" t="s">
        <v>333</v>
      </c>
      <c r="B64">
        <v>2.5790000000000002</v>
      </c>
      <c r="C64">
        <v>2.5910000000000002</v>
      </c>
      <c r="D64">
        <v>2.6720000000000002</v>
      </c>
      <c r="E64">
        <v>2.5790000000000002</v>
      </c>
      <c r="F64" s="21">
        <v>9.4000000000000004E-3</v>
      </c>
    </row>
    <row r="65" spans="1:6" x14ac:dyDescent="0.35">
      <c r="A65" s="22">
        <v>45085</v>
      </c>
      <c r="B65">
        <v>2.5550000000000002</v>
      </c>
      <c r="C65">
        <v>2.5739999999999998</v>
      </c>
      <c r="D65">
        <v>2.5979999999999999</v>
      </c>
      <c r="E65">
        <v>2.5390000000000001</v>
      </c>
      <c r="F65" s="21">
        <v>2.2800000000000001E-2</v>
      </c>
    </row>
    <row r="66" spans="1:6" x14ac:dyDescent="0.35">
      <c r="A66" s="22" t="s">
        <v>336</v>
      </c>
      <c r="B66">
        <v>2.4980000000000002</v>
      </c>
      <c r="C66">
        <v>2.5609999999999999</v>
      </c>
      <c r="D66">
        <v>2.5649999999999999</v>
      </c>
      <c r="E66">
        <v>2.4969999999999999</v>
      </c>
      <c r="F66" s="21">
        <v>-2.0799999999999999E-2</v>
      </c>
    </row>
    <row r="67" spans="1:6" x14ac:dyDescent="0.35">
      <c r="A67" s="22" t="s">
        <v>338</v>
      </c>
      <c r="B67">
        <v>2.5510000000000002</v>
      </c>
      <c r="C67">
        <v>2.5990000000000002</v>
      </c>
      <c r="D67">
        <v>2.5990000000000002</v>
      </c>
      <c r="E67">
        <v>2.5369999999999999</v>
      </c>
      <c r="F67" s="21">
        <v>-3.8999999999999998E-3</v>
      </c>
    </row>
    <row r="68" spans="1:6" x14ac:dyDescent="0.35">
      <c r="A68" s="22" t="s">
        <v>340</v>
      </c>
      <c r="B68">
        <v>2.5609999999999999</v>
      </c>
      <c r="C68">
        <v>2.7930000000000001</v>
      </c>
      <c r="D68">
        <v>2.7930000000000001</v>
      </c>
      <c r="E68">
        <v>2.5609999999999999</v>
      </c>
      <c r="F68" s="21">
        <v>-8.3099999999999993E-2</v>
      </c>
    </row>
    <row r="69" spans="1:6" x14ac:dyDescent="0.35">
      <c r="A69" s="22">
        <v>45176</v>
      </c>
      <c r="B69">
        <v>2.7930000000000001</v>
      </c>
      <c r="C69">
        <v>2.9140000000000001</v>
      </c>
      <c r="D69">
        <v>2.9140000000000001</v>
      </c>
      <c r="E69">
        <v>2.778</v>
      </c>
      <c r="F69" s="21">
        <v>-4.1500000000000002E-2</v>
      </c>
    </row>
    <row r="70" spans="1:6" x14ac:dyDescent="0.35">
      <c r="A70" s="22">
        <v>44964</v>
      </c>
      <c r="B70">
        <v>2.9140000000000001</v>
      </c>
      <c r="C70">
        <v>2.7469999999999999</v>
      </c>
      <c r="D70">
        <v>2.9140000000000001</v>
      </c>
      <c r="E70">
        <v>2.7469999999999999</v>
      </c>
      <c r="F70" s="21">
        <v>6.08E-2</v>
      </c>
    </row>
    <row r="71" spans="1:6" x14ac:dyDescent="0.35">
      <c r="A71" s="22" t="s">
        <v>344</v>
      </c>
      <c r="B71">
        <v>2.7469999999999999</v>
      </c>
      <c r="C71">
        <v>2.7429999999999999</v>
      </c>
      <c r="D71">
        <v>2.7469999999999999</v>
      </c>
      <c r="E71">
        <v>2.6619999999999999</v>
      </c>
      <c r="F71" s="21">
        <v>1.5E-3</v>
      </c>
    </row>
    <row r="72" spans="1:6" x14ac:dyDescent="0.35">
      <c r="A72" s="22" t="s">
        <v>346</v>
      </c>
      <c r="B72">
        <v>2.7429999999999999</v>
      </c>
      <c r="C72">
        <v>2.9359999999999999</v>
      </c>
      <c r="D72">
        <v>2.9359999999999999</v>
      </c>
      <c r="E72">
        <v>2.6840000000000002</v>
      </c>
      <c r="F72" s="21">
        <v>-6.5699999999999995E-2</v>
      </c>
    </row>
    <row r="73" spans="1:6" x14ac:dyDescent="0.35">
      <c r="A73" s="22">
        <v>45236</v>
      </c>
      <c r="B73">
        <v>2.9359999999999999</v>
      </c>
      <c r="C73">
        <v>3.1640000000000001</v>
      </c>
      <c r="D73">
        <v>3.1640000000000001</v>
      </c>
      <c r="E73">
        <v>2.9359999999999999</v>
      </c>
      <c r="F73" s="21">
        <v>-7.1800000000000003E-2</v>
      </c>
    </row>
    <row r="74" spans="1:6" x14ac:dyDescent="0.35">
      <c r="A74" s="22">
        <v>45022</v>
      </c>
      <c r="B74">
        <v>3.1629999999999998</v>
      </c>
      <c r="C74">
        <v>3.2040000000000002</v>
      </c>
      <c r="D74">
        <v>3.2050000000000001</v>
      </c>
      <c r="E74">
        <v>3.1629999999999998</v>
      </c>
      <c r="F74" s="21">
        <v>-5.7000000000000002E-3</v>
      </c>
    </row>
    <row r="75" spans="1:6" x14ac:dyDescent="0.35">
      <c r="A75" s="22" t="s">
        <v>350</v>
      </c>
      <c r="B75">
        <v>3.181</v>
      </c>
      <c r="C75">
        <v>3.3610000000000002</v>
      </c>
      <c r="D75">
        <v>3.3610000000000002</v>
      </c>
      <c r="E75">
        <v>3.181</v>
      </c>
      <c r="F75" s="21">
        <v>-3.8399999999999997E-2</v>
      </c>
    </row>
    <row r="76" spans="1:6" x14ac:dyDescent="0.35">
      <c r="A76" s="22" t="s">
        <v>352</v>
      </c>
      <c r="B76">
        <v>3.3079999999999998</v>
      </c>
      <c r="C76">
        <v>3.1429999999999998</v>
      </c>
      <c r="D76">
        <v>3.3079999999999998</v>
      </c>
      <c r="E76">
        <v>3.1309999999999998</v>
      </c>
      <c r="F76" s="21">
        <v>6.8500000000000005E-2</v>
      </c>
    </row>
    <row r="77" spans="1:6" x14ac:dyDescent="0.35">
      <c r="A77" s="22" t="s">
        <v>354</v>
      </c>
      <c r="B77">
        <v>3.0960000000000001</v>
      </c>
      <c r="C77">
        <v>3.1179999999999999</v>
      </c>
      <c r="D77">
        <v>3.1179999999999999</v>
      </c>
      <c r="E77">
        <v>3.093</v>
      </c>
      <c r="F77" s="21">
        <v>-7.1000000000000004E-3</v>
      </c>
    </row>
    <row r="78" spans="1:6" x14ac:dyDescent="0.35">
      <c r="A78" s="22">
        <v>45112</v>
      </c>
      <c r="B78">
        <v>3.1179999999999999</v>
      </c>
      <c r="C78">
        <v>3.194</v>
      </c>
      <c r="D78">
        <v>3.2029999999999998</v>
      </c>
      <c r="E78">
        <v>3.1179999999999999</v>
      </c>
      <c r="F78" s="21">
        <v>-4.53E-2</v>
      </c>
    </row>
    <row r="79" spans="1:6" x14ac:dyDescent="0.35">
      <c r="A79" s="22" t="s">
        <v>357</v>
      </c>
      <c r="B79">
        <v>3.266</v>
      </c>
      <c r="C79">
        <v>3.363</v>
      </c>
      <c r="D79">
        <v>3.363</v>
      </c>
      <c r="E79">
        <v>3.266</v>
      </c>
      <c r="F79" s="21">
        <v>-2.8799999999999999E-2</v>
      </c>
    </row>
    <row r="80" spans="1:6" x14ac:dyDescent="0.35">
      <c r="A80" s="22" t="s">
        <v>359</v>
      </c>
      <c r="B80">
        <v>3.363</v>
      </c>
      <c r="C80">
        <v>3.4910000000000001</v>
      </c>
      <c r="D80">
        <v>3.4910000000000001</v>
      </c>
      <c r="E80">
        <v>3.335</v>
      </c>
      <c r="F80" s="21">
        <v>-1.6400000000000001E-2</v>
      </c>
    </row>
    <row r="81" spans="1:6" x14ac:dyDescent="0.35">
      <c r="A81" s="22" t="s">
        <v>361</v>
      </c>
      <c r="B81">
        <v>3.419</v>
      </c>
      <c r="C81">
        <v>3.4119999999999999</v>
      </c>
      <c r="D81">
        <v>3.4769999999999999</v>
      </c>
      <c r="E81">
        <v>3.4119999999999999</v>
      </c>
      <c r="F81" s="21">
        <v>-1.47E-2</v>
      </c>
    </row>
    <row r="82" spans="1:6" x14ac:dyDescent="0.35">
      <c r="A82" s="22">
        <v>45173</v>
      </c>
      <c r="B82">
        <v>3.47</v>
      </c>
      <c r="C82">
        <v>3.452</v>
      </c>
      <c r="D82">
        <v>3.4889999999999999</v>
      </c>
      <c r="E82">
        <v>3.4289999999999998</v>
      </c>
      <c r="F82" s="21">
        <v>-2.1700000000000001E-2</v>
      </c>
    </row>
    <row r="83" spans="1:6" x14ac:dyDescent="0.35">
      <c r="A83" s="22">
        <v>44961</v>
      </c>
      <c r="B83">
        <v>3.5470000000000002</v>
      </c>
      <c r="C83">
        <v>3.5920000000000001</v>
      </c>
      <c r="D83">
        <v>3.6</v>
      </c>
      <c r="E83">
        <v>3.5470000000000002</v>
      </c>
      <c r="F83" s="21">
        <v>2.2499999999999999E-2</v>
      </c>
    </row>
    <row r="84" spans="1:6" x14ac:dyDescent="0.35">
      <c r="A84" s="22" t="s">
        <v>365</v>
      </c>
      <c r="B84">
        <v>3.4689999999999999</v>
      </c>
      <c r="C84">
        <v>3.7810000000000001</v>
      </c>
      <c r="D84">
        <v>3.7810000000000001</v>
      </c>
      <c r="E84">
        <v>3.4689999999999999</v>
      </c>
      <c r="F84" s="21">
        <v>-6.3700000000000007E-2</v>
      </c>
    </row>
    <row r="85" spans="1:6" x14ac:dyDescent="0.35">
      <c r="A85" s="22" t="s">
        <v>367</v>
      </c>
      <c r="B85">
        <v>3.7050000000000001</v>
      </c>
      <c r="C85">
        <v>4.0979999999999999</v>
      </c>
      <c r="D85">
        <v>4.0979999999999999</v>
      </c>
      <c r="E85">
        <v>3.7050000000000001</v>
      </c>
      <c r="F85" s="21">
        <v>-9.5899999999999999E-2</v>
      </c>
    </row>
    <row r="86" spans="1:6" x14ac:dyDescent="0.35">
      <c r="A86" s="22">
        <v>45263</v>
      </c>
      <c r="B86">
        <v>4.0979999999999999</v>
      </c>
      <c r="C86">
        <v>4.3129999999999997</v>
      </c>
      <c r="D86">
        <v>4.3689999999999998</v>
      </c>
      <c r="E86">
        <v>4.0979999999999999</v>
      </c>
      <c r="F86" s="21">
        <v>-8.2199999999999995E-2</v>
      </c>
    </row>
    <row r="87" spans="1:6" x14ac:dyDescent="0.35">
      <c r="A87" s="22">
        <v>45049</v>
      </c>
      <c r="B87">
        <v>4.4649999999999999</v>
      </c>
      <c r="C87">
        <v>4.585</v>
      </c>
      <c r="D87">
        <v>4.585</v>
      </c>
      <c r="E87">
        <v>4.4649999999999999</v>
      </c>
      <c r="F87" s="21">
        <v>-2.8299999999999999E-2</v>
      </c>
    </row>
    <row r="88" spans="1:6" x14ac:dyDescent="0.35">
      <c r="A88" s="22" t="s">
        <v>371</v>
      </c>
      <c r="B88">
        <v>4.5949999999999998</v>
      </c>
      <c r="C88">
        <v>4.5449999999999999</v>
      </c>
      <c r="D88">
        <v>4.5949999999999998</v>
      </c>
      <c r="E88">
        <v>4.532</v>
      </c>
      <c r="F88" s="21">
        <v>3.8999999999999998E-3</v>
      </c>
    </row>
    <row r="89" spans="1:6" x14ac:dyDescent="0.35">
      <c r="A89" s="22" t="s">
        <v>373</v>
      </c>
      <c r="B89">
        <v>4.577</v>
      </c>
      <c r="C89">
        <v>4.375</v>
      </c>
      <c r="D89">
        <v>4.577</v>
      </c>
      <c r="E89">
        <v>4.375</v>
      </c>
      <c r="F89" s="21">
        <v>5.2900000000000003E-2</v>
      </c>
    </row>
    <row r="90" spans="1:6" x14ac:dyDescent="0.35">
      <c r="A90" s="22">
        <v>45262</v>
      </c>
      <c r="B90">
        <v>4.3470000000000004</v>
      </c>
      <c r="C90">
        <v>4.2510000000000003</v>
      </c>
      <c r="D90">
        <v>4.3470000000000004</v>
      </c>
      <c r="E90">
        <v>4.2039999999999997</v>
      </c>
      <c r="F90" s="21">
        <v>2.1899999999999999E-2</v>
      </c>
    </row>
    <row r="91" spans="1:6" x14ac:dyDescent="0.35">
      <c r="A91" s="22">
        <v>45048</v>
      </c>
      <c r="B91">
        <v>4.2539999999999996</v>
      </c>
      <c r="C91">
        <v>4.3259999999999996</v>
      </c>
      <c r="D91">
        <v>4.3259999999999996</v>
      </c>
      <c r="E91">
        <v>4.2539999999999996</v>
      </c>
      <c r="F91" s="21">
        <v>-1.66E-2</v>
      </c>
    </row>
    <row r="92" spans="1:6" x14ac:dyDescent="0.35">
      <c r="A92" s="22" t="s">
        <v>376</v>
      </c>
      <c r="B92">
        <v>4.3259999999999996</v>
      </c>
      <c r="C92">
        <v>4.7610000000000001</v>
      </c>
      <c r="D92">
        <v>4.7610000000000001</v>
      </c>
      <c r="E92">
        <v>4.3259999999999996</v>
      </c>
      <c r="F92" s="21">
        <v>-9.1600000000000001E-2</v>
      </c>
    </row>
    <row r="93" spans="1:6" x14ac:dyDescent="0.35">
      <c r="A93" s="22" t="s">
        <v>378</v>
      </c>
      <c r="B93">
        <v>4.7619999999999996</v>
      </c>
      <c r="C93">
        <v>4.7889999999999997</v>
      </c>
      <c r="D93">
        <v>4.7889999999999997</v>
      </c>
      <c r="E93">
        <v>4.7619999999999996</v>
      </c>
      <c r="F93" s="21">
        <v>-5.7999999999999996E-3</v>
      </c>
    </row>
    <row r="94" spans="1:6" x14ac:dyDescent="0.35">
      <c r="A94" s="22" t="s">
        <v>380</v>
      </c>
      <c r="B94">
        <v>4.79</v>
      </c>
      <c r="C94">
        <v>4.8179999999999996</v>
      </c>
      <c r="D94">
        <v>4.8179999999999996</v>
      </c>
      <c r="E94">
        <v>4.79</v>
      </c>
      <c r="F94" s="21">
        <v>-6.6E-3</v>
      </c>
    </row>
    <row r="95" spans="1:6" x14ac:dyDescent="0.35">
      <c r="A95" s="22">
        <v>45139</v>
      </c>
      <c r="B95">
        <v>4.8220000000000001</v>
      </c>
      <c r="C95">
        <v>4.9409999999999998</v>
      </c>
      <c r="D95">
        <v>4.9409999999999998</v>
      </c>
      <c r="E95">
        <v>4.8220000000000001</v>
      </c>
      <c r="F95" s="21">
        <v>-3.2099999999999997E-2</v>
      </c>
    </row>
    <row r="96" spans="1:6" x14ac:dyDescent="0.35">
      <c r="A96" s="22">
        <v>44927</v>
      </c>
      <c r="B96">
        <v>4.9820000000000002</v>
      </c>
      <c r="C96">
        <v>5.0410000000000004</v>
      </c>
      <c r="D96">
        <v>5.0410000000000004</v>
      </c>
      <c r="E96">
        <v>4.9820000000000002</v>
      </c>
      <c r="F96" s="21">
        <v>-1.09E-2</v>
      </c>
    </row>
    <row r="97" spans="1:6" x14ac:dyDescent="0.35">
      <c r="A97" s="22" t="s">
        <v>384</v>
      </c>
      <c r="B97">
        <v>5.0369999999999999</v>
      </c>
      <c r="C97">
        <v>5.0869999999999997</v>
      </c>
      <c r="D97">
        <v>5.0869999999999997</v>
      </c>
      <c r="E97">
        <v>5.0369999999999999</v>
      </c>
      <c r="F97" s="21">
        <v>-1.0800000000000001E-2</v>
      </c>
    </row>
    <row r="98" spans="1:6" x14ac:dyDescent="0.35">
      <c r="A98" s="22" t="s">
        <v>386</v>
      </c>
      <c r="B98">
        <v>5.0919999999999996</v>
      </c>
      <c r="C98">
        <v>5.1219999999999999</v>
      </c>
      <c r="D98">
        <v>5.1219999999999999</v>
      </c>
      <c r="E98">
        <v>5.0919999999999996</v>
      </c>
      <c r="F98" s="21">
        <v>-7.1999999999999998E-3</v>
      </c>
    </row>
    <row r="99" spans="1:6" x14ac:dyDescent="0.35">
      <c r="A99" s="22">
        <v>44877</v>
      </c>
      <c r="B99">
        <v>5.1289999999999996</v>
      </c>
      <c r="C99">
        <v>5.1429999999999998</v>
      </c>
      <c r="D99">
        <v>5.1429999999999998</v>
      </c>
      <c r="E99">
        <v>5.1289999999999996</v>
      </c>
      <c r="F99" s="21">
        <v>-2.7000000000000001E-3</v>
      </c>
    </row>
    <row r="100" spans="1:6" x14ac:dyDescent="0.35">
      <c r="A100" s="22">
        <v>44663</v>
      </c>
      <c r="B100">
        <v>5.1429999999999998</v>
      </c>
      <c r="C100">
        <v>5.1630000000000003</v>
      </c>
      <c r="D100">
        <v>5.17</v>
      </c>
      <c r="E100">
        <v>5.1429999999999998</v>
      </c>
      <c r="F100" s="21">
        <v>-4.7999999999999996E-3</v>
      </c>
    </row>
    <row r="101" spans="1:6" x14ac:dyDescent="0.35">
      <c r="A101" s="22" t="s">
        <v>389</v>
      </c>
      <c r="B101">
        <v>5.1680000000000001</v>
      </c>
      <c r="C101">
        <v>5.1589999999999998</v>
      </c>
      <c r="D101">
        <v>5.1680000000000001</v>
      </c>
      <c r="E101">
        <v>5.1550000000000002</v>
      </c>
      <c r="F101" s="21">
        <v>1.6999999999999999E-3</v>
      </c>
    </row>
    <row r="102" spans="1:6" x14ac:dyDescent="0.35">
      <c r="A102" s="22" t="s">
        <v>391</v>
      </c>
      <c r="B102">
        <v>5.1589999999999998</v>
      </c>
      <c r="C102">
        <v>5.1420000000000003</v>
      </c>
      <c r="D102">
        <v>5.1589999999999998</v>
      </c>
      <c r="E102">
        <v>5.1420000000000003</v>
      </c>
      <c r="F102" s="21">
        <v>3.3E-3</v>
      </c>
    </row>
    <row r="103" spans="1:6" x14ac:dyDescent="0.35">
      <c r="A103" s="22" t="s">
        <v>393</v>
      </c>
      <c r="B103">
        <v>5.1420000000000003</v>
      </c>
      <c r="C103">
        <v>5.141</v>
      </c>
      <c r="D103">
        <v>5.1509999999999998</v>
      </c>
      <c r="E103">
        <v>5.1289999999999996</v>
      </c>
      <c r="F103" s="21">
        <v>-5.0000000000000001E-3</v>
      </c>
    </row>
    <row r="104" spans="1:6" x14ac:dyDescent="0.35">
      <c r="A104" s="22">
        <v>44723</v>
      </c>
      <c r="B104">
        <v>5.1680000000000001</v>
      </c>
      <c r="C104">
        <v>5.2030000000000003</v>
      </c>
      <c r="D104">
        <v>5.2030000000000003</v>
      </c>
      <c r="E104">
        <v>5.1639999999999997</v>
      </c>
      <c r="F104" s="21">
        <v>-7.9000000000000008E-3</v>
      </c>
    </row>
    <row r="105" spans="1:6" x14ac:dyDescent="0.35">
      <c r="A105" s="22" t="s">
        <v>396</v>
      </c>
      <c r="B105">
        <v>5.2089999999999996</v>
      </c>
      <c r="C105">
        <v>5.194</v>
      </c>
      <c r="D105">
        <v>5.2089999999999996</v>
      </c>
      <c r="E105">
        <v>5.19</v>
      </c>
      <c r="F105" s="21">
        <v>3.8999999999999998E-3</v>
      </c>
    </row>
    <row r="106" spans="1:6" x14ac:dyDescent="0.35">
      <c r="A106" s="22" t="s">
        <v>398</v>
      </c>
      <c r="B106">
        <v>5.1890000000000001</v>
      </c>
      <c r="C106">
        <v>5.0949999999999998</v>
      </c>
      <c r="D106">
        <v>5.2039999999999997</v>
      </c>
      <c r="E106">
        <v>5.0949999999999998</v>
      </c>
      <c r="F106" s="21">
        <v>2.1899999999999999E-2</v>
      </c>
    </row>
    <row r="107" spans="1:6" x14ac:dyDescent="0.35">
      <c r="A107" s="22" t="s">
        <v>400</v>
      </c>
      <c r="B107">
        <v>5.0780000000000003</v>
      </c>
      <c r="C107">
        <v>5.1319999999999997</v>
      </c>
      <c r="D107">
        <v>5.1319999999999997</v>
      </c>
      <c r="E107">
        <v>5.05</v>
      </c>
      <c r="F107" s="21">
        <v>-1.7999999999999999E-2</v>
      </c>
    </row>
    <row r="108" spans="1:6" x14ac:dyDescent="0.35">
      <c r="A108" s="22">
        <v>44814</v>
      </c>
      <c r="B108">
        <v>5.1710000000000003</v>
      </c>
      <c r="C108">
        <v>5.1310000000000002</v>
      </c>
      <c r="D108">
        <v>5.18</v>
      </c>
      <c r="E108">
        <v>5.1310000000000002</v>
      </c>
      <c r="F108" s="21">
        <v>5.5999999999999999E-3</v>
      </c>
    </row>
    <row r="109" spans="1:6" x14ac:dyDescent="0.35">
      <c r="A109" s="22">
        <v>44602</v>
      </c>
      <c r="B109">
        <v>5.1420000000000003</v>
      </c>
      <c r="C109">
        <v>4.9749999999999996</v>
      </c>
      <c r="D109">
        <v>5.1420000000000003</v>
      </c>
      <c r="E109">
        <v>4.9749999999999996</v>
      </c>
      <c r="F109" s="21">
        <v>2.5100000000000001E-2</v>
      </c>
    </row>
    <row r="110" spans="1:6" x14ac:dyDescent="0.35">
      <c r="A110" s="22" t="s">
        <v>404</v>
      </c>
      <c r="B110">
        <v>5.016</v>
      </c>
      <c r="C110">
        <v>4.6669999999999998</v>
      </c>
      <c r="D110">
        <v>5.0250000000000004</v>
      </c>
      <c r="E110">
        <v>4.6669999999999998</v>
      </c>
      <c r="F110" s="21">
        <v>7.9899999999999999E-2</v>
      </c>
    </row>
    <row r="111" spans="1:6" x14ac:dyDescent="0.35">
      <c r="A111" s="22" t="s">
        <v>405</v>
      </c>
      <c r="B111">
        <v>4.6449999999999996</v>
      </c>
      <c r="C111">
        <v>3.8959999999999999</v>
      </c>
      <c r="D111">
        <v>4.6449999999999996</v>
      </c>
      <c r="E111">
        <v>3.8959999999999999</v>
      </c>
      <c r="F111" s="21">
        <v>0.191</v>
      </c>
    </row>
    <row r="112" spans="1:6" x14ac:dyDescent="0.35">
      <c r="A112" s="22">
        <v>44874</v>
      </c>
      <c r="B112">
        <v>3.9</v>
      </c>
      <c r="C112">
        <v>3.8</v>
      </c>
      <c r="D112">
        <v>3.9</v>
      </c>
      <c r="E112">
        <v>3.8</v>
      </c>
      <c r="F112" s="21">
        <v>2.1700000000000001E-2</v>
      </c>
    </row>
    <row r="113" spans="1:6" x14ac:dyDescent="0.35">
      <c r="A113" s="22">
        <v>44660</v>
      </c>
      <c r="B113">
        <v>3.8170000000000002</v>
      </c>
      <c r="C113">
        <v>3.6970000000000001</v>
      </c>
      <c r="D113">
        <v>3.8330000000000002</v>
      </c>
      <c r="E113">
        <v>3.6970000000000001</v>
      </c>
      <c r="F113" s="21">
        <v>3.6900000000000002E-2</v>
      </c>
    </row>
    <row r="114" spans="1:6" x14ac:dyDescent="0.35">
      <c r="A114" s="22" t="s">
        <v>408</v>
      </c>
      <c r="B114">
        <v>3.681</v>
      </c>
      <c r="C114">
        <v>3.6680000000000001</v>
      </c>
      <c r="D114">
        <v>3.681</v>
      </c>
      <c r="E114">
        <v>3.6680000000000001</v>
      </c>
      <c r="F114" s="21">
        <v>1.0999999999999999E-2</v>
      </c>
    </row>
    <row r="115" spans="1:6" x14ac:dyDescent="0.35">
      <c r="A115" s="22" t="s">
        <v>410</v>
      </c>
      <c r="B115">
        <v>3.641</v>
      </c>
      <c r="C115">
        <v>3.609</v>
      </c>
      <c r="D115">
        <v>3.645</v>
      </c>
      <c r="E115">
        <v>3.609</v>
      </c>
      <c r="F115" s="21">
        <v>1.0500000000000001E-2</v>
      </c>
    </row>
    <row r="116" spans="1:6" x14ac:dyDescent="0.35">
      <c r="A116" s="22" t="s">
        <v>412</v>
      </c>
      <c r="B116">
        <v>3.6030000000000002</v>
      </c>
      <c r="C116">
        <v>3.621</v>
      </c>
      <c r="D116">
        <v>3.621</v>
      </c>
      <c r="E116">
        <v>3.5960000000000001</v>
      </c>
      <c r="F116" s="21">
        <v>-4.1000000000000003E-3</v>
      </c>
    </row>
    <row r="117" spans="1:6" x14ac:dyDescent="0.35">
      <c r="A117" s="22">
        <v>44750</v>
      </c>
      <c r="B117">
        <v>3.6179999999999999</v>
      </c>
      <c r="C117">
        <v>3.7</v>
      </c>
      <c r="D117">
        <v>3.718</v>
      </c>
      <c r="E117">
        <v>3.5910000000000002</v>
      </c>
      <c r="F117" s="21">
        <v>-2.53E-2</v>
      </c>
    </row>
    <row r="118" spans="1:6" x14ac:dyDescent="0.35">
      <c r="A118" s="22" t="s">
        <v>415</v>
      </c>
      <c r="B118">
        <v>3.7120000000000002</v>
      </c>
      <c r="C118">
        <v>3.6859999999999999</v>
      </c>
      <c r="D118">
        <v>3.7120000000000002</v>
      </c>
      <c r="E118">
        <v>3.5950000000000002</v>
      </c>
      <c r="F118" s="21">
        <v>2.1999999999999999E-2</v>
      </c>
    </row>
    <row r="119" spans="1:6" x14ac:dyDescent="0.35">
      <c r="A119" s="22" t="s">
        <v>416</v>
      </c>
      <c r="B119">
        <v>3.6320000000000001</v>
      </c>
      <c r="C119">
        <v>3.431</v>
      </c>
      <c r="D119">
        <v>3.863</v>
      </c>
      <c r="E119">
        <v>3.431</v>
      </c>
      <c r="F119" s="21">
        <v>5.9799999999999999E-2</v>
      </c>
    </row>
    <row r="120" spans="1:6" x14ac:dyDescent="0.35">
      <c r="A120" s="22" t="s">
        <v>418</v>
      </c>
      <c r="B120">
        <v>3.427</v>
      </c>
      <c r="C120">
        <v>3.4249999999999998</v>
      </c>
      <c r="D120">
        <v>3.4279999999999999</v>
      </c>
      <c r="E120">
        <v>3.4140000000000001</v>
      </c>
      <c r="F120" s="21">
        <v>7.9000000000000008E-3</v>
      </c>
    </row>
    <row r="121" spans="1:6" x14ac:dyDescent="0.35">
      <c r="A121" s="22">
        <v>44841</v>
      </c>
      <c r="B121">
        <v>3.4</v>
      </c>
      <c r="C121">
        <v>3.3610000000000002</v>
      </c>
      <c r="D121">
        <v>3.4</v>
      </c>
      <c r="E121">
        <v>3.36</v>
      </c>
      <c r="F121" s="21">
        <v>6.4999999999999997E-3</v>
      </c>
    </row>
    <row r="122" spans="1:6" x14ac:dyDescent="0.35">
      <c r="A122" s="22">
        <v>44627</v>
      </c>
      <c r="B122">
        <v>3.3780000000000001</v>
      </c>
      <c r="C122">
        <v>3.375</v>
      </c>
      <c r="D122">
        <v>3.3780000000000001</v>
      </c>
      <c r="E122">
        <v>3.36</v>
      </c>
      <c r="F122" s="21">
        <v>3.8999999999999998E-3</v>
      </c>
    </row>
    <row r="123" spans="1:6" x14ac:dyDescent="0.35">
      <c r="A123" s="22" t="s">
        <v>421</v>
      </c>
      <c r="B123">
        <v>3.3650000000000002</v>
      </c>
      <c r="C123">
        <v>3.4009999999999998</v>
      </c>
      <c r="D123">
        <v>3.4009999999999998</v>
      </c>
      <c r="E123">
        <v>3.3650000000000002</v>
      </c>
      <c r="F123" s="21">
        <v>-1.84E-2</v>
      </c>
    </row>
    <row r="124" spans="1:6" x14ac:dyDescent="0.35">
      <c r="A124" s="22" t="s">
        <v>423</v>
      </c>
      <c r="B124">
        <v>3.4279999999999999</v>
      </c>
      <c r="C124">
        <v>3.4390000000000001</v>
      </c>
      <c r="D124">
        <v>3.4390000000000001</v>
      </c>
      <c r="E124">
        <v>3.4180000000000001</v>
      </c>
      <c r="F124" s="21">
        <v>-1.1999999999999999E-3</v>
      </c>
    </row>
    <row r="125" spans="1:6" x14ac:dyDescent="0.35">
      <c r="A125" s="22">
        <v>44901</v>
      </c>
      <c r="B125">
        <v>3.4319999999999999</v>
      </c>
      <c r="C125">
        <v>3.3170000000000002</v>
      </c>
      <c r="D125">
        <v>3.4510000000000001</v>
      </c>
      <c r="E125">
        <v>3.3170000000000002</v>
      </c>
      <c r="F125" s="21">
        <v>4.8599999999999997E-2</v>
      </c>
    </row>
    <row r="126" spans="1:6" x14ac:dyDescent="0.35">
      <c r="A126" s="22">
        <v>44687</v>
      </c>
      <c r="B126">
        <v>3.2730000000000001</v>
      </c>
      <c r="C126">
        <v>3.2629999999999999</v>
      </c>
      <c r="D126">
        <v>3.2829999999999999</v>
      </c>
      <c r="E126">
        <v>3.2629999999999999</v>
      </c>
      <c r="F126" s="21">
        <v>1.8E-3</v>
      </c>
    </row>
    <row r="127" spans="1:6" x14ac:dyDescent="0.35">
      <c r="A127" s="22" t="s">
        <v>427</v>
      </c>
      <c r="B127">
        <v>3.2669999999999999</v>
      </c>
      <c r="C127">
        <v>3.2509999999999999</v>
      </c>
      <c r="D127">
        <v>3.2669999999999999</v>
      </c>
      <c r="E127">
        <v>3.2490000000000001</v>
      </c>
      <c r="F127" s="21">
        <v>6.1999999999999998E-3</v>
      </c>
    </row>
    <row r="128" spans="1:6" x14ac:dyDescent="0.35">
      <c r="A128" s="22" t="s">
        <v>428</v>
      </c>
      <c r="B128">
        <v>3.2469999999999999</v>
      </c>
      <c r="C128">
        <v>3.2669999999999999</v>
      </c>
      <c r="D128">
        <v>3.2669999999999999</v>
      </c>
      <c r="E128">
        <v>3.23</v>
      </c>
      <c r="F128" s="21">
        <v>-5.9999999999999995E-4</v>
      </c>
    </row>
    <row r="129" spans="1:6" x14ac:dyDescent="0.35">
      <c r="A129" s="22" t="s">
        <v>430</v>
      </c>
      <c r="B129">
        <v>3.2490000000000001</v>
      </c>
      <c r="C129">
        <v>3.343</v>
      </c>
      <c r="D129">
        <v>3.343</v>
      </c>
      <c r="E129">
        <v>3.2490000000000001</v>
      </c>
      <c r="F129" s="21">
        <v>-4.8599999999999997E-2</v>
      </c>
    </row>
    <row r="130" spans="1:6" x14ac:dyDescent="0.35">
      <c r="A130" s="22">
        <v>44778</v>
      </c>
      <c r="B130">
        <v>3.415</v>
      </c>
      <c r="C130">
        <v>3.2389999999999999</v>
      </c>
      <c r="D130">
        <v>3.415</v>
      </c>
      <c r="E130">
        <v>3.2349999999999999</v>
      </c>
      <c r="F130" s="21">
        <v>7.0199999999999999E-2</v>
      </c>
    </row>
    <row r="131" spans="1:6" x14ac:dyDescent="0.35">
      <c r="A131" s="22">
        <v>44566</v>
      </c>
      <c r="B131">
        <v>3.1909999999999998</v>
      </c>
      <c r="C131">
        <v>3.113</v>
      </c>
      <c r="D131">
        <v>3.1909999999999998</v>
      </c>
      <c r="E131">
        <v>3.113</v>
      </c>
      <c r="F131" s="21">
        <v>2.8400000000000002E-2</v>
      </c>
    </row>
    <row r="132" spans="1:6" x14ac:dyDescent="0.35">
      <c r="A132" s="22" t="s">
        <v>433</v>
      </c>
      <c r="B132">
        <v>3.1030000000000002</v>
      </c>
      <c r="C132">
        <v>3.1629999999999998</v>
      </c>
      <c r="D132">
        <v>3.1629999999999998</v>
      </c>
      <c r="E132">
        <v>3.1030000000000002</v>
      </c>
      <c r="F132" s="21">
        <v>-2.5100000000000001E-2</v>
      </c>
    </row>
    <row r="133" spans="1:6" x14ac:dyDescent="0.35">
      <c r="A133" s="22" t="s">
        <v>434</v>
      </c>
      <c r="B133">
        <v>3.1829999999999998</v>
      </c>
      <c r="C133">
        <v>3.1709999999999998</v>
      </c>
      <c r="D133">
        <v>3.1920000000000002</v>
      </c>
      <c r="E133">
        <v>3.1669999999999998</v>
      </c>
      <c r="F133" s="21">
        <v>5.7000000000000002E-3</v>
      </c>
    </row>
    <row r="134" spans="1:6" x14ac:dyDescent="0.35">
      <c r="A134" s="22">
        <v>44838</v>
      </c>
      <c r="B134">
        <v>3.165</v>
      </c>
      <c r="C134">
        <v>3.149</v>
      </c>
      <c r="D134">
        <v>3.165</v>
      </c>
      <c r="E134">
        <v>3.1120000000000001</v>
      </c>
      <c r="F134" s="21">
        <v>0.1016</v>
      </c>
    </row>
    <row r="135" spans="1:6" x14ac:dyDescent="0.35">
      <c r="A135" s="22">
        <v>44624</v>
      </c>
      <c r="B135">
        <v>2.8730000000000002</v>
      </c>
      <c r="C135">
        <v>2.5070000000000001</v>
      </c>
      <c r="D135">
        <v>2.8730000000000002</v>
      </c>
      <c r="E135">
        <v>2.5070000000000001</v>
      </c>
      <c r="F135" s="21">
        <v>0.1487</v>
      </c>
    </row>
    <row r="136" spans="1:6" x14ac:dyDescent="0.35">
      <c r="A136" s="22" t="s">
        <v>437</v>
      </c>
      <c r="B136">
        <v>2.5009999999999999</v>
      </c>
      <c r="C136">
        <v>2.5190000000000001</v>
      </c>
      <c r="D136">
        <v>2.5190000000000001</v>
      </c>
      <c r="E136">
        <v>2.4790000000000001</v>
      </c>
      <c r="F136" s="21">
        <v>3.2000000000000002E-3</v>
      </c>
    </row>
    <row r="137" spans="1:6" x14ac:dyDescent="0.35">
      <c r="A137" s="22" t="s">
        <v>438</v>
      </c>
      <c r="B137">
        <v>2.4929999999999999</v>
      </c>
      <c r="C137">
        <v>2.5059999999999998</v>
      </c>
      <c r="D137">
        <v>2.5379999999999998</v>
      </c>
      <c r="E137">
        <v>2.4929999999999999</v>
      </c>
      <c r="F137" s="21">
        <v>2.5100000000000001E-2</v>
      </c>
    </row>
    <row r="138" spans="1:6" x14ac:dyDescent="0.35">
      <c r="A138" s="22" t="s">
        <v>440</v>
      </c>
      <c r="B138">
        <v>2.4319999999999999</v>
      </c>
      <c r="C138">
        <v>2.3719999999999999</v>
      </c>
      <c r="D138">
        <v>2.4319999999999999</v>
      </c>
      <c r="E138">
        <v>2.3719999999999999</v>
      </c>
      <c r="F138" s="21">
        <v>2.7900000000000001E-2</v>
      </c>
    </row>
    <row r="139" spans="1:6" x14ac:dyDescent="0.35">
      <c r="A139" s="22">
        <v>44715</v>
      </c>
      <c r="B139">
        <v>2.3660000000000001</v>
      </c>
      <c r="C139">
        <v>2.3849999999999998</v>
      </c>
      <c r="D139">
        <v>2.399</v>
      </c>
      <c r="E139">
        <v>2.3530000000000002</v>
      </c>
      <c r="F139" s="21">
        <v>8.9999999999999993E-3</v>
      </c>
    </row>
    <row r="140" spans="1:6" x14ac:dyDescent="0.35">
      <c r="A140" s="22" t="s">
        <v>442</v>
      </c>
      <c r="B140">
        <v>2.3450000000000002</v>
      </c>
      <c r="C140">
        <v>2.34</v>
      </c>
      <c r="D140">
        <v>2.415</v>
      </c>
      <c r="E140">
        <v>2.34</v>
      </c>
      <c r="F140" s="21">
        <v>2.6700000000000002E-2</v>
      </c>
    </row>
    <row r="141" spans="1:6" x14ac:dyDescent="0.35">
      <c r="A141" s="22" t="s">
        <v>444</v>
      </c>
      <c r="B141">
        <v>2.2839999999999998</v>
      </c>
      <c r="C141">
        <v>2.294</v>
      </c>
      <c r="D141">
        <v>2.2959999999999998</v>
      </c>
      <c r="E141">
        <v>2.2839999999999998</v>
      </c>
      <c r="F141" s="21">
        <v>-0.01</v>
      </c>
    </row>
    <row r="142" spans="1:6" x14ac:dyDescent="0.35">
      <c r="A142" s="22" t="s">
        <v>446</v>
      </c>
      <c r="B142">
        <v>2.3069999999999999</v>
      </c>
      <c r="C142">
        <v>2.1909999999999998</v>
      </c>
      <c r="D142">
        <v>2.3479999999999999</v>
      </c>
      <c r="E142">
        <v>2.1909999999999998</v>
      </c>
      <c r="F142" s="21">
        <v>5.2499999999999998E-2</v>
      </c>
    </row>
    <row r="143" spans="1:6" x14ac:dyDescent="0.35">
      <c r="A143" s="22">
        <v>44714</v>
      </c>
      <c r="B143">
        <v>2.1920000000000002</v>
      </c>
      <c r="C143">
        <v>2.153</v>
      </c>
      <c r="D143">
        <v>2.1920000000000002</v>
      </c>
      <c r="E143">
        <v>2.1459999999999999</v>
      </c>
      <c r="F143" s="21">
        <v>3.7400000000000003E-2</v>
      </c>
    </row>
    <row r="144" spans="1:6" x14ac:dyDescent="0.35">
      <c r="A144" s="22" t="s">
        <v>447</v>
      </c>
      <c r="B144">
        <v>2.113</v>
      </c>
      <c r="C144">
        <v>2.113</v>
      </c>
      <c r="D144">
        <v>2.113</v>
      </c>
      <c r="E144">
        <v>2.113</v>
      </c>
      <c r="F144" s="21">
        <v>-2.3099999999999999E-2</v>
      </c>
    </row>
    <row r="145" spans="1:6" x14ac:dyDescent="0.35">
      <c r="A145" s="22" t="s">
        <v>448</v>
      </c>
      <c r="B145">
        <v>2.1629999999999998</v>
      </c>
      <c r="C145">
        <v>2.1389999999999998</v>
      </c>
      <c r="D145">
        <v>2.1629999999999998</v>
      </c>
      <c r="E145">
        <v>2.1360000000000001</v>
      </c>
      <c r="F145" s="21">
        <v>1.2200000000000001E-2</v>
      </c>
    </row>
    <row r="146" spans="1:6" x14ac:dyDescent="0.35">
      <c r="A146" s="22" t="s">
        <v>450</v>
      </c>
      <c r="B146">
        <v>2.137</v>
      </c>
      <c r="C146">
        <v>2.141</v>
      </c>
      <c r="D146">
        <v>2.1440000000000001</v>
      </c>
      <c r="E146">
        <v>2.125</v>
      </c>
      <c r="F146" s="21">
        <v>-1.4E-3</v>
      </c>
    </row>
    <row r="147" spans="1:6" x14ac:dyDescent="0.35">
      <c r="A147" s="22">
        <v>44805</v>
      </c>
      <c r="B147">
        <v>2.14</v>
      </c>
      <c r="C147">
        <v>2.1459999999999999</v>
      </c>
      <c r="D147">
        <v>2.165</v>
      </c>
      <c r="E147">
        <v>2.13</v>
      </c>
      <c r="F147" s="21">
        <v>-1.6500000000000001E-2</v>
      </c>
    </row>
    <row r="148" spans="1:6" x14ac:dyDescent="0.35">
      <c r="A148" s="22">
        <v>44593</v>
      </c>
      <c r="B148">
        <v>2.1760000000000002</v>
      </c>
      <c r="C148">
        <v>2.194</v>
      </c>
      <c r="D148">
        <v>2.194</v>
      </c>
      <c r="E148">
        <v>2.1480000000000001</v>
      </c>
      <c r="F148" s="21">
        <v>3.6200000000000003E-2</v>
      </c>
    </row>
    <row r="149" spans="1:6" x14ac:dyDescent="0.35">
      <c r="A149" s="22" t="s">
        <v>453</v>
      </c>
      <c r="B149">
        <v>2.1</v>
      </c>
      <c r="C149">
        <v>2.093</v>
      </c>
      <c r="D149">
        <v>2.13</v>
      </c>
      <c r="E149">
        <v>2.093</v>
      </c>
      <c r="F149" s="21">
        <v>5.3E-3</v>
      </c>
    </row>
    <row r="150" spans="1:6" x14ac:dyDescent="0.35">
      <c r="A150" s="22" t="s">
        <v>455</v>
      </c>
      <c r="B150">
        <v>2.089</v>
      </c>
      <c r="C150">
        <v>2.0699999999999998</v>
      </c>
      <c r="D150">
        <v>2.1120000000000001</v>
      </c>
      <c r="E150">
        <v>2.0699999999999998</v>
      </c>
      <c r="F150" s="21">
        <v>-1.4E-3</v>
      </c>
    </row>
    <row r="151" spans="1:6" x14ac:dyDescent="0.35">
      <c r="A151" s="22">
        <v>44542</v>
      </c>
      <c r="B151">
        <v>2.0920000000000001</v>
      </c>
      <c r="C151">
        <v>2.0569999999999999</v>
      </c>
      <c r="D151">
        <v>2.0920000000000001</v>
      </c>
      <c r="E151">
        <v>2.0379999999999998</v>
      </c>
      <c r="F151" s="21">
        <v>7.7000000000000002E-3</v>
      </c>
    </row>
    <row r="152" spans="1:6" x14ac:dyDescent="0.35">
      <c r="A152" s="22">
        <v>44328</v>
      </c>
      <c r="B152">
        <v>2.0760000000000001</v>
      </c>
      <c r="C152">
        <v>2.0910000000000002</v>
      </c>
      <c r="D152">
        <v>2.0910000000000002</v>
      </c>
      <c r="E152">
        <v>2.0720000000000001</v>
      </c>
      <c r="F152" s="21">
        <v>-8.0999999999999996E-3</v>
      </c>
    </row>
    <row r="153" spans="1:6" x14ac:dyDescent="0.35">
      <c r="A153" s="22" t="s">
        <v>458</v>
      </c>
      <c r="B153">
        <v>2.093</v>
      </c>
      <c r="C153">
        <v>2.0649999999999999</v>
      </c>
      <c r="D153">
        <v>2.0960000000000001</v>
      </c>
      <c r="E153">
        <v>2.0649999999999999</v>
      </c>
      <c r="F153" s="21">
        <v>1.21E-2</v>
      </c>
    </row>
    <row r="154" spans="1:6" x14ac:dyDescent="0.35">
      <c r="A154" s="22" t="s">
        <v>460</v>
      </c>
      <c r="B154">
        <v>2.0680000000000001</v>
      </c>
      <c r="C154">
        <v>2.0619999999999998</v>
      </c>
      <c r="D154">
        <v>2.1440000000000001</v>
      </c>
      <c r="E154">
        <v>2.056</v>
      </c>
      <c r="F154" s="21">
        <v>9.2999999999999992E-3</v>
      </c>
    </row>
    <row r="155" spans="1:6" x14ac:dyDescent="0.35">
      <c r="A155" s="22" t="s">
        <v>462</v>
      </c>
      <c r="B155">
        <v>2.0489999999999999</v>
      </c>
      <c r="C155">
        <v>2.0750000000000002</v>
      </c>
      <c r="D155">
        <v>2.0750000000000002</v>
      </c>
      <c r="E155">
        <v>2.0489999999999999</v>
      </c>
      <c r="F155" s="21">
        <v>-2.06E-2</v>
      </c>
    </row>
    <row r="156" spans="1:6" x14ac:dyDescent="0.35">
      <c r="A156" s="22">
        <v>44388</v>
      </c>
      <c r="B156">
        <v>2.0920000000000001</v>
      </c>
      <c r="C156">
        <v>2.0990000000000002</v>
      </c>
      <c r="D156">
        <v>2.1070000000000002</v>
      </c>
      <c r="E156">
        <v>2.0920000000000001</v>
      </c>
      <c r="F156" s="21">
        <v>-1.9699999999999999E-2</v>
      </c>
    </row>
    <row r="157" spans="1:6" x14ac:dyDescent="0.35">
      <c r="A157" s="22" t="s">
        <v>465</v>
      </c>
      <c r="B157">
        <v>2.1339999999999999</v>
      </c>
      <c r="C157">
        <v>2.1589999999999998</v>
      </c>
      <c r="D157">
        <v>2.1589999999999998</v>
      </c>
      <c r="E157">
        <v>2.1339999999999999</v>
      </c>
      <c r="F157" s="21">
        <v>8.5000000000000006E-3</v>
      </c>
    </row>
    <row r="158" spans="1:6" x14ac:dyDescent="0.35">
      <c r="A158" s="22" t="s">
        <v>467</v>
      </c>
      <c r="B158">
        <v>2.1160000000000001</v>
      </c>
      <c r="C158">
        <v>2.1080000000000001</v>
      </c>
      <c r="D158">
        <v>2.1280000000000001</v>
      </c>
      <c r="E158">
        <v>2.1080000000000001</v>
      </c>
      <c r="F158" s="21">
        <v>8.9999999999999998E-4</v>
      </c>
    </row>
    <row r="159" spans="1:6" x14ac:dyDescent="0.35">
      <c r="A159" s="22" t="s">
        <v>468</v>
      </c>
      <c r="B159">
        <v>2.1139999999999999</v>
      </c>
      <c r="C159">
        <v>2.125</v>
      </c>
      <c r="D159">
        <v>2.14</v>
      </c>
      <c r="E159">
        <v>2.1139999999999999</v>
      </c>
      <c r="F159" s="21">
        <v>-4.1999999999999997E-3</v>
      </c>
    </row>
    <row r="160" spans="1:6" x14ac:dyDescent="0.35">
      <c r="A160" s="22">
        <v>44479</v>
      </c>
      <c r="B160">
        <v>2.1230000000000002</v>
      </c>
      <c r="C160">
        <v>2.1349999999999998</v>
      </c>
      <c r="D160">
        <v>2.1349999999999998</v>
      </c>
      <c r="E160">
        <v>2.1230000000000002</v>
      </c>
      <c r="F160" s="21">
        <v>-4.1999999999999997E-3</v>
      </c>
    </row>
    <row r="161" spans="1:6" x14ac:dyDescent="0.35">
      <c r="A161" s="22">
        <v>44265</v>
      </c>
      <c r="B161">
        <v>2.1320000000000001</v>
      </c>
      <c r="C161">
        <v>2.125</v>
      </c>
      <c r="D161">
        <v>2.1320000000000001</v>
      </c>
      <c r="E161">
        <v>2.11</v>
      </c>
      <c r="F161" s="21">
        <v>5.1999999999999998E-3</v>
      </c>
    </row>
    <row r="162" spans="1:6" x14ac:dyDescent="0.35">
      <c r="A162" s="22" t="s">
        <v>470</v>
      </c>
      <c r="B162">
        <v>2.121</v>
      </c>
      <c r="C162">
        <v>2.1429999999999998</v>
      </c>
      <c r="D162">
        <v>2.145</v>
      </c>
      <c r="E162">
        <v>2.11</v>
      </c>
      <c r="F162" s="21">
        <v>1.4E-3</v>
      </c>
    </row>
    <row r="163" spans="1:6" x14ac:dyDescent="0.35">
      <c r="A163" s="22" t="s">
        <v>472</v>
      </c>
      <c r="B163">
        <v>2.1179999999999999</v>
      </c>
      <c r="C163">
        <v>2.0870000000000002</v>
      </c>
      <c r="D163">
        <v>2.1190000000000002</v>
      </c>
      <c r="E163">
        <v>2.0870000000000002</v>
      </c>
      <c r="F163" s="21">
        <v>2.2700000000000001E-2</v>
      </c>
    </row>
    <row r="164" spans="1:6" x14ac:dyDescent="0.35">
      <c r="A164" s="22">
        <v>44539</v>
      </c>
      <c r="B164">
        <v>2.0710000000000002</v>
      </c>
      <c r="C164">
        <v>2.0510000000000002</v>
      </c>
      <c r="D164">
        <v>2.093</v>
      </c>
      <c r="E164">
        <v>2.0430000000000001</v>
      </c>
      <c r="F164" s="21">
        <v>-2.8999999999999998E-3</v>
      </c>
    </row>
    <row r="165" spans="1:6" x14ac:dyDescent="0.35">
      <c r="A165" s="22">
        <v>44325</v>
      </c>
      <c r="B165">
        <v>2.077</v>
      </c>
      <c r="C165">
        <v>2.0910000000000002</v>
      </c>
      <c r="D165">
        <v>2.1110000000000002</v>
      </c>
      <c r="E165">
        <v>2.0590000000000002</v>
      </c>
      <c r="F165" s="21">
        <v>3.3999999999999998E-3</v>
      </c>
    </row>
    <row r="166" spans="1:6" x14ac:dyDescent="0.35">
      <c r="A166" s="22" t="s">
        <v>475</v>
      </c>
      <c r="B166">
        <v>2.0699999999999998</v>
      </c>
      <c r="C166">
        <v>2.0779999999999998</v>
      </c>
      <c r="D166">
        <v>2.0950000000000002</v>
      </c>
      <c r="E166">
        <v>2.0699999999999998</v>
      </c>
      <c r="F166" s="21">
        <v>-1.4800000000000001E-2</v>
      </c>
    </row>
    <row r="167" spans="1:6" x14ac:dyDescent="0.35">
      <c r="A167" s="22" t="s">
        <v>477</v>
      </c>
      <c r="B167">
        <v>2.101</v>
      </c>
      <c r="C167">
        <v>2.0720000000000001</v>
      </c>
      <c r="D167">
        <v>2.101</v>
      </c>
      <c r="E167">
        <v>2.0720000000000001</v>
      </c>
      <c r="F167" s="21">
        <v>1.55E-2</v>
      </c>
    </row>
    <row r="168" spans="1:6" x14ac:dyDescent="0.35">
      <c r="A168" s="22" t="s">
        <v>479</v>
      </c>
      <c r="B168">
        <v>2.069</v>
      </c>
      <c r="C168">
        <v>2.1160000000000001</v>
      </c>
      <c r="D168">
        <v>2.1160000000000001</v>
      </c>
      <c r="E168">
        <v>2.069</v>
      </c>
      <c r="F168" s="21">
        <v>-4.2099999999999999E-2</v>
      </c>
    </row>
    <row r="169" spans="1:6" x14ac:dyDescent="0.35">
      <c r="A169" s="22">
        <v>44416</v>
      </c>
      <c r="B169">
        <v>2.16</v>
      </c>
      <c r="C169">
        <v>2.1419999999999999</v>
      </c>
      <c r="D169">
        <v>2.16</v>
      </c>
      <c r="E169">
        <v>2.1059999999999999</v>
      </c>
      <c r="F169" s="21">
        <v>1.9800000000000002E-2</v>
      </c>
    </row>
    <row r="170" spans="1:6" x14ac:dyDescent="0.35">
      <c r="A170" s="22">
        <v>44204</v>
      </c>
      <c r="B170">
        <v>2.1179999999999999</v>
      </c>
      <c r="C170">
        <v>2.2320000000000002</v>
      </c>
      <c r="D170">
        <v>2.2320000000000002</v>
      </c>
      <c r="E170">
        <v>2.105</v>
      </c>
      <c r="F170" s="21">
        <v>-1.6299999999999999E-2</v>
      </c>
    </row>
    <row r="171" spans="1:6" x14ac:dyDescent="0.35">
      <c r="A171" s="22" t="s">
        <v>482</v>
      </c>
      <c r="B171">
        <v>2.153</v>
      </c>
      <c r="C171">
        <v>2.1139999999999999</v>
      </c>
      <c r="D171">
        <v>2.153</v>
      </c>
      <c r="E171">
        <v>2.1139999999999999</v>
      </c>
      <c r="F171" s="21">
        <v>1.2200000000000001E-2</v>
      </c>
    </row>
    <row r="172" spans="1:6" x14ac:dyDescent="0.35">
      <c r="A172" s="22" t="s">
        <v>484</v>
      </c>
      <c r="B172">
        <v>2.1269999999999998</v>
      </c>
      <c r="C172">
        <v>2.133</v>
      </c>
      <c r="D172">
        <v>2.133</v>
      </c>
      <c r="E172">
        <v>2.1190000000000002</v>
      </c>
      <c r="F172" s="21">
        <v>1.4E-3</v>
      </c>
    </row>
    <row r="173" spans="1:6" x14ac:dyDescent="0.35">
      <c r="A173" s="22">
        <v>44507</v>
      </c>
      <c r="B173">
        <v>2.1240000000000001</v>
      </c>
      <c r="C173">
        <v>2.1509999999999998</v>
      </c>
      <c r="D173">
        <v>2.1520000000000001</v>
      </c>
      <c r="E173">
        <v>2.101</v>
      </c>
      <c r="F173" s="21">
        <v>-1.4E-3</v>
      </c>
    </row>
    <row r="174" spans="1:6" x14ac:dyDescent="0.35">
      <c r="A174" s="22">
        <v>44293</v>
      </c>
      <c r="B174">
        <v>2.1269999999999998</v>
      </c>
      <c r="C174">
        <v>2.1339999999999999</v>
      </c>
      <c r="D174">
        <v>2.1539999999999999</v>
      </c>
      <c r="E174">
        <v>2.1269999999999998</v>
      </c>
      <c r="F174" s="21">
        <v>-1.0200000000000001E-2</v>
      </c>
    </row>
    <row r="175" spans="1:6" x14ac:dyDescent="0.35">
      <c r="A175" s="22" t="s">
        <v>487</v>
      </c>
      <c r="B175">
        <v>2.149</v>
      </c>
      <c r="C175">
        <v>2.242</v>
      </c>
      <c r="D175">
        <v>2.242</v>
      </c>
      <c r="E175">
        <v>2.149</v>
      </c>
      <c r="F175" s="21">
        <v>-3.3700000000000001E-2</v>
      </c>
    </row>
    <row r="176" spans="1:6" x14ac:dyDescent="0.35">
      <c r="A176" s="22" t="s">
        <v>489</v>
      </c>
      <c r="B176">
        <v>2.2240000000000002</v>
      </c>
      <c r="C176">
        <v>2.1560000000000001</v>
      </c>
      <c r="D176">
        <v>2.2240000000000002</v>
      </c>
      <c r="E176">
        <v>2.1560000000000001</v>
      </c>
      <c r="F176" s="21">
        <v>4.5600000000000002E-2</v>
      </c>
    </row>
    <row r="177" spans="1:6" x14ac:dyDescent="0.35">
      <c r="A177" s="22" t="s">
        <v>490</v>
      </c>
      <c r="B177">
        <v>2.1269999999999998</v>
      </c>
      <c r="C177">
        <v>2.1800000000000002</v>
      </c>
      <c r="D177">
        <v>2.21</v>
      </c>
      <c r="E177">
        <v>2.1269999999999998</v>
      </c>
      <c r="F177" s="21">
        <v>-2.4799999999999999E-2</v>
      </c>
    </row>
    <row r="178" spans="1:6" x14ac:dyDescent="0.35">
      <c r="A178" s="22">
        <v>44353</v>
      </c>
      <c r="B178">
        <v>2.181</v>
      </c>
      <c r="C178">
        <v>2.242</v>
      </c>
      <c r="D178">
        <v>2.242</v>
      </c>
      <c r="E178">
        <v>2.181</v>
      </c>
      <c r="F178" s="21">
        <v>-2.5899999999999999E-2</v>
      </c>
    </row>
    <row r="179" spans="1:6" x14ac:dyDescent="0.35">
      <c r="A179" s="22" t="s">
        <v>492</v>
      </c>
      <c r="B179">
        <v>2.2389999999999999</v>
      </c>
      <c r="C179">
        <v>2.2970000000000002</v>
      </c>
      <c r="D179">
        <v>2.2970000000000002</v>
      </c>
      <c r="E179">
        <v>2.2120000000000002</v>
      </c>
      <c r="F179" s="21">
        <v>-2.5700000000000001E-2</v>
      </c>
    </row>
    <row r="180" spans="1:6" x14ac:dyDescent="0.35">
      <c r="A180" s="22" t="s">
        <v>493</v>
      </c>
      <c r="B180">
        <v>2.298</v>
      </c>
      <c r="C180">
        <v>2.3239999999999998</v>
      </c>
      <c r="D180">
        <v>2.3239999999999998</v>
      </c>
      <c r="E180">
        <v>2.298</v>
      </c>
      <c r="F180" s="21">
        <v>-2.0500000000000001E-2</v>
      </c>
    </row>
    <row r="181" spans="1:6" x14ac:dyDescent="0.35">
      <c r="A181" s="22" t="s">
        <v>495</v>
      </c>
      <c r="B181">
        <v>2.3460000000000001</v>
      </c>
      <c r="C181">
        <v>2.3690000000000002</v>
      </c>
      <c r="D181">
        <v>2.3690000000000002</v>
      </c>
      <c r="E181">
        <v>2.3450000000000002</v>
      </c>
      <c r="F181" s="21">
        <v>-1.3899999999999999E-2</v>
      </c>
    </row>
    <row r="182" spans="1:6" x14ac:dyDescent="0.35">
      <c r="A182" s="22">
        <v>44444</v>
      </c>
      <c r="B182">
        <v>2.379</v>
      </c>
      <c r="C182">
        <v>2.3929999999999998</v>
      </c>
      <c r="D182">
        <v>2.3929999999999998</v>
      </c>
      <c r="E182">
        <v>2.3719999999999999</v>
      </c>
      <c r="F182" s="21">
        <v>-8.8000000000000005E-3</v>
      </c>
    </row>
    <row r="183" spans="1:6" x14ac:dyDescent="0.35">
      <c r="A183" s="22">
        <v>44232</v>
      </c>
      <c r="B183">
        <v>2.4</v>
      </c>
      <c r="C183">
        <v>2.4</v>
      </c>
      <c r="D183">
        <v>2.4</v>
      </c>
      <c r="E183">
        <v>2.3740000000000001</v>
      </c>
      <c r="F183" s="21">
        <v>3.7600000000000001E-2</v>
      </c>
    </row>
    <row r="184" spans="1:6" x14ac:dyDescent="0.35">
      <c r="A184" s="22" t="s">
        <v>499</v>
      </c>
      <c r="B184">
        <v>2.3130000000000002</v>
      </c>
      <c r="C184">
        <v>2.2810000000000001</v>
      </c>
      <c r="D184">
        <v>2.3130000000000002</v>
      </c>
      <c r="E184">
        <v>2.2810000000000001</v>
      </c>
      <c r="F184" s="21">
        <v>7.7999999999999996E-3</v>
      </c>
    </row>
    <row r="185" spans="1:6" x14ac:dyDescent="0.35">
      <c r="A185" s="22" t="s">
        <v>500</v>
      </c>
      <c r="B185">
        <v>2.2949999999999999</v>
      </c>
      <c r="C185">
        <v>2.2970000000000002</v>
      </c>
      <c r="D185">
        <v>2.3370000000000002</v>
      </c>
      <c r="E185">
        <v>2.2429999999999999</v>
      </c>
      <c r="F185" s="21">
        <v>3.5000000000000001E-3</v>
      </c>
    </row>
    <row r="186" spans="1:6" x14ac:dyDescent="0.35">
      <c r="A186" s="22">
        <v>44504</v>
      </c>
      <c r="B186">
        <v>2.2869999999999999</v>
      </c>
      <c r="C186">
        <v>2.3860000000000001</v>
      </c>
      <c r="D186">
        <v>2.3860000000000001</v>
      </c>
      <c r="E186">
        <v>2.2869999999999999</v>
      </c>
      <c r="F186" s="21">
        <v>-3.6200000000000003E-2</v>
      </c>
    </row>
    <row r="187" spans="1:6" x14ac:dyDescent="0.35">
      <c r="A187" s="22">
        <v>44290</v>
      </c>
      <c r="B187">
        <v>2.3730000000000002</v>
      </c>
      <c r="C187">
        <v>2.3660000000000001</v>
      </c>
      <c r="D187">
        <v>2.3849999999999998</v>
      </c>
      <c r="E187">
        <v>2.363</v>
      </c>
      <c r="F187" s="21">
        <v>4.7000000000000002E-3</v>
      </c>
    </row>
    <row r="188" spans="1:6" x14ac:dyDescent="0.35">
      <c r="A188" s="22" t="s">
        <v>503</v>
      </c>
      <c r="B188">
        <v>2.3620000000000001</v>
      </c>
      <c r="C188">
        <v>2.3820000000000001</v>
      </c>
      <c r="D188">
        <v>2.3860000000000001</v>
      </c>
      <c r="E188">
        <v>2.351</v>
      </c>
      <c r="F188" s="21">
        <v>1.2999999999999999E-3</v>
      </c>
    </row>
    <row r="189" spans="1:6" x14ac:dyDescent="0.35">
      <c r="A189" s="22" t="s">
        <v>504</v>
      </c>
      <c r="B189">
        <v>2.359</v>
      </c>
      <c r="C189">
        <v>2.4079999999999999</v>
      </c>
      <c r="D189">
        <v>2.4079999999999999</v>
      </c>
      <c r="E189">
        <v>2.3460000000000001</v>
      </c>
      <c r="F189" s="21">
        <v>-2.9600000000000001E-2</v>
      </c>
    </row>
    <row r="190" spans="1:6" x14ac:dyDescent="0.35">
      <c r="A190" s="22" t="s">
        <v>505</v>
      </c>
      <c r="B190">
        <v>2.431</v>
      </c>
      <c r="C190">
        <v>2.3620000000000001</v>
      </c>
      <c r="D190">
        <v>2.431</v>
      </c>
      <c r="E190">
        <v>2.3620000000000001</v>
      </c>
      <c r="F190" s="21">
        <v>3.0499999999999999E-2</v>
      </c>
    </row>
    <row r="191" spans="1:6" x14ac:dyDescent="0.35">
      <c r="A191" s="22">
        <v>44380</v>
      </c>
      <c r="B191">
        <v>2.359</v>
      </c>
      <c r="C191">
        <v>2.3650000000000002</v>
      </c>
      <c r="D191">
        <v>2.3929999999999998</v>
      </c>
      <c r="E191">
        <v>2.3319999999999999</v>
      </c>
      <c r="F191" s="21">
        <v>6.7999999999999996E-3</v>
      </c>
    </row>
    <row r="192" spans="1:6" x14ac:dyDescent="0.35">
      <c r="A192" s="22" t="s">
        <v>507</v>
      </c>
      <c r="B192">
        <v>2.343</v>
      </c>
      <c r="C192">
        <v>2.335</v>
      </c>
      <c r="D192">
        <v>2.383</v>
      </c>
      <c r="E192">
        <v>2.2949999999999999</v>
      </c>
      <c r="F192" s="21">
        <v>-5.1000000000000004E-3</v>
      </c>
    </row>
    <row r="193" spans="1:6" x14ac:dyDescent="0.35">
      <c r="A193" s="22" t="s">
        <v>509</v>
      </c>
      <c r="B193">
        <v>2.355</v>
      </c>
      <c r="C193">
        <v>2.2429999999999999</v>
      </c>
      <c r="D193">
        <v>2.375</v>
      </c>
      <c r="E193">
        <v>2.2429999999999999</v>
      </c>
      <c r="F193" s="21">
        <v>6.0299999999999999E-2</v>
      </c>
    </row>
    <row r="194" spans="1:6" x14ac:dyDescent="0.35">
      <c r="A194" s="22" t="s">
        <v>511</v>
      </c>
      <c r="B194">
        <v>2.2210000000000001</v>
      </c>
      <c r="C194">
        <v>2.2389999999999999</v>
      </c>
      <c r="D194">
        <v>2.254</v>
      </c>
      <c r="E194">
        <v>2.2080000000000002</v>
      </c>
      <c r="F194" s="21">
        <v>-2.29E-2</v>
      </c>
    </row>
    <row r="195" spans="1:6" x14ac:dyDescent="0.35">
      <c r="A195" s="22">
        <v>44379</v>
      </c>
      <c r="B195">
        <v>2.2730000000000001</v>
      </c>
      <c r="C195">
        <v>2.2679999999999998</v>
      </c>
      <c r="D195">
        <v>2.2730000000000001</v>
      </c>
      <c r="E195">
        <v>2.2679999999999998</v>
      </c>
      <c r="F195" s="21">
        <v>1.1599999999999999E-2</v>
      </c>
    </row>
    <row r="196" spans="1:6" x14ac:dyDescent="0.35">
      <c r="A196" s="22" t="s">
        <v>514</v>
      </c>
      <c r="B196">
        <v>2.2469999999999999</v>
      </c>
      <c r="C196">
        <v>2.2789999999999999</v>
      </c>
      <c r="D196">
        <v>2.302</v>
      </c>
      <c r="E196">
        <v>2.2469999999999999</v>
      </c>
      <c r="F196" s="21">
        <v>-2.47E-2</v>
      </c>
    </row>
    <row r="197" spans="1:6" x14ac:dyDescent="0.35">
      <c r="A197" s="22" t="s">
        <v>516</v>
      </c>
      <c r="B197">
        <v>2.3039999999999998</v>
      </c>
      <c r="C197">
        <v>2.2069999999999999</v>
      </c>
      <c r="D197">
        <v>2.3149999999999999</v>
      </c>
      <c r="E197">
        <v>2.2069999999999999</v>
      </c>
      <c r="F197" s="21">
        <v>5.2999999999999999E-2</v>
      </c>
    </row>
    <row r="198" spans="1:6" x14ac:dyDescent="0.35">
      <c r="A198" s="22" t="s">
        <v>518</v>
      </c>
      <c r="B198">
        <v>2.1880000000000002</v>
      </c>
      <c r="C198">
        <v>2.1970000000000001</v>
      </c>
      <c r="D198">
        <v>2.2120000000000002</v>
      </c>
      <c r="E198">
        <v>2.06</v>
      </c>
      <c r="F198" s="21">
        <v>-8.6E-3</v>
      </c>
    </row>
    <row r="199" spans="1:6" x14ac:dyDescent="0.35">
      <c r="A199" s="22">
        <v>44470</v>
      </c>
      <c r="B199">
        <v>2.2069999999999999</v>
      </c>
      <c r="C199">
        <v>2.4119999999999999</v>
      </c>
      <c r="D199">
        <v>2.4119999999999999</v>
      </c>
      <c r="E199">
        <v>2.2069999999999999</v>
      </c>
      <c r="F199" s="21">
        <v>-9.4E-2</v>
      </c>
    </row>
    <row r="200" spans="1:6" x14ac:dyDescent="0.35">
      <c r="A200" s="22">
        <v>44256</v>
      </c>
      <c r="B200">
        <v>2.4359999999999999</v>
      </c>
      <c r="C200">
        <v>2.5409999999999999</v>
      </c>
      <c r="D200">
        <v>2.5409999999999999</v>
      </c>
      <c r="E200">
        <v>2.415</v>
      </c>
      <c r="F200" s="21">
        <v>-6.1000000000000004E-3</v>
      </c>
    </row>
    <row r="201" spans="1:6" x14ac:dyDescent="0.35">
      <c r="A201" s="22" t="s">
        <v>522</v>
      </c>
      <c r="B201">
        <v>2.4510000000000001</v>
      </c>
      <c r="C201">
        <v>2.3069999999999999</v>
      </c>
      <c r="D201">
        <v>2.4510000000000001</v>
      </c>
      <c r="E201">
        <v>2.3069999999999999</v>
      </c>
      <c r="F201" s="21">
        <v>6.2399999999999997E-2</v>
      </c>
    </row>
    <row r="202" spans="1:6" x14ac:dyDescent="0.35">
      <c r="A202" s="22" t="s">
        <v>524</v>
      </c>
      <c r="B202">
        <v>2.3069999999999999</v>
      </c>
      <c r="C202">
        <v>2.33</v>
      </c>
      <c r="D202">
        <v>2.3370000000000002</v>
      </c>
      <c r="E202">
        <v>2.2839999999999998</v>
      </c>
      <c r="F202" s="21">
        <v>-9.9000000000000008E-3</v>
      </c>
    </row>
    <row r="203" spans="1:6" x14ac:dyDescent="0.35">
      <c r="A203" s="22" t="s">
        <v>525</v>
      </c>
      <c r="B203">
        <v>2.33</v>
      </c>
      <c r="C203">
        <v>2.371</v>
      </c>
      <c r="D203">
        <v>2.371</v>
      </c>
      <c r="E203">
        <v>2.2959999999999998</v>
      </c>
      <c r="F203" s="21">
        <v>-1.7299999999999999E-2</v>
      </c>
    </row>
    <row r="204" spans="1:6" x14ac:dyDescent="0.35">
      <c r="A204" s="22">
        <v>43994</v>
      </c>
      <c r="B204">
        <v>2.371</v>
      </c>
      <c r="C204">
        <v>2.379</v>
      </c>
      <c r="D204">
        <v>2.3919999999999999</v>
      </c>
      <c r="E204">
        <v>2.339</v>
      </c>
      <c r="F204" s="21">
        <v>-3.3999999999999998E-3</v>
      </c>
    </row>
    <row r="205" spans="1:6" x14ac:dyDescent="0.35">
      <c r="A205" s="22" t="s">
        <v>526</v>
      </c>
      <c r="B205">
        <v>2.379</v>
      </c>
      <c r="C205">
        <v>2.4340000000000002</v>
      </c>
      <c r="D205">
        <v>2.4340000000000002</v>
      </c>
      <c r="E205">
        <v>2.379</v>
      </c>
      <c r="F205" s="21">
        <v>-2.2599999999999999E-2</v>
      </c>
    </row>
    <row r="206" spans="1:6" x14ac:dyDescent="0.35">
      <c r="A206" s="22" t="s">
        <v>527</v>
      </c>
      <c r="B206">
        <v>2.4340000000000002</v>
      </c>
      <c r="C206">
        <v>2.536</v>
      </c>
      <c r="D206">
        <v>2.536</v>
      </c>
      <c r="E206">
        <v>2.38</v>
      </c>
      <c r="F206" s="21">
        <v>-4.02E-2</v>
      </c>
    </row>
    <row r="207" spans="1:6" x14ac:dyDescent="0.35">
      <c r="A207" s="22" t="s">
        <v>529</v>
      </c>
      <c r="B207">
        <v>2.536</v>
      </c>
      <c r="C207">
        <v>2.5760000000000001</v>
      </c>
      <c r="D207">
        <v>2.5760000000000001</v>
      </c>
      <c r="E207">
        <v>2.536</v>
      </c>
      <c r="F207" s="21">
        <v>-1.55E-2</v>
      </c>
    </row>
    <row r="208" spans="1:6" x14ac:dyDescent="0.35">
      <c r="A208" s="22">
        <v>44054</v>
      </c>
      <c r="B208">
        <v>2.5760000000000001</v>
      </c>
      <c r="C208">
        <v>2.589</v>
      </c>
      <c r="D208">
        <v>2.589</v>
      </c>
      <c r="E208">
        <v>2.5539999999999998</v>
      </c>
      <c r="F208" s="21">
        <v>4.0000000000000002E-4</v>
      </c>
    </row>
    <row r="209" spans="1:6" x14ac:dyDescent="0.35">
      <c r="A209" s="22">
        <v>43841</v>
      </c>
      <c r="B209">
        <v>2.5750000000000002</v>
      </c>
      <c r="C209">
        <v>2.61</v>
      </c>
      <c r="D209">
        <v>2.61</v>
      </c>
      <c r="E209">
        <v>2.5550000000000002</v>
      </c>
      <c r="F209" s="21">
        <v>4.0000000000000002E-4</v>
      </c>
    </row>
    <row r="210" spans="1:6" x14ac:dyDescent="0.35">
      <c r="A210" s="22" t="s">
        <v>533</v>
      </c>
      <c r="B210">
        <v>2.5739999999999998</v>
      </c>
      <c r="C210">
        <v>2.552</v>
      </c>
      <c r="D210">
        <v>2.6040000000000001</v>
      </c>
      <c r="E210">
        <v>2.5449999999999999</v>
      </c>
      <c r="F210" s="21">
        <v>8.2000000000000007E-3</v>
      </c>
    </row>
    <row r="211" spans="1:6" x14ac:dyDescent="0.35">
      <c r="A211" s="22" t="s">
        <v>535</v>
      </c>
      <c r="B211">
        <v>2.5529999999999999</v>
      </c>
      <c r="C211">
        <v>2.5489999999999999</v>
      </c>
      <c r="D211">
        <v>2.5670000000000002</v>
      </c>
      <c r="E211">
        <v>2.5390000000000001</v>
      </c>
      <c r="F211" s="21">
        <v>1.6000000000000001E-3</v>
      </c>
    </row>
    <row r="212" spans="1:6" x14ac:dyDescent="0.35">
      <c r="A212" s="22">
        <v>44145</v>
      </c>
      <c r="B212">
        <v>2.5489999999999999</v>
      </c>
      <c r="C212">
        <v>2.5390000000000001</v>
      </c>
      <c r="D212">
        <v>2.5489999999999999</v>
      </c>
      <c r="E212">
        <v>2.528</v>
      </c>
      <c r="F212" s="21">
        <v>7.9000000000000008E-3</v>
      </c>
    </row>
    <row r="213" spans="1:6" x14ac:dyDescent="0.35">
      <c r="A213" s="22">
        <v>43931</v>
      </c>
      <c r="B213">
        <v>2.5289999999999999</v>
      </c>
      <c r="C213">
        <v>2.4569999999999999</v>
      </c>
      <c r="D213">
        <v>2.5289999999999999</v>
      </c>
      <c r="E213">
        <v>2.4569999999999999</v>
      </c>
      <c r="F213" s="21">
        <v>2.8899999999999999E-2</v>
      </c>
    </row>
    <row r="214" spans="1:6" x14ac:dyDescent="0.35">
      <c r="A214" s="22" t="s">
        <v>539</v>
      </c>
      <c r="B214">
        <v>2.4580000000000002</v>
      </c>
      <c r="C214">
        <v>2.77</v>
      </c>
      <c r="D214">
        <v>2.782</v>
      </c>
      <c r="E214">
        <v>2.4580000000000002</v>
      </c>
      <c r="F214" s="21">
        <v>-0.113</v>
      </c>
    </row>
    <row r="215" spans="1:6" x14ac:dyDescent="0.35">
      <c r="A215" s="22" t="s">
        <v>541</v>
      </c>
      <c r="B215">
        <v>2.7709999999999999</v>
      </c>
      <c r="C215">
        <v>2.802</v>
      </c>
      <c r="D215">
        <v>2.802</v>
      </c>
      <c r="E215">
        <v>2.7709999999999999</v>
      </c>
      <c r="F215" s="21">
        <v>-1.14E-2</v>
      </c>
    </row>
    <row r="216" spans="1:6" x14ac:dyDescent="0.35">
      <c r="A216" s="22" t="s">
        <v>543</v>
      </c>
      <c r="B216">
        <v>2.8029999999999999</v>
      </c>
      <c r="C216">
        <v>2.8769999999999998</v>
      </c>
      <c r="D216">
        <v>2.8769999999999998</v>
      </c>
      <c r="E216">
        <v>2.8029999999999999</v>
      </c>
      <c r="F216" s="21">
        <v>-2.6100000000000002E-2</v>
      </c>
    </row>
    <row r="217" spans="1:6" x14ac:dyDescent="0.35">
      <c r="A217" s="22">
        <v>43991</v>
      </c>
      <c r="B217">
        <v>2.8780000000000001</v>
      </c>
      <c r="C217">
        <v>2.9129999999999998</v>
      </c>
      <c r="D217">
        <v>2.9220000000000002</v>
      </c>
      <c r="E217">
        <v>2.8780000000000001</v>
      </c>
      <c r="F217" s="21">
        <v>-1.24E-2</v>
      </c>
    </row>
    <row r="218" spans="1:6" x14ac:dyDescent="0.35">
      <c r="A218" s="22" t="s">
        <v>546</v>
      </c>
      <c r="B218">
        <v>2.9140000000000001</v>
      </c>
      <c r="C218">
        <v>2.8809999999999998</v>
      </c>
      <c r="D218">
        <v>2.9220000000000002</v>
      </c>
      <c r="E218">
        <v>2.8730000000000002</v>
      </c>
      <c r="F218" s="21">
        <v>1.11E-2</v>
      </c>
    </row>
    <row r="219" spans="1:6" x14ac:dyDescent="0.35">
      <c r="A219" s="22" t="s">
        <v>548</v>
      </c>
      <c r="B219">
        <v>2.8820000000000001</v>
      </c>
      <c r="C219">
        <v>2.8849999999999998</v>
      </c>
      <c r="D219">
        <v>2.9</v>
      </c>
      <c r="E219">
        <v>2.8820000000000001</v>
      </c>
      <c r="F219" s="21">
        <v>-1.4E-3</v>
      </c>
    </row>
    <row r="220" spans="1:6" x14ac:dyDescent="0.35">
      <c r="A220" s="22" t="s">
        <v>550</v>
      </c>
      <c r="B220">
        <v>2.8860000000000001</v>
      </c>
      <c r="C220">
        <v>2.8879999999999999</v>
      </c>
      <c r="D220">
        <v>2.9020000000000001</v>
      </c>
      <c r="E220">
        <v>2.8860000000000001</v>
      </c>
      <c r="F220" s="21">
        <v>-1E-3</v>
      </c>
    </row>
    <row r="221" spans="1:6" x14ac:dyDescent="0.35">
      <c r="A221" s="22">
        <v>44082</v>
      </c>
      <c r="B221">
        <v>2.8889999999999998</v>
      </c>
      <c r="C221">
        <v>2.8849999999999998</v>
      </c>
      <c r="D221">
        <v>2.8969999999999998</v>
      </c>
      <c r="E221">
        <v>2.8660000000000001</v>
      </c>
      <c r="F221" s="21">
        <v>1.4E-3</v>
      </c>
    </row>
    <row r="222" spans="1:6" x14ac:dyDescent="0.35">
      <c r="A222" s="22">
        <v>43869</v>
      </c>
      <c r="B222">
        <v>2.8849999999999998</v>
      </c>
      <c r="C222">
        <v>2.9649999999999999</v>
      </c>
      <c r="D222">
        <v>2.97</v>
      </c>
      <c r="E222">
        <v>2.859</v>
      </c>
      <c r="F222" s="21">
        <v>-2.7300000000000001E-2</v>
      </c>
    </row>
    <row r="223" spans="1:6" x14ac:dyDescent="0.35">
      <c r="A223" s="22" t="s">
        <v>553</v>
      </c>
      <c r="B223">
        <v>2.9660000000000002</v>
      </c>
      <c r="C223">
        <v>2.8860000000000001</v>
      </c>
      <c r="D223">
        <v>3.0569999999999999</v>
      </c>
      <c r="E223">
        <v>2.8860000000000001</v>
      </c>
      <c r="F223" s="21">
        <v>2.7699999999999999E-2</v>
      </c>
    </row>
    <row r="224" spans="1:6" x14ac:dyDescent="0.35">
      <c r="A224" s="22" t="s">
        <v>555</v>
      </c>
      <c r="B224">
        <v>2.8860000000000001</v>
      </c>
      <c r="C224">
        <v>2.88</v>
      </c>
      <c r="D224">
        <v>2.9089999999999998</v>
      </c>
      <c r="E224">
        <v>2.867</v>
      </c>
      <c r="F224" s="21">
        <v>1.6999999999999999E-3</v>
      </c>
    </row>
    <row r="225" spans="1:6" x14ac:dyDescent="0.35">
      <c r="A225" s="22">
        <v>44172</v>
      </c>
      <c r="B225">
        <v>2.8809999999999998</v>
      </c>
      <c r="C225">
        <v>2.9180000000000001</v>
      </c>
      <c r="D225">
        <v>2.9180000000000001</v>
      </c>
      <c r="E225">
        <v>2.8290000000000002</v>
      </c>
      <c r="F225" s="21">
        <v>-1.2999999999999999E-2</v>
      </c>
    </row>
    <row r="226" spans="1:6" x14ac:dyDescent="0.35">
      <c r="A226" s="22">
        <v>43958</v>
      </c>
      <c r="B226">
        <v>2.919</v>
      </c>
      <c r="C226">
        <v>3.0059999999999998</v>
      </c>
      <c r="D226">
        <v>3.0059999999999998</v>
      </c>
      <c r="E226">
        <v>2.9180000000000001</v>
      </c>
      <c r="F226" s="21">
        <v>-2.93E-2</v>
      </c>
    </row>
    <row r="227" spans="1:6" x14ac:dyDescent="0.35">
      <c r="A227" s="22" t="s">
        <v>558</v>
      </c>
      <c r="B227">
        <v>3.0070000000000001</v>
      </c>
      <c r="C227">
        <v>3.0259999999999998</v>
      </c>
      <c r="D227">
        <v>3.0430000000000001</v>
      </c>
      <c r="E227">
        <v>2.996</v>
      </c>
      <c r="F227" s="21">
        <v>-6.3E-3</v>
      </c>
    </row>
    <row r="228" spans="1:6" x14ac:dyDescent="0.35">
      <c r="A228" s="22" t="s">
        <v>560</v>
      </c>
      <c r="B228">
        <v>3.0259999999999998</v>
      </c>
      <c r="C228">
        <v>3.069</v>
      </c>
      <c r="D228">
        <v>3.069</v>
      </c>
      <c r="E228">
        <v>3.0179999999999998</v>
      </c>
      <c r="F228" s="21">
        <v>-1.4E-2</v>
      </c>
    </row>
    <row r="229" spans="1:6" x14ac:dyDescent="0.35">
      <c r="A229" s="22" t="s">
        <v>561</v>
      </c>
      <c r="B229">
        <v>3.069</v>
      </c>
      <c r="C229">
        <v>3.0670000000000002</v>
      </c>
      <c r="D229">
        <v>3.073</v>
      </c>
      <c r="E229">
        <v>3.0379999999999998</v>
      </c>
      <c r="F229" s="21">
        <v>6.9999999999999999E-4</v>
      </c>
    </row>
    <row r="230" spans="1:6" x14ac:dyDescent="0.35">
      <c r="A230" s="22">
        <v>44018</v>
      </c>
      <c r="B230">
        <v>3.0670000000000002</v>
      </c>
      <c r="C230">
        <v>3.0960000000000001</v>
      </c>
      <c r="D230">
        <v>3.121</v>
      </c>
      <c r="E230">
        <v>3.0579999999999998</v>
      </c>
      <c r="F230" s="21">
        <v>-9.4000000000000004E-3</v>
      </c>
    </row>
    <row r="231" spans="1:6" x14ac:dyDescent="0.35">
      <c r="A231" s="22" t="s">
        <v>563</v>
      </c>
      <c r="B231">
        <v>3.0960000000000001</v>
      </c>
      <c r="C231">
        <v>3.1920000000000002</v>
      </c>
      <c r="D231">
        <v>3.1920000000000002</v>
      </c>
      <c r="E231">
        <v>3.09</v>
      </c>
      <c r="F231" s="21">
        <v>-1.5900000000000001E-2</v>
      </c>
    </row>
    <row r="232" spans="1:6" x14ac:dyDescent="0.35">
      <c r="A232" s="22" t="s">
        <v>565</v>
      </c>
      <c r="B232">
        <v>3.1459999999999999</v>
      </c>
      <c r="C232">
        <v>3.0259999999999998</v>
      </c>
      <c r="D232">
        <v>3.1579999999999999</v>
      </c>
      <c r="E232">
        <v>3.0259999999999998</v>
      </c>
      <c r="F232" s="21">
        <v>3.9699999999999999E-2</v>
      </c>
    </row>
    <row r="233" spans="1:6" x14ac:dyDescent="0.35">
      <c r="A233" s="22" t="s">
        <v>567</v>
      </c>
      <c r="B233">
        <v>3.0259999999999998</v>
      </c>
      <c r="C233">
        <v>3.01</v>
      </c>
      <c r="D233">
        <v>3.0259999999999998</v>
      </c>
      <c r="E233">
        <v>2.9180000000000001</v>
      </c>
      <c r="F233" s="21">
        <v>5.3E-3</v>
      </c>
    </row>
    <row r="234" spans="1:6" x14ac:dyDescent="0.35">
      <c r="A234" s="22">
        <v>44109</v>
      </c>
      <c r="B234">
        <v>3.01</v>
      </c>
      <c r="C234">
        <v>3.0630000000000002</v>
      </c>
      <c r="D234">
        <v>3.0630000000000002</v>
      </c>
      <c r="E234">
        <v>2.9180000000000001</v>
      </c>
      <c r="F234" s="21">
        <v>-1.7299999999999999E-2</v>
      </c>
    </row>
    <row r="235" spans="1:6" x14ac:dyDescent="0.35">
      <c r="A235" s="22">
        <v>43895</v>
      </c>
      <c r="B235">
        <v>3.0630000000000002</v>
      </c>
      <c r="C235">
        <v>3.048</v>
      </c>
      <c r="D235">
        <v>3.1579999999999999</v>
      </c>
      <c r="E235">
        <v>3.0230000000000001</v>
      </c>
      <c r="F235" s="21">
        <v>4.3E-3</v>
      </c>
    </row>
    <row r="236" spans="1:6" x14ac:dyDescent="0.35">
      <c r="A236" s="22" t="s">
        <v>568</v>
      </c>
      <c r="B236">
        <v>3.05</v>
      </c>
      <c r="C236">
        <v>3.1970000000000001</v>
      </c>
      <c r="D236">
        <v>3.1970000000000001</v>
      </c>
      <c r="E236">
        <v>3.0489999999999999</v>
      </c>
      <c r="F236" s="21">
        <v>-4.5999999999999999E-2</v>
      </c>
    </row>
    <row r="237" spans="1:6" x14ac:dyDescent="0.35">
      <c r="A237" s="22" t="s">
        <v>570</v>
      </c>
      <c r="B237">
        <v>3.1970000000000001</v>
      </c>
      <c r="C237">
        <v>3.246</v>
      </c>
      <c r="D237">
        <v>3.2469999999999999</v>
      </c>
      <c r="E237">
        <v>3.1819999999999999</v>
      </c>
      <c r="F237" s="21">
        <v>-1.5100000000000001E-2</v>
      </c>
    </row>
    <row r="238" spans="1:6" x14ac:dyDescent="0.35">
      <c r="A238" s="22">
        <v>44169</v>
      </c>
      <c r="B238">
        <v>3.246</v>
      </c>
      <c r="C238">
        <v>3.2240000000000002</v>
      </c>
      <c r="D238">
        <v>3.306</v>
      </c>
      <c r="E238">
        <v>3.2189999999999999</v>
      </c>
      <c r="F238" s="21">
        <v>6.7999999999999996E-3</v>
      </c>
    </row>
    <row r="239" spans="1:6" x14ac:dyDescent="0.35">
      <c r="A239" s="22">
        <v>43955</v>
      </c>
      <c r="B239">
        <v>3.2240000000000002</v>
      </c>
      <c r="C239">
        <v>3.5259999999999998</v>
      </c>
      <c r="D239">
        <v>3.5259999999999998</v>
      </c>
      <c r="E239">
        <v>3.1419999999999999</v>
      </c>
      <c r="F239" s="21">
        <v>-8.5599999999999996E-2</v>
      </c>
    </row>
    <row r="240" spans="1:6" x14ac:dyDescent="0.35">
      <c r="A240" s="22" t="s">
        <v>574</v>
      </c>
      <c r="B240">
        <v>3.5259999999999998</v>
      </c>
      <c r="C240">
        <v>3.4540000000000002</v>
      </c>
      <c r="D240">
        <v>3.6219999999999999</v>
      </c>
      <c r="E240">
        <v>3.4540000000000002</v>
      </c>
      <c r="F240" s="21">
        <v>2.0799999999999999E-2</v>
      </c>
    </row>
    <row r="241" spans="1:6" x14ac:dyDescent="0.35">
      <c r="A241" s="22" t="s">
        <v>576</v>
      </c>
      <c r="B241">
        <v>3.4540000000000002</v>
      </c>
      <c r="C241">
        <v>2.88</v>
      </c>
      <c r="D241">
        <v>3.4540000000000002</v>
      </c>
      <c r="E241">
        <v>2.88</v>
      </c>
      <c r="F241" s="21">
        <v>0.1993</v>
      </c>
    </row>
    <row r="242" spans="1:6" x14ac:dyDescent="0.35">
      <c r="A242" s="22" t="s">
        <v>578</v>
      </c>
      <c r="B242">
        <v>2.88</v>
      </c>
      <c r="C242">
        <v>2.4390000000000001</v>
      </c>
      <c r="D242">
        <v>2.88</v>
      </c>
      <c r="E242">
        <v>2.4239999999999999</v>
      </c>
      <c r="F242" s="21">
        <v>0.18079999999999999</v>
      </c>
    </row>
    <row r="243" spans="1:6" x14ac:dyDescent="0.35">
      <c r="A243" s="22">
        <v>44046</v>
      </c>
      <c r="B243">
        <v>2.4390000000000001</v>
      </c>
      <c r="C243">
        <v>2.34</v>
      </c>
      <c r="D243">
        <v>2.4390000000000001</v>
      </c>
      <c r="E243">
        <v>2.234</v>
      </c>
      <c r="F243" s="21">
        <v>4.2299999999999997E-2</v>
      </c>
    </row>
    <row r="244" spans="1:6" x14ac:dyDescent="0.35">
      <c r="A244" s="22">
        <v>43833</v>
      </c>
      <c r="B244">
        <v>2.34</v>
      </c>
      <c r="C244">
        <v>2.9</v>
      </c>
      <c r="D244">
        <v>2.9</v>
      </c>
      <c r="E244">
        <v>2.34</v>
      </c>
      <c r="F244" s="21">
        <v>-0.1807</v>
      </c>
    </row>
    <row r="245" spans="1:6" x14ac:dyDescent="0.35">
      <c r="A245" s="22" t="s">
        <v>581</v>
      </c>
      <c r="B245">
        <v>2.8559999999999999</v>
      </c>
      <c r="C245">
        <v>2.8759999999999999</v>
      </c>
      <c r="D245">
        <v>2.956</v>
      </c>
      <c r="E245">
        <v>2.8559999999999999</v>
      </c>
      <c r="F245" s="21">
        <v>-7.3000000000000001E-3</v>
      </c>
    </row>
    <row r="246" spans="1:6" x14ac:dyDescent="0.35">
      <c r="A246" s="22" t="s">
        <v>583</v>
      </c>
      <c r="B246">
        <v>2.8769999999999998</v>
      </c>
      <c r="C246">
        <v>2.9740000000000002</v>
      </c>
      <c r="D246">
        <v>2.9740000000000002</v>
      </c>
      <c r="E246">
        <v>2.8220000000000001</v>
      </c>
      <c r="F246" s="21">
        <v>-3.2899999999999999E-2</v>
      </c>
    </row>
    <row r="247" spans="1:6" x14ac:dyDescent="0.35">
      <c r="A247" s="22">
        <v>44076</v>
      </c>
      <c r="B247">
        <v>2.9750000000000001</v>
      </c>
      <c r="C247">
        <v>3.0449999999999999</v>
      </c>
      <c r="D247">
        <v>3.09</v>
      </c>
      <c r="E247">
        <v>2.9750000000000001</v>
      </c>
      <c r="F247" s="21">
        <v>-2.3300000000000001E-2</v>
      </c>
    </row>
    <row r="248" spans="1:6" x14ac:dyDescent="0.35">
      <c r="A248" s="22">
        <v>43863</v>
      </c>
      <c r="B248">
        <v>3.0459999999999998</v>
      </c>
      <c r="C248">
        <v>3.1560000000000001</v>
      </c>
      <c r="D248">
        <v>3.3279999999999998</v>
      </c>
      <c r="E248">
        <v>3.012</v>
      </c>
      <c r="F248" s="21">
        <v>-3.5200000000000002E-2</v>
      </c>
    </row>
    <row r="249" spans="1:6" x14ac:dyDescent="0.35">
      <c r="A249" s="22" t="s">
        <v>587</v>
      </c>
      <c r="B249">
        <v>3.157</v>
      </c>
      <c r="C249">
        <v>3.1059999999999999</v>
      </c>
      <c r="D249">
        <v>3.157</v>
      </c>
      <c r="E249">
        <v>3.1059999999999999</v>
      </c>
      <c r="F249" s="21">
        <v>1.4800000000000001E-2</v>
      </c>
    </row>
    <row r="250" spans="1:6" x14ac:dyDescent="0.35">
      <c r="A250" s="22" t="s">
        <v>589</v>
      </c>
      <c r="B250">
        <v>3.1110000000000002</v>
      </c>
      <c r="C250">
        <v>2.8450000000000002</v>
      </c>
      <c r="D250">
        <v>3.1110000000000002</v>
      </c>
      <c r="E250">
        <v>2.8450000000000002</v>
      </c>
      <c r="F250" s="21">
        <v>9.3100000000000002E-2</v>
      </c>
    </row>
    <row r="251" spans="1:6" x14ac:dyDescent="0.35">
      <c r="A251" s="22">
        <v>44166</v>
      </c>
      <c r="B251">
        <v>2.8460000000000001</v>
      </c>
      <c r="C251">
        <v>3.0739999999999998</v>
      </c>
      <c r="D251">
        <v>3.0739999999999998</v>
      </c>
      <c r="E251">
        <v>2.8460000000000001</v>
      </c>
      <c r="F251" s="21">
        <v>-7.4499999999999997E-2</v>
      </c>
    </row>
    <row r="252" spans="1:6" x14ac:dyDescent="0.35">
      <c r="A252" s="22">
        <v>43952</v>
      </c>
      <c r="B252">
        <v>3.0750000000000002</v>
      </c>
      <c r="C252">
        <v>3.375</v>
      </c>
      <c r="D252">
        <v>3.375</v>
      </c>
      <c r="E252">
        <v>3.0750000000000002</v>
      </c>
      <c r="F252" s="21">
        <v>-8.8900000000000007E-2</v>
      </c>
    </row>
    <row r="253" spans="1:6" x14ac:dyDescent="0.35">
      <c r="A253" s="22" t="s">
        <v>593</v>
      </c>
      <c r="B253">
        <v>3.375</v>
      </c>
      <c r="C253">
        <v>3.3690000000000002</v>
      </c>
      <c r="D253">
        <v>3.4169999999999998</v>
      </c>
      <c r="E253">
        <v>3.3690000000000002</v>
      </c>
      <c r="F253" s="21">
        <v>1.5E-3</v>
      </c>
    </row>
    <row r="254" spans="1:6" x14ac:dyDescent="0.35">
      <c r="A254" s="22" t="s">
        <v>595</v>
      </c>
      <c r="B254">
        <v>3.37</v>
      </c>
      <c r="C254">
        <v>3.4889999999999999</v>
      </c>
      <c r="D254">
        <v>3.4889999999999999</v>
      </c>
      <c r="E254">
        <v>3.37</v>
      </c>
      <c r="F254" s="21">
        <v>-3.4099999999999998E-2</v>
      </c>
    </row>
    <row r="255" spans="1:6" x14ac:dyDescent="0.35">
      <c r="A255" s="22" t="s">
        <v>597</v>
      </c>
      <c r="B255">
        <v>3.4889999999999999</v>
      </c>
      <c r="C255">
        <v>3.5059999999999998</v>
      </c>
      <c r="D255">
        <v>3.51</v>
      </c>
      <c r="E255">
        <v>3.4889999999999999</v>
      </c>
      <c r="F255" s="21">
        <v>-4.7999999999999996E-3</v>
      </c>
    </row>
    <row r="256" spans="1:6" x14ac:dyDescent="0.35">
      <c r="A256" s="22">
        <v>43689</v>
      </c>
      <c r="B256">
        <v>3.5059999999999998</v>
      </c>
      <c r="C256">
        <v>3.5019999999999998</v>
      </c>
      <c r="D256">
        <v>3.5209999999999999</v>
      </c>
      <c r="E256">
        <v>3.5019999999999998</v>
      </c>
      <c r="F256" s="21">
        <v>8.9999999999999998E-4</v>
      </c>
    </row>
    <row r="257" spans="1:6" x14ac:dyDescent="0.35">
      <c r="A257" s="22">
        <v>43477</v>
      </c>
      <c r="B257">
        <v>3.5030000000000001</v>
      </c>
      <c r="C257">
        <v>3.5680000000000001</v>
      </c>
      <c r="D257">
        <v>3.5680000000000001</v>
      </c>
      <c r="E257">
        <v>3.5030000000000001</v>
      </c>
      <c r="F257" s="21">
        <v>-1.8200000000000001E-2</v>
      </c>
    </row>
    <row r="258" spans="1:6" x14ac:dyDescent="0.35">
      <c r="A258" s="22" t="s">
        <v>599</v>
      </c>
      <c r="B258">
        <v>3.5680000000000001</v>
      </c>
      <c r="C258">
        <v>3.6829999999999998</v>
      </c>
      <c r="D258">
        <v>3.7069999999999999</v>
      </c>
      <c r="E258">
        <v>3.5379999999999998</v>
      </c>
      <c r="F258" s="21">
        <v>-3.1199999999999999E-2</v>
      </c>
    </row>
    <row r="259" spans="1:6" x14ac:dyDescent="0.35">
      <c r="A259" s="22" t="s">
        <v>601</v>
      </c>
      <c r="B259">
        <v>3.6829999999999998</v>
      </c>
      <c r="C259">
        <v>3.7109999999999999</v>
      </c>
      <c r="D259">
        <v>3.7109999999999999</v>
      </c>
      <c r="E259">
        <v>3.6339999999999999</v>
      </c>
      <c r="F259" s="21">
        <v>-7.7999999999999996E-3</v>
      </c>
    </row>
    <row r="260" spans="1:6" x14ac:dyDescent="0.35">
      <c r="A260" s="22">
        <v>43749</v>
      </c>
      <c r="B260">
        <v>3.7120000000000002</v>
      </c>
      <c r="C260">
        <v>3.7280000000000002</v>
      </c>
      <c r="D260">
        <v>3.78</v>
      </c>
      <c r="E260">
        <v>3.6819999999999999</v>
      </c>
      <c r="F260" s="21">
        <v>-4.3E-3</v>
      </c>
    </row>
    <row r="261" spans="1:6" x14ac:dyDescent="0.35">
      <c r="A261" s="22">
        <v>43535</v>
      </c>
      <c r="B261">
        <v>3.7280000000000002</v>
      </c>
      <c r="C261">
        <v>3.6589999999999998</v>
      </c>
      <c r="D261">
        <v>3.7559999999999998</v>
      </c>
      <c r="E261">
        <v>3.6589999999999998</v>
      </c>
      <c r="F261" s="21">
        <v>1.89E-2</v>
      </c>
    </row>
    <row r="262" spans="1:6" x14ac:dyDescent="0.35">
      <c r="A262" s="22" t="s">
        <v>605</v>
      </c>
      <c r="B262">
        <v>3.6589999999999998</v>
      </c>
      <c r="C262">
        <v>3.6869999999999998</v>
      </c>
      <c r="D262">
        <v>3.7309999999999999</v>
      </c>
      <c r="E262">
        <v>3.633</v>
      </c>
      <c r="F262" s="21">
        <v>-7.9000000000000008E-3</v>
      </c>
    </row>
    <row r="263" spans="1:6" x14ac:dyDescent="0.35">
      <c r="A263" s="22" t="s">
        <v>606</v>
      </c>
      <c r="B263">
        <v>3.6880000000000002</v>
      </c>
      <c r="C263">
        <v>3.6819999999999999</v>
      </c>
      <c r="D263">
        <v>3.7879999999999998</v>
      </c>
      <c r="E263">
        <v>3.5459999999999998</v>
      </c>
      <c r="F263" s="21">
        <v>1.4E-3</v>
      </c>
    </row>
    <row r="264" spans="1:6" x14ac:dyDescent="0.35">
      <c r="A264" s="22" t="s">
        <v>608</v>
      </c>
      <c r="B264">
        <v>3.6829999999999998</v>
      </c>
      <c r="C264">
        <v>3.919</v>
      </c>
      <c r="D264">
        <v>3.919</v>
      </c>
      <c r="E264">
        <v>3.6829999999999998</v>
      </c>
      <c r="F264" s="21">
        <v>-6.0199999999999997E-2</v>
      </c>
    </row>
    <row r="265" spans="1:6" x14ac:dyDescent="0.35">
      <c r="A265" s="22">
        <v>43626</v>
      </c>
      <c r="B265">
        <v>3.919</v>
      </c>
      <c r="C265">
        <v>3.9980000000000002</v>
      </c>
      <c r="D265">
        <v>3.9980000000000002</v>
      </c>
      <c r="E265">
        <v>3.919</v>
      </c>
      <c r="F265" s="21">
        <v>-0.02</v>
      </c>
    </row>
    <row r="266" spans="1:6" x14ac:dyDescent="0.35">
      <c r="A266" s="22" t="s">
        <v>611</v>
      </c>
      <c r="B266">
        <v>3.9990000000000001</v>
      </c>
      <c r="C266">
        <v>4.0490000000000004</v>
      </c>
      <c r="D266">
        <v>4.0570000000000004</v>
      </c>
      <c r="E266">
        <v>3.9990000000000001</v>
      </c>
      <c r="F266" s="21">
        <v>-1.26E-2</v>
      </c>
    </row>
    <row r="267" spans="1:6" x14ac:dyDescent="0.35">
      <c r="A267" s="22" t="s">
        <v>613</v>
      </c>
      <c r="B267">
        <v>4.05</v>
      </c>
      <c r="C267">
        <v>4.0060000000000002</v>
      </c>
      <c r="D267">
        <v>4.05</v>
      </c>
      <c r="E267">
        <v>4.0019999999999998</v>
      </c>
      <c r="F267" s="21">
        <v>1.0699999999999999E-2</v>
      </c>
    </row>
    <row r="268" spans="1:6" x14ac:dyDescent="0.35">
      <c r="A268" s="22" t="s">
        <v>615</v>
      </c>
      <c r="B268">
        <v>4.0069999999999997</v>
      </c>
      <c r="C268">
        <v>3.984</v>
      </c>
      <c r="D268">
        <v>4.0490000000000004</v>
      </c>
      <c r="E268">
        <v>3.984</v>
      </c>
      <c r="F268" s="21">
        <v>5.7999999999999996E-3</v>
      </c>
    </row>
    <row r="269" spans="1:6" x14ac:dyDescent="0.35">
      <c r="A269" s="22">
        <v>43686</v>
      </c>
      <c r="B269">
        <v>3.984</v>
      </c>
      <c r="C269">
        <v>4.0780000000000003</v>
      </c>
      <c r="D269">
        <v>4.12</v>
      </c>
      <c r="E269">
        <v>3.984</v>
      </c>
      <c r="F269" s="21">
        <v>-2.3300000000000001E-2</v>
      </c>
    </row>
    <row r="270" spans="1:6" x14ac:dyDescent="0.35">
      <c r="A270" s="22">
        <v>43474</v>
      </c>
      <c r="B270">
        <v>4.0789999999999997</v>
      </c>
      <c r="C270">
        <v>4.1619999999999999</v>
      </c>
      <c r="D270">
        <v>4.1719999999999997</v>
      </c>
      <c r="E270">
        <v>4.0789999999999997</v>
      </c>
      <c r="F270" s="21">
        <v>-1.9900000000000001E-2</v>
      </c>
    </row>
    <row r="271" spans="1:6" x14ac:dyDescent="0.35">
      <c r="A271" s="22" t="s">
        <v>619</v>
      </c>
      <c r="B271">
        <v>4.1619999999999999</v>
      </c>
      <c r="C271">
        <v>4.202</v>
      </c>
      <c r="D271">
        <v>4.2409999999999997</v>
      </c>
      <c r="E271">
        <v>4.1619999999999999</v>
      </c>
      <c r="F271" s="21">
        <v>-9.4999999999999998E-3</v>
      </c>
    </row>
    <row r="272" spans="1:6" x14ac:dyDescent="0.35">
      <c r="A272" s="22" t="s">
        <v>621</v>
      </c>
      <c r="B272">
        <v>4.202</v>
      </c>
      <c r="C272">
        <v>4.2830000000000004</v>
      </c>
      <c r="D272">
        <v>4.3319999999999999</v>
      </c>
      <c r="E272">
        <v>4.202</v>
      </c>
      <c r="F272" s="21">
        <v>-1.3599999999999999E-2</v>
      </c>
    </row>
    <row r="273" spans="1:6" x14ac:dyDescent="0.35">
      <c r="A273" s="22">
        <v>43777</v>
      </c>
      <c r="B273">
        <v>4.26</v>
      </c>
      <c r="C273">
        <v>4.4550000000000001</v>
      </c>
      <c r="D273">
        <v>4.4550000000000001</v>
      </c>
      <c r="E273">
        <v>4.2300000000000004</v>
      </c>
      <c r="F273" s="21">
        <v>-4.2700000000000002E-2</v>
      </c>
    </row>
    <row r="274" spans="1:6" x14ac:dyDescent="0.35">
      <c r="A274" s="22">
        <v>43563</v>
      </c>
      <c r="B274">
        <v>4.45</v>
      </c>
      <c r="C274">
        <v>4.4480000000000004</v>
      </c>
      <c r="D274">
        <v>4.4690000000000003</v>
      </c>
      <c r="E274">
        <v>4.4480000000000004</v>
      </c>
      <c r="F274" s="21">
        <v>2.0000000000000001E-4</v>
      </c>
    </row>
    <row r="275" spans="1:6" x14ac:dyDescent="0.35">
      <c r="A275" s="22" t="s">
        <v>625</v>
      </c>
      <c r="B275">
        <v>4.4489999999999998</v>
      </c>
      <c r="C275">
        <v>4.4459999999999997</v>
      </c>
      <c r="D275">
        <v>4.4779999999999998</v>
      </c>
      <c r="E275">
        <v>4.4039999999999999</v>
      </c>
      <c r="F275" s="21">
        <v>6.9999999999999999E-4</v>
      </c>
    </row>
    <row r="276" spans="1:6" x14ac:dyDescent="0.35">
      <c r="A276" s="22" t="s">
        <v>627</v>
      </c>
      <c r="B276">
        <v>4.4459999999999997</v>
      </c>
      <c r="C276">
        <v>4.4880000000000004</v>
      </c>
      <c r="D276">
        <v>4.4880000000000004</v>
      </c>
      <c r="E276">
        <v>4.4359999999999999</v>
      </c>
      <c r="F276" s="21">
        <v>-9.4000000000000004E-3</v>
      </c>
    </row>
    <row r="277" spans="1:6" x14ac:dyDescent="0.35">
      <c r="A277" s="22" t="s">
        <v>629</v>
      </c>
      <c r="B277">
        <v>4.4880000000000004</v>
      </c>
      <c r="C277">
        <v>4.5549999999999997</v>
      </c>
      <c r="D277">
        <v>4.5549999999999997</v>
      </c>
      <c r="E277">
        <v>4.4880000000000004</v>
      </c>
      <c r="F277" s="21">
        <v>-1.49E-2</v>
      </c>
    </row>
    <row r="278" spans="1:6" x14ac:dyDescent="0.35">
      <c r="A278" s="22">
        <v>43653</v>
      </c>
      <c r="B278">
        <v>4.556</v>
      </c>
      <c r="C278">
        <v>4.6130000000000004</v>
      </c>
      <c r="D278">
        <v>4.6130000000000004</v>
      </c>
      <c r="E278">
        <v>4.54</v>
      </c>
      <c r="F278" s="21">
        <v>-1.24E-2</v>
      </c>
    </row>
    <row r="279" spans="1:6" x14ac:dyDescent="0.35">
      <c r="A279" s="22" t="s">
        <v>632</v>
      </c>
      <c r="B279">
        <v>4.6130000000000004</v>
      </c>
      <c r="C279">
        <v>4.6539999999999999</v>
      </c>
      <c r="D279">
        <v>4.6680000000000001</v>
      </c>
      <c r="E279">
        <v>4.6130000000000004</v>
      </c>
      <c r="F279" s="21">
        <v>-8.8000000000000005E-3</v>
      </c>
    </row>
    <row r="280" spans="1:6" x14ac:dyDescent="0.35">
      <c r="A280" s="22" t="s">
        <v>634</v>
      </c>
      <c r="B280">
        <v>4.6539999999999999</v>
      </c>
      <c r="C280">
        <v>4.657</v>
      </c>
      <c r="D280">
        <v>4.6710000000000003</v>
      </c>
      <c r="E280">
        <v>4.6520000000000001</v>
      </c>
      <c r="F280" s="21">
        <v>-5.9999999999999995E-4</v>
      </c>
    </row>
    <row r="281" spans="1:6" x14ac:dyDescent="0.35">
      <c r="A281" s="22" t="s">
        <v>636</v>
      </c>
      <c r="B281">
        <v>4.657</v>
      </c>
      <c r="C281">
        <v>4.6719999999999997</v>
      </c>
      <c r="D281">
        <v>4.6719999999999997</v>
      </c>
      <c r="E281">
        <v>4.657</v>
      </c>
      <c r="F281" s="21">
        <v>-3.2000000000000002E-3</v>
      </c>
    </row>
    <row r="282" spans="1:6" x14ac:dyDescent="0.35">
      <c r="A282" s="22">
        <v>43714</v>
      </c>
      <c r="B282">
        <v>4.6719999999999997</v>
      </c>
      <c r="C282">
        <v>4.6589999999999998</v>
      </c>
      <c r="D282">
        <v>4.6790000000000003</v>
      </c>
      <c r="E282">
        <v>4.6589999999999998</v>
      </c>
      <c r="F282" s="21">
        <v>2.8E-3</v>
      </c>
    </row>
    <row r="283" spans="1:6" x14ac:dyDescent="0.35">
      <c r="A283" s="22">
        <v>43502</v>
      </c>
      <c r="B283">
        <v>4.6589999999999998</v>
      </c>
      <c r="C283">
        <v>4.7009999999999996</v>
      </c>
      <c r="D283">
        <v>4.7009999999999996</v>
      </c>
      <c r="E283">
        <v>4.6589999999999998</v>
      </c>
      <c r="F283" s="21">
        <v>-8.8999999999999999E-3</v>
      </c>
    </row>
    <row r="284" spans="1:6" x14ac:dyDescent="0.35">
      <c r="A284" s="22" t="s">
        <v>640</v>
      </c>
      <c r="B284">
        <v>4.7009999999999996</v>
      </c>
      <c r="C284">
        <v>4.7290000000000001</v>
      </c>
      <c r="D284">
        <v>4.7290000000000001</v>
      </c>
      <c r="E284">
        <v>4.7009999999999996</v>
      </c>
      <c r="F284" s="21">
        <v>-5.8999999999999999E-3</v>
      </c>
    </row>
    <row r="285" spans="1:6" x14ac:dyDescent="0.35">
      <c r="A285" s="22" t="s">
        <v>642</v>
      </c>
      <c r="B285">
        <v>4.7290000000000001</v>
      </c>
      <c r="C285">
        <v>4.7430000000000003</v>
      </c>
      <c r="D285">
        <v>4.7430000000000003</v>
      </c>
      <c r="E285">
        <v>4.7290000000000001</v>
      </c>
      <c r="F285" s="21">
        <v>-3.0000000000000001E-3</v>
      </c>
    </row>
    <row r="286" spans="1:6" x14ac:dyDescent="0.35">
      <c r="A286" s="22">
        <v>43804</v>
      </c>
      <c r="B286">
        <v>4.7430000000000003</v>
      </c>
      <c r="C286">
        <v>4.7699999999999996</v>
      </c>
      <c r="D286">
        <v>4.7699999999999996</v>
      </c>
      <c r="E286">
        <v>4.7389999999999999</v>
      </c>
      <c r="F286" s="21">
        <v>-5.7000000000000002E-3</v>
      </c>
    </row>
    <row r="287" spans="1:6" x14ac:dyDescent="0.35">
      <c r="A287" s="22">
        <v>43590</v>
      </c>
      <c r="B287">
        <v>4.7699999999999996</v>
      </c>
      <c r="C287">
        <v>4.7539999999999996</v>
      </c>
      <c r="D287">
        <v>4.7759999999999998</v>
      </c>
      <c r="E287">
        <v>4.7539999999999996</v>
      </c>
      <c r="F287" s="21">
        <v>3.3999999999999998E-3</v>
      </c>
    </row>
    <row r="288" spans="1:6" x14ac:dyDescent="0.35">
      <c r="A288" s="22" t="s">
        <v>646</v>
      </c>
      <c r="B288">
        <v>4.7539999999999996</v>
      </c>
      <c r="C288">
        <v>4.7629999999999999</v>
      </c>
      <c r="D288">
        <v>4.7629999999999999</v>
      </c>
      <c r="E288">
        <v>4.7539999999999996</v>
      </c>
      <c r="F288" s="21">
        <v>-2.0999999999999999E-3</v>
      </c>
    </row>
    <row r="289" spans="1:6" x14ac:dyDescent="0.35">
      <c r="A289" s="22" t="s">
        <v>648</v>
      </c>
      <c r="B289">
        <v>4.7640000000000002</v>
      </c>
      <c r="C289">
        <v>4.774</v>
      </c>
      <c r="D289">
        <v>4.774</v>
      </c>
      <c r="E289">
        <v>4.7530000000000001</v>
      </c>
      <c r="F289" s="21">
        <v>-2.0999999999999999E-3</v>
      </c>
    </row>
    <row r="290" spans="1:6" x14ac:dyDescent="0.35">
      <c r="A290" s="22" t="s">
        <v>650</v>
      </c>
      <c r="B290">
        <v>4.774</v>
      </c>
      <c r="C290">
        <v>4.7949999999999999</v>
      </c>
      <c r="D290">
        <v>4.7949999999999999</v>
      </c>
      <c r="E290">
        <v>4.774</v>
      </c>
      <c r="F290" s="21">
        <v>-4.5999999999999999E-3</v>
      </c>
    </row>
    <row r="291" spans="1:6" x14ac:dyDescent="0.35">
      <c r="A291" s="22">
        <v>43650</v>
      </c>
      <c r="B291">
        <v>4.7960000000000003</v>
      </c>
      <c r="C291">
        <v>4.8129999999999997</v>
      </c>
      <c r="D291">
        <v>4.8150000000000004</v>
      </c>
      <c r="E291">
        <v>4.7960000000000003</v>
      </c>
      <c r="F291" s="21">
        <v>-3.5000000000000001E-3</v>
      </c>
    </row>
    <row r="292" spans="1:6" x14ac:dyDescent="0.35">
      <c r="A292" s="22" t="s">
        <v>653</v>
      </c>
      <c r="B292">
        <v>4.8129999999999997</v>
      </c>
      <c r="C292">
        <v>4.827</v>
      </c>
      <c r="D292">
        <v>4.827</v>
      </c>
      <c r="E292">
        <v>4.8019999999999996</v>
      </c>
      <c r="F292" s="21">
        <v>-3.0999999999999999E-3</v>
      </c>
    </row>
    <row r="293" spans="1:6" x14ac:dyDescent="0.35">
      <c r="A293" s="22" t="s">
        <v>655</v>
      </c>
      <c r="B293">
        <v>4.8280000000000003</v>
      </c>
      <c r="C293">
        <v>4.8330000000000002</v>
      </c>
      <c r="D293">
        <v>4.8680000000000003</v>
      </c>
      <c r="E293">
        <v>4.8280000000000003</v>
      </c>
      <c r="F293" s="21">
        <v>-1.1999999999999999E-3</v>
      </c>
    </row>
    <row r="294" spans="1:6" x14ac:dyDescent="0.35">
      <c r="A294" s="22" t="s">
        <v>657</v>
      </c>
      <c r="B294">
        <v>4.8339999999999996</v>
      </c>
      <c r="C294">
        <v>4.7939999999999996</v>
      </c>
      <c r="D294">
        <v>4.8360000000000003</v>
      </c>
      <c r="E294">
        <v>4.7939999999999996</v>
      </c>
      <c r="F294" s="21">
        <v>8.3000000000000001E-3</v>
      </c>
    </row>
    <row r="295" spans="1:6" x14ac:dyDescent="0.35">
      <c r="A295" s="22">
        <v>43741</v>
      </c>
      <c r="B295">
        <v>4.7939999999999996</v>
      </c>
      <c r="C295">
        <v>4.782</v>
      </c>
      <c r="D295">
        <v>4.7949999999999999</v>
      </c>
      <c r="E295">
        <v>4.782</v>
      </c>
      <c r="F295" s="21">
        <v>2.3E-3</v>
      </c>
    </row>
    <row r="296" spans="1:6" x14ac:dyDescent="0.35">
      <c r="A296" s="22">
        <v>43527</v>
      </c>
      <c r="B296">
        <v>4.7830000000000004</v>
      </c>
      <c r="C296">
        <v>4.7619999999999996</v>
      </c>
      <c r="D296">
        <v>4.7859999999999996</v>
      </c>
      <c r="E296">
        <v>4.7619999999999996</v>
      </c>
      <c r="F296" s="21">
        <v>4.4000000000000003E-3</v>
      </c>
    </row>
    <row r="297" spans="1:6" x14ac:dyDescent="0.35">
      <c r="A297" s="22" t="s">
        <v>659</v>
      </c>
      <c r="B297">
        <v>4.7619999999999996</v>
      </c>
      <c r="C297">
        <v>4.7539999999999996</v>
      </c>
      <c r="D297">
        <v>4.7690000000000001</v>
      </c>
      <c r="E297">
        <v>4.7539999999999996</v>
      </c>
      <c r="F297" s="21">
        <v>1.6999999999999999E-3</v>
      </c>
    </row>
    <row r="298" spans="1:6" x14ac:dyDescent="0.35">
      <c r="A298" s="22" t="s">
        <v>661</v>
      </c>
      <c r="B298">
        <v>4.7539999999999996</v>
      </c>
      <c r="C298">
        <v>4.6959999999999997</v>
      </c>
      <c r="D298">
        <v>4.7539999999999996</v>
      </c>
      <c r="E298">
        <v>4.6959999999999997</v>
      </c>
      <c r="F298" s="21">
        <v>1.24E-2</v>
      </c>
    </row>
    <row r="299" spans="1:6" x14ac:dyDescent="0.35">
      <c r="A299" s="22">
        <v>43740</v>
      </c>
      <c r="B299">
        <v>4.6959999999999997</v>
      </c>
      <c r="C299">
        <v>4.8680000000000003</v>
      </c>
      <c r="D299">
        <v>4.8680000000000003</v>
      </c>
      <c r="E299">
        <v>4.6959999999999997</v>
      </c>
      <c r="F299" s="21">
        <v>-3.5299999999999998E-2</v>
      </c>
    </row>
    <row r="300" spans="1:6" x14ac:dyDescent="0.35">
      <c r="A300" s="22">
        <v>43526</v>
      </c>
      <c r="B300">
        <v>4.8680000000000003</v>
      </c>
      <c r="C300">
        <v>4.8680000000000003</v>
      </c>
      <c r="D300">
        <v>4.8680000000000003</v>
      </c>
      <c r="E300">
        <v>4.8680000000000003</v>
      </c>
      <c r="F300" s="21">
        <v>0</v>
      </c>
    </row>
    <row r="301" spans="1:6" x14ac:dyDescent="0.35">
      <c r="A301" s="22" t="s">
        <v>664</v>
      </c>
      <c r="B301">
        <v>4.8680000000000003</v>
      </c>
      <c r="C301">
        <v>4.9009999999999998</v>
      </c>
      <c r="D301">
        <v>4.9009999999999998</v>
      </c>
      <c r="E301">
        <v>4.8680000000000003</v>
      </c>
      <c r="F301" s="21">
        <v>-6.8999999999999999E-3</v>
      </c>
    </row>
    <row r="302" spans="1:6" x14ac:dyDescent="0.35">
      <c r="A302" s="22" t="s">
        <v>666</v>
      </c>
      <c r="B302">
        <v>4.9020000000000001</v>
      </c>
      <c r="C302">
        <v>4.9429999999999996</v>
      </c>
      <c r="D302">
        <v>4.9429999999999996</v>
      </c>
      <c r="E302">
        <v>4.9020000000000001</v>
      </c>
      <c r="F302" s="21">
        <v>-8.3000000000000001E-3</v>
      </c>
    </row>
    <row r="303" spans="1:6" x14ac:dyDescent="0.35">
      <c r="A303" s="22" t="s">
        <v>668</v>
      </c>
      <c r="B303">
        <v>4.9429999999999996</v>
      </c>
      <c r="C303">
        <v>5</v>
      </c>
      <c r="D303">
        <v>5</v>
      </c>
      <c r="E303">
        <v>4.9320000000000004</v>
      </c>
      <c r="F303" s="21">
        <v>-1.14E-2</v>
      </c>
    </row>
    <row r="304" spans="1:6" x14ac:dyDescent="0.35">
      <c r="A304" s="22">
        <v>43617</v>
      </c>
      <c r="B304">
        <v>5</v>
      </c>
      <c r="C304">
        <v>5.1669999999999998</v>
      </c>
      <c r="D304">
        <v>5.1669999999999998</v>
      </c>
      <c r="E304">
        <v>5</v>
      </c>
      <c r="F304" s="21">
        <v>-3.2300000000000002E-2</v>
      </c>
    </row>
    <row r="305" spans="1:6" x14ac:dyDescent="0.35">
      <c r="A305" s="22" t="s">
        <v>671</v>
      </c>
      <c r="B305">
        <v>5.1669999999999998</v>
      </c>
      <c r="C305">
        <v>5.1660000000000004</v>
      </c>
      <c r="D305">
        <v>5.1710000000000003</v>
      </c>
      <c r="E305">
        <v>5.1660000000000004</v>
      </c>
      <c r="F305" s="21">
        <v>2.0000000000000001E-4</v>
      </c>
    </row>
    <row r="306" spans="1:6" x14ac:dyDescent="0.35">
      <c r="A306" s="22" t="s">
        <v>673</v>
      </c>
      <c r="B306">
        <v>5.1660000000000004</v>
      </c>
      <c r="C306">
        <v>5.1769999999999996</v>
      </c>
      <c r="D306">
        <v>5.1769999999999996</v>
      </c>
      <c r="E306">
        <v>5.16</v>
      </c>
      <c r="F306" s="21">
        <v>-2.0999999999999999E-3</v>
      </c>
    </row>
    <row r="307" spans="1:6" x14ac:dyDescent="0.35">
      <c r="A307" s="22" t="s">
        <v>675</v>
      </c>
      <c r="B307">
        <v>5.1769999999999996</v>
      </c>
      <c r="C307">
        <v>5.1989999999999998</v>
      </c>
      <c r="D307">
        <v>5.1989999999999998</v>
      </c>
      <c r="E307">
        <v>5.1769999999999996</v>
      </c>
      <c r="F307" s="21">
        <v>-4.1999999999999997E-3</v>
      </c>
    </row>
    <row r="308" spans="1:6" x14ac:dyDescent="0.35">
      <c r="A308" s="22">
        <v>43355</v>
      </c>
      <c r="B308">
        <v>5.1989999999999998</v>
      </c>
      <c r="C308">
        <v>5.1909999999999998</v>
      </c>
      <c r="D308">
        <v>5.2</v>
      </c>
      <c r="E308">
        <v>5.1909999999999998</v>
      </c>
      <c r="F308" s="21">
        <v>1.5E-3</v>
      </c>
    </row>
    <row r="309" spans="1:6" x14ac:dyDescent="0.35">
      <c r="A309" s="22">
        <v>43143</v>
      </c>
      <c r="B309">
        <v>5.1909999999999998</v>
      </c>
      <c r="C309">
        <v>5.1660000000000004</v>
      </c>
      <c r="D309">
        <v>5.2140000000000004</v>
      </c>
      <c r="E309">
        <v>5.1660000000000004</v>
      </c>
      <c r="F309" s="21">
        <v>4.7999999999999996E-3</v>
      </c>
    </row>
    <row r="310" spans="1:6" x14ac:dyDescent="0.35">
      <c r="A310" s="22" t="s">
        <v>679</v>
      </c>
      <c r="B310">
        <v>5.1660000000000004</v>
      </c>
      <c r="C310">
        <v>5.1909999999999998</v>
      </c>
      <c r="D310">
        <v>5.1909999999999998</v>
      </c>
      <c r="E310">
        <v>5.16</v>
      </c>
      <c r="F310" s="21">
        <v>-4.7999999999999996E-3</v>
      </c>
    </row>
    <row r="311" spans="1:6" x14ac:dyDescent="0.35">
      <c r="A311" s="22" t="s">
        <v>681</v>
      </c>
      <c r="B311">
        <v>5.1909999999999998</v>
      </c>
      <c r="C311">
        <v>5.1550000000000002</v>
      </c>
      <c r="D311">
        <v>5.1980000000000004</v>
      </c>
      <c r="E311">
        <v>5.1550000000000002</v>
      </c>
      <c r="F311" s="21">
        <v>7.0000000000000001E-3</v>
      </c>
    </row>
    <row r="312" spans="1:6" x14ac:dyDescent="0.35">
      <c r="A312" s="22">
        <v>43415</v>
      </c>
      <c r="B312">
        <v>5.1550000000000002</v>
      </c>
      <c r="C312">
        <v>5.1760000000000002</v>
      </c>
      <c r="D312">
        <v>5.2060000000000004</v>
      </c>
      <c r="E312">
        <v>5.085</v>
      </c>
      <c r="F312" s="21">
        <v>-4.1000000000000003E-3</v>
      </c>
    </row>
    <row r="313" spans="1:6" x14ac:dyDescent="0.35">
      <c r="A313" s="22">
        <v>43201</v>
      </c>
      <c r="B313">
        <v>5.1760000000000002</v>
      </c>
      <c r="C313">
        <v>5.1779999999999999</v>
      </c>
      <c r="D313">
        <v>5.1779999999999999</v>
      </c>
      <c r="E313">
        <v>5.17</v>
      </c>
      <c r="F313" s="21">
        <v>-4.0000000000000002E-4</v>
      </c>
    </row>
    <row r="314" spans="1:6" x14ac:dyDescent="0.35">
      <c r="A314" s="22" t="s">
        <v>685</v>
      </c>
      <c r="B314">
        <v>5.1779999999999999</v>
      </c>
      <c r="C314">
        <v>5.1580000000000004</v>
      </c>
      <c r="D314">
        <v>5.1829999999999998</v>
      </c>
      <c r="E314">
        <v>5.1580000000000004</v>
      </c>
      <c r="F314" s="21">
        <v>3.8999999999999998E-3</v>
      </c>
    </row>
    <row r="315" spans="1:6" x14ac:dyDescent="0.35">
      <c r="A315" s="22" t="s">
        <v>687</v>
      </c>
      <c r="B315">
        <v>5.1580000000000004</v>
      </c>
      <c r="C315">
        <v>5.0940000000000003</v>
      </c>
      <c r="D315">
        <v>5.1580000000000004</v>
      </c>
      <c r="E315">
        <v>5.0940000000000003</v>
      </c>
      <c r="F315" s="21">
        <v>1.26E-2</v>
      </c>
    </row>
    <row r="316" spans="1:6" x14ac:dyDescent="0.35">
      <c r="A316" s="22" t="s">
        <v>689</v>
      </c>
      <c r="B316">
        <v>5.0940000000000003</v>
      </c>
      <c r="C316">
        <v>5.0730000000000004</v>
      </c>
      <c r="D316">
        <v>5.0940000000000003</v>
      </c>
      <c r="E316">
        <v>5.0659999999999998</v>
      </c>
      <c r="F316" s="21">
        <v>4.1000000000000003E-3</v>
      </c>
    </row>
    <row r="317" spans="1:6" x14ac:dyDescent="0.35">
      <c r="A317" s="22">
        <v>43291</v>
      </c>
      <c r="B317">
        <v>5.0730000000000004</v>
      </c>
      <c r="C317">
        <v>5.0369999999999999</v>
      </c>
      <c r="D317">
        <v>5.0750000000000002</v>
      </c>
      <c r="E317">
        <v>5.0259999999999998</v>
      </c>
      <c r="F317" s="21">
        <v>7.1000000000000004E-3</v>
      </c>
    </row>
    <row r="318" spans="1:6" x14ac:dyDescent="0.35">
      <c r="A318" s="22" t="s">
        <v>692</v>
      </c>
      <c r="B318">
        <v>5.0369999999999999</v>
      </c>
      <c r="C318">
        <v>5.0279999999999996</v>
      </c>
      <c r="D318">
        <v>5.0380000000000003</v>
      </c>
      <c r="E318">
        <v>5.0270000000000001</v>
      </c>
      <c r="F318" s="21">
        <v>1.8E-3</v>
      </c>
    </row>
    <row r="319" spans="1:6" x14ac:dyDescent="0.35">
      <c r="A319" s="22" t="s">
        <v>694</v>
      </c>
      <c r="B319">
        <v>5.0279999999999996</v>
      </c>
      <c r="C319">
        <v>5.1029999999999998</v>
      </c>
      <c r="D319">
        <v>5.1029999999999998</v>
      </c>
      <c r="E319">
        <v>4.9610000000000003</v>
      </c>
      <c r="F319" s="21">
        <v>-1.47E-2</v>
      </c>
    </row>
    <row r="320" spans="1:6" x14ac:dyDescent="0.35">
      <c r="A320" s="22" t="s">
        <v>695</v>
      </c>
      <c r="B320">
        <v>5.1029999999999998</v>
      </c>
      <c r="C320">
        <v>5.0670000000000002</v>
      </c>
      <c r="D320">
        <v>5.1040000000000001</v>
      </c>
      <c r="E320">
        <v>5.0430000000000001</v>
      </c>
      <c r="F320" s="21">
        <v>7.1000000000000004E-3</v>
      </c>
    </row>
    <row r="321" spans="1:6" x14ac:dyDescent="0.35">
      <c r="A321" s="22">
        <v>43352</v>
      </c>
      <c r="B321">
        <v>5.0670000000000002</v>
      </c>
      <c r="C321">
        <v>5.218</v>
      </c>
      <c r="D321">
        <v>5.218</v>
      </c>
      <c r="E321">
        <v>5.0670000000000002</v>
      </c>
      <c r="F321" s="21">
        <v>-2.8899999999999999E-2</v>
      </c>
    </row>
    <row r="322" spans="1:6" x14ac:dyDescent="0.35">
      <c r="A322" s="22">
        <v>43140</v>
      </c>
      <c r="B322">
        <v>5.218</v>
      </c>
      <c r="C322">
        <v>5.1849999999999996</v>
      </c>
      <c r="D322">
        <v>5.218</v>
      </c>
      <c r="E322">
        <v>5.1790000000000003</v>
      </c>
      <c r="F322" s="21">
        <v>8.8999999999999999E-3</v>
      </c>
    </row>
    <row r="323" spans="1:6" x14ac:dyDescent="0.35">
      <c r="A323" s="22" t="s">
        <v>699</v>
      </c>
      <c r="B323">
        <v>5.1719999999999997</v>
      </c>
      <c r="C323">
        <v>5.1630000000000003</v>
      </c>
      <c r="D323">
        <v>5.1879999999999997</v>
      </c>
      <c r="E323">
        <v>5.1630000000000003</v>
      </c>
      <c r="F323" s="21">
        <v>1.6999999999999999E-3</v>
      </c>
    </row>
    <row r="324" spans="1:6" x14ac:dyDescent="0.35">
      <c r="A324" s="22" t="s">
        <v>701</v>
      </c>
      <c r="B324">
        <v>5.1630000000000003</v>
      </c>
      <c r="C324">
        <v>5.0780000000000003</v>
      </c>
      <c r="D324">
        <v>5.2030000000000003</v>
      </c>
      <c r="E324">
        <v>5.0780000000000003</v>
      </c>
      <c r="F324" s="21">
        <v>1.67E-2</v>
      </c>
    </row>
    <row r="325" spans="1:6" x14ac:dyDescent="0.35">
      <c r="A325" s="22">
        <v>43442</v>
      </c>
      <c r="B325">
        <v>5.0780000000000003</v>
      </c>
      <c r="C325">
        <v>4.9690000000000003</v>
      </c>
      <c r="D325">
        <v>5.0780000000000003</v>
      </c>
      <c r="E325">
        <v>4.96</v>
      </c>
      <c r="F325" s="21">
        <v>2.1899999999999999E-2</v>
      </c>
    </row>
    <row r="326" spans="1:6" x14ac:dyDescent="0.35">
      <c r="A326" s="22">
        <v>43228</v>
      </c>
      <c r="B326">
        <v>4.9690000000000003</v>
      </c>
      <c r="C326">
        <v>5.0369999999999999</v>
      </c>
      <c r="D326">
        <v>5.0759999999999996</v>
      </c>
      <c r="E326">
        <v>4.9690000000000003</v>
      </c>
      <c r="F326" s="21">
        <v>-1.35E-2</v>
      </c>
    </row>
    <row r="327" spans="1:6" x14ac:dyDescent="0.35">
      <c r="A327" s="22" t="s">
        <v>705</v>
      </c>
      <c r="B327">
        <v>5.0369999999999999</v>
      </c>
      <c r="C327">
        <v>4.8860000000000001</v>
      </c>
      <c r="D327">
        <v>5.0629999999999997</v>
      </c>
      <c r="E327">
        <v>4.8860000000000001</v>
      </c>
      <c r="F327" s="21">
        <v>3.09E-2</v>
      </c>
    </row>
    <row r="328" spans="1:6" x14ac:dyDescent="0.35">
      <c r="A328" s="22" t="s">
        <v>706</v>
      </c>
      <c r="B328">
        <v>4.8860000000000001</v>
      </c>
      <c r="C328">
        <v>4.8540000000000001</v>
      </c>
      <c r="D328">
        <v>4.931</v>
      </c>
      <c r="E328">
        <v>4.8540000000000001</v>
      </c>
      <c r="F328" s="21">
        <v>6.6E-3</v>
      </c>
    </row>
    <row r="329" spans="1:6" x14ac:dyDescent="0.35">
      <c r="A329" s="22" t="s">
        <v>707</v>
      </c>
      <c r="B329">
        <v>4.8540000000000001</v>
      </c>
      <c r="C329">
        <v>4.8390000000000004</v>
      </c>
      <c r="D329">
        <v>4.8559999999999999</v>
      </c>
      <c r="E329">
        <v>4.8390000000000004</v>
      </c>
      <c r="F329" s="21">
        <v>3.0999999999999999E-3</v>
      </c>
    </row>
    <row r="330" spans="1:6" x14ac:dyDescent="0.35">
      <c r="A330" s="22">
        <v>43319</v>
      </c>
      <c r="B330">
        <v>4.8390000000000004</v>
      </c>
      <c r="C330">
        <v>4.8499999999999996</v>
      </c>
      <c r="D330">
        <v>4.8499999999999996</v>
      </c>
      <c r="E330">
        <v>4.8390000000000004</v>
      </c>
      <c r="F330" s="21">
        <v>-2.3E-3</v>
      </c>
    </row>
    <row r="331" spans="1:6" x14ac:dyDescent="0.35">
      <c r="A331" s="22">
        <v>43107</v>
      </c>
      <c r="B331">
        <v>4.8499999999999996</v>
      </c>
      <c r="C331">
        <v>4.742</v>
      </c>
      <c r="D331">
        <v>4.8499999999999996</v>
      </c>
      <c r="E331">
        <v>4.742</v>
      </c>
      <c r="F331" s="21">
        <v>2.2599999999999999E-2</v>
      </c>
    </row>
    <row r="332" spans="1:6" x14ac:dyDescent="0.35">
      <c r="A332" s="22" t="s">
        <v>711</v>
      </c>
      <c r="B332">
        <v>4.7430000000000003</v>
      </c>
      <c r="C332">
        <v>4.7290000000000001</v>
      </c>
      <c r="D332">
        <v>4.7560000000000002</v>
      </c>
      <c r="E332">
        <v>4.7290000000000001</v>
      </c>
      <c r="F332" s="21">
        <v>3.0000000000000001E-3</v>
      </c>
    </row>
    <row r="333" spans="1:6" x14ac:dyDescent="0.35">
      <c r="A333" s="22" t="s">
        <v>713</v>
      </c>
      <c r="B333">
        <v>4.7290000000000001</v>
      </c>
      <c r="C333">
        <v>4.7389999999999999</v>
      </c>
      <c r="D333">
        <v>4.7489999999999997</v>
      </c>
      <c r="E333">
        <v>4.726</v>
      </c>
      <c r="F333" s="21">
        <v>-2.0999999999999999E-3</v>
      </c>
    </row>
    <row r="334" spans="1:6" x14ac:dyDescent="0.35">
      <c r="A334" s="22">
        <v>43379</v>
      </c>
      <c r="B334">
        <v>4.7389999999999999</v>
      </c>
      <c r="C334">
        <v>4.6849999999999996</v>
      </c>
      <c r="D334">
        <v>4.7389999999999999</v>
      </c>
      <c r="E334">
        <v>4.6849999999999996</v>
      </c>
      <c r="F334" s="21">
        <v>1.1299999999999999E-2</v>
      </c>
    </row>
    <row r="335" spans="1:6" x14ac:dyDescent="0.35">
      <c r="A335" s="22">
        <v>43165</v>
      </c>
      <c r="B335">
        <v>4.6859999999999999</v>
      </c>
      <c r="C335">
        <v>4.6630000000000003</v>
      </c>
      <c r="D335">
        <v>4.6879999999999997</v>
      </c>
      <c r="E335">
        <v>4.6609999999999996</v>
      </c>
      <c r="F335" s="21">
        <v>4.7000000000000002E-3</v>
      </c>
    </row>
    <row r="336" spans="1:6" x14ac:dyDescent="0.35">
      <c r="A336" s="22" t="s">
        <v>717</v>
      </c>
      <c r="B336">
        <v>4.6639999999999997</v>
      </c>
      <c r="C336">
        <v>4.5910000000000002</v>
      </c>
      <c r="D336">
        <v>4.6740000000000004</v>
      </c>
      <c r="E336">
        <v>4.5670000000000002</v>
      </c>
      <c r="F336" s="21">
        <v>1.5900000000000001E-2</v>
      </c>
    </row>
    <row r="337" spans="1:6" x14ac:dyDescent="0.35">
      <c r="A337" s="22" t="s">
        <v>719</v>
      </c>
      <c r="B337">
        <v>4.5910000000000002</v>
      </c>
      <c r="C337">
        <v>4.5389999999999997</v>
      </c>
      <c r="D337">
        <v>4.5910000000000002</v>
      </c>
      <c r="E337">
        <v>4.5389999999999997</v>
      </c>
      <c r="F337" s="21">
        <v>1.15E-2</v>
      </c>
    </row>
    <row r="338" spans="1:6" x14ac:dyDescent="0.35">
      <c r="A338" s="22" t="s">
        <v>721</v>
      </c>
      <c r="B338">
        <v>4.5389999999999997</v>
      </c>
      <c r="C338">
        <v>4.5510000000000002</v>
      </c>
      <c r="D338">
        <v>4.569</v>
      </c>
      <c r="E338">
        <v>4.5389999999999997</v>
      </c>
      <c r="F338" s="21">
        <v>-2.8999999999999998E-3</v>
      </c>
    </row>
    <row r="339" spans="1:6" x14ac:dyDescent="0.35">
      <c r="A339" s="22">
        <v>43256</v>
      </c>
      <c r="B339">
        <v>4.5519999999999996</v>
      </c>
      <c r="C339">
        <v>4.5780000000000003</v>
      </c>
      <c r="D339">
        <v>4.5780000000000003</v>
      </c>
      <c r="E339">
        <v>4.548</v>
      </c>
      <c r="F339" s="21">
        <v>-5.8999999999999999E-3</v>
      </c>
    </row>
    <row r="340" spans="1:6" x14ac:dyDescent="0.35">
      <c r="A340" s="22" t="s">
        <v>724</v>
      </c>
      <c r="B340">
        <v>4.5789999999999997</v>
      </c>
      <c r="C340">
        <v>4.681</v>
      </c>
      <c r="D340">
        <v>4.79</v>
      </c>
      <c r="E340">
        <v>4.5789999999999997</v>
      </c>
      <c r="F340" s="21">
        <v>-2.1999999999999999E-2</v>
      </c>
    </row>
    <row r="341" spans="1:6" x14ac:dyDescent="0.35">
      <c r="A341" s="22" t="s">
        <v>726</v>
      </c>
      <c r="B341">
        <v>4.6820000000000004</v>
      </c>
      <c r="C341">
        <v>4.3920000000000003</v>
      </c>
      <c r="D341">
        <v>4.6820000000000004</v>
      </c>
      <c r="E341">
        <v>4.3890000000000002</v>
      </c>
      <c r="F341" s="21">
        <v>6.6000000000000003E-2</v>
      </c>
    </row>
    <row r="342" spans="1:6" x14ac:dyDescent="0.35">
      <c r="A342" s="22" t="s">
        <v>728</v>
      </c>
      <c r="B342">
        <v>4.3920000000000003</v>
      </c>
      <c r="C342">
        <v>4.3579999999999997</v>
      </c>
      <c r="D342">
        <v>4.4020000000000001</v>
      </c>
      <c r="E342">
        <v>4.3579999999999997</v>
      </c>
      <c r="F342" s="21">
        <v>7.6E-3</v>
      </c>
    </row>
    <row r="343" spans="1:6" x14ac:dyDescent="0.35">
      <c r="A343" s="22">
        <v>43316</v>
      </c>
      <c r="B343">
        <v>4.359</v>
      </c>
      <c r="C343">
        <v>4.2839999999999998</v>
      </c>
      <c r="D343">
        <v>4.37</v>
      </c>
      <c r="E343">
        <v>4.2839999999999998</v>
      </c>
      <c r="F343" s="21">
        <v>1.7299999999999999E-2</v>
      </c>
    </row>
    <row r="344" spans="1:6" x14ac:dyDescent="0.35">
      <c r="A344" s="22">
        <v>43104</v>
      </c>
      <c r="B344">
        <v>4.2850000000000001</v>
      </c>
      <c r="C344">
        <v>4.1959999999999997</v>
      </c>
      <c r="D344">
        <v>4.2850000000000001</v>
      </c>
      <c r="E344">
        <v>4.1769999999999996</v>
      </c>
      <c r="F344" s="21">
        <v>2.12E-2</v>
      </c>
    </row>
    <row r="345" spans="1:6" x14ac:dyDescent="0.35">
      <c r="A345" s="22" t="s">
        <v>731</v>
      </c>
      <c r="B345">
        <v>4.1959999999999997</v>
      </c>
      <c r="C345">
        <v>4.1639999999999997</v>
      </c>
      <c r="D345">
        <v>4.2240000000000002</v>
      </c>
      <c r="E345">
        <v>4.1500000000000004</v>
      </c>
      <c r="F345" s="21">
        <v>7.4000000000000003E-3</v>
      </c>
    </row>
    <row r="346" spans="1:6" x14ac:dyDescent="0.35">
      <c r="A346" s="22" t="s">
        <v>732</v>
      </c>
      <c r="B346">
        <v>4.165</v>
      </c>
      <c r="C346">
        <v>4.1589999999999998</v>
      </c>
      <c r="D346">
        <v>4.165</v>
      </c>
      <c r="E346">
        <v>4.1500000000000004</v>
      </c>
      <c r="F346" s="21">
        <v>1.1999999999999999E-3</v>
      </c>
    </row>
    <row r="347" spans="1:6" x14ac:dyDescent="0.35">
      <c r="A347" s="22">
        <v>43407</v>
      </c>
      <c r="B347">
        <v>4.16</v>
      </c>
      <c r="C347">
        <v>4.1520000000000001</v>
      </c>
      <c r="D347">
        <v>4.16</v>
      </c>
      <c r="E347">
        <v>4.1470000000000002</v>
      </c>
      <c r="F347" s="21">
        <v>1.6999999999999999E-3</v>
      </c>
    </row>
    <row r="348" spans="1:6" x14ac:dyDescent="0.35">
      <c r="A348" s="22">
        <v>43193</v>
      </c>
      <c r="B348">
        <v>4.1529999999999996</v>
      </c>
      <c r="C348">
        <v>4.1980000000000004</v>
      </c>
      <c r="D348">
        <v>4.1980000000000004</v>
      </c>
      <c r="E348">
        <v>4.101</v>
      </c>
      <c r="F348" s="21">
        <v>-1.0999999999999999E-2</v>
      </c>
    </row>
    <row r="349" spans="1:6" x14ac:dyDescent="0.35">
      <c r="A349" s="22" t="s">
        <v>733</v>
      </c>
      <c r="B349">
        <v>4.1989999999999998</v>
      </c>
      <c r="C349">
        <v>4.2649999999999997</v>
      </c>
      <c r="D349">
        <v>4.3070000000000004</v>
      </c>
      <c r="E349">
        <v>4.1680000000000001</v>
      </c>
      <c r="F349" s="21">
        <v>-1.5699999999999999E-2</v>
      </c>
    </row>
    <row r="350" spans="1:6" x14ac:dyDescent="0.35">
      <c r="A350" s="22" t="s">
        <v>734</v>
      </c>
      <c r="B350">
        <v>4.266</v>
      </c>
      <c r="C350">
        <v>4.3609999999999998</v>
      </c>
      <c r="D350">
        <v>4.3609999999999998</v>
      </c>
      <c r="E350">
        <v>4.266</v>
      </c>
      <c r="F350" s="21">
        <v>-2.18E-2</v>
      </c>
    </row>
    <row r="351" spans="1:6" x14ac:dyDescent="0.35">
      <c r="A351" s="22">
        <v>43406</v>
      </c>
      <c r="B351">
        <v>4.3609999999999998</v>
      </c>
      <c r="C351">
        <v>4.3840000000000003</v>
      </c>
      <c r="D351">
        <v>4.3840000000000003</v>
      </c>
      <c r="E351">
        <v>4.3410000000000002</v>
      </c>
      <c r="F351" s="21">
        <v>-5.1999999999999998E-3</v>
      </c>
    </row>
    <row r="352" spans="1:6" x14ac:dyDescent="0.35">
      <c r="A352" s="22">
        <v>43192</v>
      </c>
      <c r="B352">
        <v>4.3840000000000003</v>
      </c>
      <c r="C352">
        <v>4.3029999999999999</v>
      </c>
      <c r="D352">
        <v>4.4790000000000001</v>
      </c>
      <c r="E352">
        <v>4.274</v>
      </c>
      <c r="F352" s="21">
        <v>1.8800000000000001E-2</v>
      </c>
    </row>
    <row r="353" spans="1:6" x14ac:dyDescent="0.35">
      <c r="A353" s="22" t="s">
        <v>738</v>
      </c>
      <c r="B353">
        <v>4.3029999999999999</v>
      </c>
      <c r="C353">
        <v>4.0949999999999998</v>
      </c>
      <c r="D353">
        <v>4.3959999999999999</v>
      </c>
      <c r="E353">
        <v>4.069</v>
      </c>
      <c r="F353" s="21">
        <v>5.0799999999999998E-2</v>
      </c>
    </row>
    <row r="354" spans="1:6" x14ac:dyDescent="0.35">
      <c r="A354" s="22" t="s">
        <v>739</v>
      </c>
      <c r="B354">
        <v>4.0949999999999998</v>
      </c>
      <c r="C354">
        <v>4.5579999999999998</v>
      </c>
      <c r="D354">
        <v>5.3780000000000001</v>
      </c>
      <c r="E354">
        <v>4.085</v>
      </c>
      <c r="F354" s="21">
        <v>-0.1018</v>
      </c>
    </row>
    <row r="355" spans="1:6" x14ac:dyDescent="0.35">
      <c r="A355" s="22" t="s">
        <v>740</v>
      </c>
      <c r="B355">
        <v>4.5590000000000002</v>
      </c>
      <c r="C355">
        <v>4.7169999999999996</v>
      </c>
      <c r="D355">
        <v>4.7380000000000004</v>
      </c>
      <c r="E355">
        <v>4.4589999999999996</v>
      </c>
      <c r="F355" s="21">
        <v>-3.3500000000000002E-2</v>
      </c>
    </row>
    <row r="356" spans="1:6" x14ac:dyDescent="0.35">
      <c r="A356" s="22">
        <v>43282</v>
      </c>
      <c r="B356">
        <v>4.7169999999999996</v>
      </c>
      <c r="C356">
        <v>5.1059999999999999</v>
      </c>
      <c r="D356">
        <v>5.1059999999999999</v>
      </c>
      <c r="E356">
        <v>4.7</v>
      </c>
      <c r="F356" s="21">
        <v>-7.6200000000000004E-2</v>
      </c>
    </row>
    <row r="357" spans="1:6" x14ac:dyDescent="0.35">
      <c r="A357" s="22" t="s">
        <v>743</v>
      </c>
      <c r="B357">
        <v>5.1059999999999999</v>
      </c>
      <c r="C357">
        <v>5.0529999999999999</v>
      </c>
      <c r="D357">
        <v>5.1059999999999999</v>
      </c>
      <c r="E357">
        <v>5.0469999999999997</v>
      </c>
      <c r="F357" s="21">
        <v>1.0500000000000001E-2</v>
      </c>
    </row>
    <row r="358" spans="1:6" x14ac:dyDescent="0.35">
      <c r="A358" s="22" t="s">
        <v>745</v>
      </c>
      <c r="B358">
        <v>5.0529999999999999</v>
      </c>
      <c r="C358">
        <v>5.016</v>
      </c>
      <c r="D358">
        <v>5.0529999999999999</v>
      </c>
      <c r="E358">
        <v>5</v>
      </c>
      <c r="F358" s="21">
        <v>7.4000000000000003E-3</v>
      </c>
    </row>
    <row r="359" spans="1:6" x14ac:dyDescent="0.35">
      <c r="A359" s="22" t="s">
        <v>747</v>
      </c>
      <c r="B359">
        <v>5.016</v>
      </c>
      <c r="C359">
        <v>5.2</v>
      </c>
      <c r="D359">
        <v>5.2</v>
      </c>
      <c r="E359">
        <v>5.016</v>
      </c>
      <c r="F359" s="21">
        <v>-3.5400000000000001E-2</v>
      </c>
    </row>
    <row r="360" spans="1:6" x14ac:dyDescent="0.35">
      <c r="A360" s="22">
        <v>43020</v>
      </c>
      <c r="B360">
        <v>5.2</v>
      </c>
      <c r="C360">
        <v>5.3540000000000001</v>
      </c>
      <c r="D360">
        <v>5.3540000000000001</v>
      </c>
      <c r="E360">
        <v>5.2</v>
      </c>
      <c r="F360" s="21">
        <v>-2.9899999999999999E-2</v>
      </c>
    </row>
    <row r="361" spans="1:6" x14ac:dyDescent="0.35">
      <c r="A361" s="22">
        <v>42806</v>
      </c>
      <c r="B361">
        <v>5.36</v>
      </c>
      <c r="C361">
        <v>5.383</v>
      </c>
      <c r="D361">
        <v>5.383</v>
      </c>
      <c r="E361">
        <v>5.36</v>
      </c>
      <c r="F361" s="21">
        <v>-4.3E-3</v>
      </c>
    </row>
    <row r="362" spans="1:6" x14ac:dyDescent="0.35">
      <c r="A362" s="22" t="s">
        <v>749</v>
      </c>
      <c r="B362">
        <v>5.383</v>
      </c>
      <c r="C362">
        <v>5.4080000000000004</v>
      </c>
      <c r="D362">
        <v>5.41</v>
      </c>
      <c r="E362">
        <v>5.383</v>
      </c>
      <c r="F362" s="21">
        <v>-4.5999999999999999E-3</v>
      </c>
    </row>
    <row r="363" spans="1:6" x14ac:dyDescent="0.35">
      <c r="A363" s="22" t="s">
        <v>751</v>
      </c>
      <c r="B363">
        <v>5.4080000000000004</v>
      </c>
      <c r="C363">
        <v>5.4029999999999996</v>
      </c>
      <c r="D363">
        <v>5.4080000000000004</v>
      </c>
      <c r="E363">
        <v>5.4009999999999998</v>
      </c>
      <c r="F363" s="21">
        <v>8.9999999999999998E-4</v>
      </c>
    </row>
    <row r="364" spans="1:6" x14ac:dyDescent="0.35">
      <c r="A364" s="22">
        <v>43080</v>
      </c>
      <c r="B364">
        <v>5.4029999999999996</v>
      </c>
      <c r="C364">
        <v>5.3109999999999999</v>
      </c>
      <c r="D364">
        <v>5.4050000000000002</v>
      </c>
      <c r="E364">
        <v>5.3109999999999999</v>
      </c>
      <c r="F364" s="21">
        <v>1.7299999999999999E-2</v>
      </c>
    </row>
    <row r="365" spans="1:6" x14ac:dyDescent="0.35">
      <c r="A365" s="22">
        <v>42866</v>
      </c>
      <c r="B365">
        <v>5.3109999999999999</v>
      </c>
      <c r="C365">
        <v>5.306</v>
      </c>
      <c r="D365">
        <v>5.3120000000000003</v>
      </c>
      <c r="E365">
        <v>5.306</v>
      </c>
      <c r="F365" s="21">
        <v>8.9999999999999998E-4</v>
      </c>
    </row>
    <row r="366" spans="1:6" x14ac:dyDescent="0.35">
      <c r="A366" s="22" t="s">
        <v>752</v>
      </c>
      <c r="B366">
        <v>5.306</v>
      </c>
      <c r="C366">
        <v>5.3170000000000002</v>
      </c>
      <c r="D366">
        <v>5.3170000000000002</v>
      </c>
      <c r="E366">
        <v>5.306</v>
      </c>
      <c r="F366" s="21">
        <v>-2.0999999999999999E-3</v>
      </c>
    </row>
    <row r="367" spans="1:6" x14ac:dyDescent="0.35">
      <c r="A367" s="22" t="s">
        <v>754</v>
      </c>
      <c r="B367">
        <v>5.3170000000000002</v>
      </c>
      <c r="C367">
        <v>5.32</v>
      </c>
      <c r="D367">
        <v>5.32</v>
      </c>
      <c r="E367">
        <v>5.3170000000000002</v>
      </c>
      <c r="F367" s="21">
        <v>-5.9999999999999995E-4</v>
      </c>
    </row>
    <row r="368" spans="1:6" x14ac:dyDescent="0.35">
      <c r="A368" s="22" t="s">
        <v>756</v>
      </c>
      <c r="B368">
        <v>5.32</v>
      </c>
      <c r="C368">
        <v>5.3250000000000002</v>
      </c>
      <c r="D368">
        <v>5.3250000000000002</v>
      </c>
      <c r="E368">
        <v>5.3159999999999998</v>
      </c>
      <c r="F368" s="21">
        <v>-8.9999999999999998E-4</v>
      </c>
    </row>
    <row r="369" spans="1:6" x14ac:dyDescent="0.35">
      <c r="A369" s="22">
        <v>42957</v>
      </c>
      <c r="B369">
        <v>5.3250000000000002</v>
      </c>
      <c r="C369">
        <v>5.351</v>
      </c>
      <c r="D369">
        <v>5.351</v>
      </c>
      <c r="E369">
        <v>5.3179999999999996</v>
      </c>
      <c r="F369" s="21">
        <v>-4.8999999999999998E-3</v>
      </c>
    </row>
    <row r="370" spans="1:6" x14ac:dyDescent="0.35">
      <c r="A370" s="22">
        <v>42745</v>
      </c>
      <c r="B370">
        <v>5.351</v>
      </c>
      <c r="C370">
        <v>5.3659999999999997</v>
      </c>
      <c r="D370">
        <v>5.3659999999999997</v>
      </c>
      <c r="E370">
        <v>5.351</v>
      </c>
      <c r="F370" s="21">
        <v>-2.8E-3</v>
      </c>
    </row>
    <row r="371" spans="1:6" x14ac:dyDescent="0.35">
      <c r="A371" s="22" t="s">
        <v>760</v>
      </c>
      <c r="B371">
        <v>5.3659999999999997</v>
      </c>
      <c r="C371">
        <v>5.3789999999999996</v>
      </c>
      <c r="D371">
        <v>5.3789999999999996</v>
      </c>
      <c r="E371">
        <v>5.3659999999999997</v>
      </c>
      <c r="F371" s="21">
        <v>-2.3999999999999998E-3</v>
      </c>
    </row>
    <row r="372" spans="1:6" x14ac:dyDescent="0.35">
      <c r="A372" s="22" t="s">
        <v>762</v>
      </c>
      <c r="B372">
        <v>5.3789999999999996</v>
      </c>
      <c r="C372">
        <v>5.38</v>
      </c>
      <c r="D372">
        <v>5.38</v>
      </c>
      <c r="E372">
        <v>5.3760000000000003</v>
      </c>
      <c r="F372" s="21">
        <v>-2.0000000000000001E-4</v>
      </c>
    </row>
    <row r="373" spans="1:6" x14ac:dyDescent="0.35">
      <c r="A373" s="22">
        <v>43017</v>
      </c>
      <c r="B373">
        <v>5.38</v>
      </c>
      <c r="C373">
        <v>5.3849999999999998</v>
      </c>
      <c r="D373">
        <v>5.3959999999999999</v>
      </c>
      <c r="E373">
        <v>5.38</v>
      </c>
      <c r="F373" s="21">
        <v>-8.9999999999999998E-4</v>
      </c>
    </row>
    <row r="374" spans="1:6" x14ac:dyDescent="0.35">
      <c r="A374" s="22">
        <v>42803</v>
      </c>
      <c r="B374">
        <v>5.3849999999999998</v>
      </c>
      <c r="C374">
        <v>5.4969999999999999</v>
      </c>
      <c r="D374">
        <v>5.4969999999999999</v>
      </c>
      <c r="E374">
        <v>5.3849999999999998</v>
      </c>
      <c r="F374" s="21">
        <v>-2.06E-2</v>
      </c>
    </row>
    <row r="375" spans="1:6" x14ac:dyDescent="0.35">
      <c r="A375" s="22" t="s">
        <v>766</v>
      </c>
      <c r="B375">
        <v>5.4980000000000002</v>
      </c>
      <c r="C375">
        <v>5.4969999999999999</v>
      </c>
      <c r="D375">
        <v>5.54</v>
      </c>
      <c r="E375">
        <v>5.4969999999999999</v>
      </c>
      <c r="F375" s="21">
        <v>2.0000000000000001E-4</v>
      </c>
    </row>
    <row r="376" spans="1:6" x14ac:dyDescent="0.35">
      <c r="A376" s="22" t="s">
        <v>767</v>
      </c>
      <c r="B376">
        <v>5.4969999999999999</v>
      </c>
      <c r="C376">
        <v>5.407</v>
      </c>
      <c r="D376">
        <v>5.4969999999999999</v>
      </c>
      <c r="E376">
        <v>5.407</v>
      </c>
      <c r="F376" s="21">
        <v>1.66E-2</v>
      </c>
    </row>
    <row r="377" spans="1:6" x14ac:dyDescent="0.35">
      <c r="A377" s="22" t="s">
        <v>769</v>
      </c>
      <c r="B377">
        <v>5.407</v>
      </c>
      <c r="C377">
        <v>5.3410000000000002</v>
      </c>
      <c r="D377">
        <v>5.4080000000000004</v>
      </c>
      <c r="E377">
        <v>5.3410000000000002</v>
      </c>
      <c r="F377" s="21">
        <v>1.24E-2</v>
      </c>
    </row>
    <row r="378" spans="1:6" x14ac:dyDescent="0.35">
      <c r="A378" s="22">
        <v>42894</v>
      </c>
      <c r="B378">
        <v>5.3410000000000002</v>
      </c>
      <c r="C378">
        <v>5.2720000000000002</v>
      </c>
      <c r="D378">
        <v>5.3410000000000002</v>
      </c>
      <c r="E378">
        <v>5.2720000000000002</v>
      </c>
      <c r="F378" s="21">
        <v>1.3100000000000001E-2</v>
      </c>
    </row>
    <row r="379" spans="1:6" x14ac:dyDescent="0.35">
      <c r="A379" s="22" t="s">
        <v>772</v>
      </c>
      <c r="B379">
        <v>5.2720000000000002</v>
      </c>
      <c r="C379">
        <v>5.274</v>
      </c>
      <c r="D379">
        <v>5.274</v>
      </c>
      <c r="E379">
        <v>5.2649999999999997</v>
      </c>
      <c r="F379" s="21">
        <v>-4.0000000000000002E-4</v>
      </c>
    </row>
    <row r="380" spans="1:6" x14ac:dyDescent="0.35">
      <c r="A380" s="22" t="s">
        <v>773</v>
      </c>
      <c r="B380">
        <v>5.274</v>
      </c>
      <c r="C380">
        <v>5.2530000000000001</v>
      </c>
      <c r="D380">
        <v>5.2779999999999996</v>
      </c>
      <c r="E380">
        <v>5.2530000000000001</v>
      </c>
      <c r="F380" s="21">
        <v>4.0000000000000001E-3</v>
      </c>
    </row>
    <row r="381" spans="1:6" x14ac:dyDescent="0.35">
      <c r="A381" s="22" t="s">
        <v>775</v>
      </c>
      <c r="B381">
        <v>5.2530000000000001</v>
      </c>
      <c r="C381">
        <v>5.3760000000000003</v>
      </c>
      <c r="D381">
        <v>5.3810000000000002</v>
      </c>
      <c r="E381">
        <v>5.2409999999999997</v>
      </c>
      <c r="F381" s="21">
        <v>-2.29E-2</v>
      </c>
    </row>
    <row r="382" spans="1:6" x14ac:dyDescent="0.35">
      <c r="A382" s="22">
        <v>42985</v>
      </c>
      <c r="B382">
        <v>5.3760000000000003</v>
      </c>
      <c r="C382">
        <v>5.5890000000000004</v>
      </c>
      <c r="D382">
        <v>5.5890000000000004</v>
      </c>
      <c r="E382">
        <v>5.3680000000000003</v>
      </c>
      <c r="F382" s="21">
        <v>-3.8100000000000002E-2</v>
      </c>
    </row>
    <row r="383" spans="1:6" x14ac:dyDescent="0.35">
      <c r="A383" s="22">
        <v>42773</v>
      </c>
      <c r="B383">
        <v>5.5890000000000004</v>
      </c>
      <c r="C383">
        <v>5.6340000000000003</v>
      </c>
      <c r="D383">
        <v>5.6340000000000003</v>
      </c>
      <c r="E383">
        <v>5.5890000000000004</v>
      </c>
      <c r="F383" s="21">
        <v>-8.0000000000000002E-3</v>
      </c>
    </row>
    <row r="384" spans="1:6" x14ac:dyDescent="0.35">
      <c r="A384" s="22" t="s">
        <v>776</v>
      </c>
      <c r="B384">
        <v>5.6340000000000003</v>
      </c>
      <c r="C384">
        <v>5.6520000000000001</v>
      </c>
      <c r="D384">
        <v>5.6529999999999996</v>
      </c>
      <c r="E384">
        <v>5.6340000000000003</v>
      </c>
      <c r="F384" s="21">
        <v>-3.2000000000000002E-3</v>
      </c>
    </row>
    <row r="385" spans="1:6" x14ac:dyDescent="0.35">
      <c r="A385" s="22" t="s">
        <v>777</v>
      </c>
      <c r="B385">
        <v>5.6520000000000001</v>
      </c>
      <c r="C385">
        <v>5.7590000000000003</v>
      </c>
      <c r="D385">
        <v>5.7590000000000003</v>
      </c>
      <c r="E385">
        <v>5.6520000000000001</v>
      </c>
      <c r="F385" s="21">
        <v>-1.8599999999999998E-2</v>
      </c>
    </row>
    <row r="386" spans="1:6" x14ac:dyDescent="0.35">
      <c r="A386" s="22">
        <v>43045</v>
      </c>
      <c r="B386">
        <v>5.7590000000000003</v>
      </c>
      <c r="C386">
        <v>5.8230000000000004</v>
      </c>
      <c r="D386">
        <v>5.84</v>
      </c>
      <c r="E386">
        <v>5.7590000000000003</v>
      </c>
      <c r="F386" s="21">
        <v>-1.0999999999999999E-2</v>
      </c>
    </row>
    <row r="387" spans="1:6" x14ac:dyDescent="0.35">
      <c r="A387" s="22">
        <v>42831</v>
      </c>
      <c r="B387">
        <v>5.8230000000000004</v>
      </c>
      <c r="C387">
        <v>5.8550000000000004</v>
      </c>
      <c r="D387">
        <v>5.8550000000000004</v>
      </c>
      <c r="E387">
        <v>5.8230000000000004</v>
      </c>
      <c r="F387" s="21">
        <v>-5.4999999999999997E-3</v>
      </c>
    </row>
    <row r="388" spans="1:6" x14ac:dyDescent="0.35">
      <c r="A388" s="22" t="s">
        <v>778</v>
      </c>
      <c r="B388">
        <v>5.8550000000000004</v>
      </c>
      <c r="C388">
        <v>5.6859999999999999</v>
      </c>
      <c r="D388">
        <v>5.8650000000000002</v>
      </c>
      <c r="E388">
        <v>5.6710000000000003</v>
      </c>
      <c r="F388" s="21">
        <v>2.9700000000000001E-2</v>
      </c>
    </row>
    <row r="389" spans="1:6" x14ac:dyDescent="0.35">
      <c r="A389" s="22" t="s">
        <v>779</v>
      </c>
      <c r="B389">
        <v>5.6859999999999999</v>
      </c>
      <c r="C389">
        <v>5.7569999999999997</v>
      </c>
      <c r="D389">
        <v>5.7610000000000001</v>
      </c>
      <c r="E389">
        <v>5.6859999999999999</v>
      </c>
      <c r="F389" s="21">
        <v>-1.23E-2</v>
      </c>
    </row>
    <row r="390" spans="1:6" x14ac:dyDescent="0.35">
      <c r="A390" s="22" t="s">
        <v>780</v>
      </c>
      <c r="B390">
        <v>5.7569999999999997</v>
      </c>
      <c r="C390">
        <v>5.8049999999999997</v>
      </c>
      <c r="D390">
        <v>5.8049999999999997</v>
      </c>
      <c r="E390">
        <v>5.7569999999999997</v>
      </c>
      <c r="F390" s="21">
        <v>-8.3000000000000001E-3</v>
      </c>
    </row>
    <row r="391" spans="1:6" x14ac:dyDescent="0.35">
      <c r="A391" s="22">
        <v>42921</v>
      </c>
      <c r="B391">
        <v>5.8049999999999997</v>
      </c>
      <c r="C391">
        <v>5.8090000000000002</v>
      </c>
      <c r="D391">
        <v>5.81</v>
      </c>
      <c r="E391">
        <v>5.8029999999999999</v>
      </c>
      <c r="F391" s="21">
        <v>-6.9999999999999999E-4</v>
      </c>
    </row>
    <row r="392" spans="1:6" x14ac:dyDescent="0.35">
      <c r="A392" s="22" t="s">
        <v>781</v>
      </c>
      <c r="B392">
        <v>5.8090000000000002</v>
      </c>
      <c r="C392">
        <v>5.7949999999999999</v>
      </c>
      <c r="D392">
        <v>5.8090000000000002</v>
      </c>
      <c r="E392">
        <v>5.7949999999999999</v>
      </c>
      <c r="F392" s="21">
        <v>2.8E-3</v>
      </c>
    </row>
    <row r="393" spans="1:6" x14ac:dyDescent="0.35">
      <c r="A393" s="22" t="s">
        <v>783</v>
      </c>
      <c r="B393">
        <v>5.7930000000000001</v>
      </c>
      <c r="C393">
        <v>5.77</v>
      </c>
      <c r="D393">
        <v>5.7930000000000001</v>
      </c>
      <c r="E393">
        <v>5.77</v>
      </c>
      <c r="F393" s="21">
        <v>4.0000000000000001E-3</v>
      </c>
    </row>
    <row r="394" spans="1:6" x14ac:dyDescent="0.35">
      <c r="A394" s="22" t="s">
        <v>785</v>
      </c>
      <c r="B394">
        <v>5.77</v>
      </c>
      <c r="C394">
        <v>5.7750000000000004</v>
      </c>
      <c r="D394">
        <v>5.7750000000000004</v>
      </c>
      <c r="E394">
        <v>5.758</v>
      </c>
      <c r="F394" s="21">
        <v>-8.9999999999999998E-4</v>
      </c>
    </row>
    <row r="395" spans="1:6" x14ac:dyDescent="0.35">
      <c r="A395" s="22">
        <v>42982</v>
      </c>
      <c r="B395">
        <v>5.7750000000000004</v>
      </c>
      <c r="C395">
        <v>5.8120000000000003</v>
      </c>
      <c r="D395">
        <v>5.8120000000000003</v>
      </c>
      <c r="E395">
        <v>5.7750000000000004</v>
      </c>
      <c r="F395" s="21">
        <v>-6.4000000000000003E-3</v>
      </c>
    </row>
    <row r="396" spans="1:6" x14ac:dyDescent="0.35">
      <c r="A396" s="22">
        <v>42770</v>
      </c>
      <c r="B396">
        <v>5.8120000000000003</v>
      </c>
      <c r="C396">
        <v>5.8259999999999996</v>
      </c>
      <c r="D396">
        <v>5.835</v>
      </c>
      <c r="E396">
        <v>5.8120000000000003</v>
      </c>
      <c r="F396" s="21">
        <v>-2.3999999999999998E-3</v>
      </c>
    </row>
    <row r="397" spans="1:6" x14ac:dyDescent="0.35">
      <c r="A397" s="22" t="s">
        <v>789</v>
      </c>
      <c r="B397">
        <v>5.8259999999999996</v>
      </c>
      <c r="C397">
        <v>5.8319999999999999</v>
      </c>
      <c r="D397">
        <v>5.8319999999999999</v>
      </c>
      <c r="E397">
        <v>5.8259999999999996</v>
      </c>
      <c r="F397" s="21">
        <v>-1E-3</v>
      </c>
    </row>
    <row r="398" spans="1:6" x14ac:dyDescent="0.35">
      <c r="A398" s="22" t="s">
        <v>790</v>
      </c>
      <c r="B398">
        <v>5.8319999999999999</v>
      </c>
      <c r="C398">
        <v>5.8410000000000002</v>
      </c>
      <c r="D398">
        <v>5.8410000000000002</v>
      </c>
      <c r="E398">
        <v>5.8209999999999997</v>
      </c>
      <c r="F398" s="21">
        <v>-1.5E-3</v>
      </c>
    </row>
    <row r="399" spans="1:6" x14ac:dyDescent="0.35">
      <c r="A399" s="22">
        <v>43072</v>
      </c>
      <c r="B399">
        <v>5.8410000000000002</v>
      </c>
      <c r="C399">
        <v>5.8710000000000004</v>
      </c>
      <c r="D399">
        <v>5.875</v>
      </c>
      <c r="E399">
        <v>5.8410000000000002</v>
      </c>
      <c r="F399" s="21">
        <v>-5.1000000000000004E-3</v>
      </c>
    </row>
    <row r="400" spans="1:6" x14ac:dyDescent="0.35">
      <c r="A400" s="22">
        <v>42858</v>
      </c>
      <c r="B400">
        <v>5.8710000000000004</v>
      </c>
      <c r="C400">
        <v>5.8819999999999997</v>
      </c>
      <c r="D400">
        <v>5.8819999999999997</v>
      </c>
      <c r="E400">
        <v>5.8710000000000004</v>
      </c>
      <c r="F400" s="21">
        <v>-1.9E-3</v>
      </c>
    </row>
    <row r="401" spans="1:6" x14ac:dyDescent="0.35">
      <c r="A401" s="22" t="s">
        <v>793</v>
      </c>
      <c r="B401">
        <v>5.8819999999999997</v>
      </c>
      <c r="C401">
        <v>5.8940000000000001</v>
      </c>
      <c r="D401">
        <v>5.8940000000000001</v>
      </c>
      <c r="E401">
        <v>5.8819999999999997</v>
      </c>
      <c r="F401" s="21">
        <v>-2E-3</v>
      </c>
    </row>
    <row r="402" spans="1:6" x14ac:dyDescent="0.35">
      <c r="A402" s="22" t="s">
        <v>795</v>
      </c>
      <c r="B402">
        <v>5.8940000000000001</v>
      </c>
      <c r="C402">
        <v>5.9020000000000001</v>
      </c>
      <c r="D402">
        <v>5.9039999999999999</v>
      </c>
      <c r="E402">
        <v>5.8940000000000001</v>
      </c>
      <c r="F402" s="21">
        <v>-1.4E-3</v>
      </c>
    </row>
    <row r="403" spans="1:6" x14ac:dyDescent="0.35">
      <c r="A403" s="22">
        <v>43071</v>
      </c>
      <c r="B403">
        <v>5.9020000000000001</v>
      </c>
      <c r="C403">
        <v>5.94</v>
      </c>
      <c r="D403">
        <v>5.94</v>
      </c>
      <c r="E403">
        <v>5.891</v>
      </c>
      <c r="F403" s="21">
        <v>-6.4000000000000003E-3</v>
      </c>
    </row>
    <row r="404" spans="1:6" x14ac:dyDescent="0.35">
      <c r="A404" s="22">
        <v>42857</v>
      </c>
      <c r="B404">
        <v>5.94</v>
      </c>
      <c r="C404">
        <v>5.9950000000000001</v>
      </c>
      <c r="D404">
        <v>5.9950000000000001</v>
      </c>
      <c r="E404">
        <v>5.94</v>
      </c>
      <c r="F404" s="21">
        <v>-9.1999999999999998E-3</v>
      </c>
    </row>
    <row r="405" spans="1:6" x14ac:dyDescent="0.35">
      <c r="A405" s="22" t="s">
        <v>798</v>
      </c>
      <c r="B405">
        <v>5.9950000000000001</v>
      </c>
      <c r="C405">
        <v>6.01</v>
      </c>
      <c r="D405">
        <v>6.01</v>
      </c>
      <c r="E405">
        <v>5.9950000000000001</v>
      </c>
      <c r="F405" s="21">
        <v>-2.5000000000000001E-3</v>
      </c>
    </row>
    <row r="406" spans="1:6" x14ac:dyDescent="0.35">
      <c r="A406" s="22" t="s">
        <v>800</v>
      </c>
      <c r="B406">
        <v>6.01</v>
      </c>
      <c r="C406">
        <v>6.0350000000000001</v>
      </c>
      <c r="D406">
        <v>6.0350000000000001</v>
      </c>
      <c r="E406">
        <v>6.008</v>
      </c>
      <c r="F406" s="21">
        <v>-4.1000000000000003E-3</v>
      </c>
    </row>
    <row r="407" spans="1:6" x14ac:dyDescent="0.35">
      <c r="A407" s="22" t="s">
        <v>802</v>
      </c>
      <c r="B407">
        <v>6.0350000000000001</v>
      </c>
      <c r="C407">
        <v>6.0510000000000002</v>
      </c>
      <c r="D407">
        <v>6.0510000000000002</v>
      </c>
      <c r="E407">
        <v>6.0350000000000001</v>
      </c>
      <c r="F407" s="21">
        <v>-2.5999999999999999E-3</v>
      </c>
    </row>
    <row r="408" spans="1:6" x14ac:dyDescent="0.35">
      <c r="A408" s="22">
        <v>42948</v>
      </c>
      <c r="B408">
        <v>6.0510000000000002</v>
      </c>
      <c r="C408">
        <v>6.1029999999999998</v>
      </c>
      <c r="D408">
        <v>6.1029999999999998</v>
      </c>
      <c r="E408">
        <v>6.0510000000000002</v>
      </c>
      <c r="F408" s="21">
        <v>-8.5000000000000006E-3</v>
      </c>
    </row>
    <row r="409" spans="1:6" x14ac:dyDescent="0.35">
      <c r="A409" s="22">
        <v>42736</v>
      </c>
      <c r="B409">
        <v>6.1029999999999998</v>
      </c>
      <c r="C409">
        <v>6.0949999999999998</v>
      </c>
      <c r="D409">
        <v>6.1029999999999998</v>
      </c>
      <c r="E409">
        <v>6.093</v>
      </c>
      <c r="F409" s="21">
        <v>1.2999999999999999E-3</v>
      </c>
    </row>
    <row r="410" spans="1:6" x14ac:dyDescent="0.35">
      <c r="A410" s="22" t="s">
        <v>806</v>
      </c>
      <c r="B410">
        <v>6.0949999999999998</v>
      </c>
      <c r="C410">
        <v>6.1029999999999998</v>
      </c>
      <c r="D410">
        <v>6.1029999999999998</v>
      </c>
      <c r="E410">
        <v>6.0940000000000003</v>
      </c>
      <c r="F410" s="21">
        <v>-1.2999999999999999E-3</v>
      </c>
    </row>
    <row r="411" spans="1:6" x14ac:dyDescent="0.35">
      <c r="A411" s="22" t="s">
        <v>808</v>
      </c>
      <c r="B411">
        <v>6.1029999999999998</v>
      </c>
      <c r="C411">
        <v>6.1070000000000002</v>
      </c>
      <c r="D411">
        <v>6.1219999999999999</v>
      </c>
      <c r="E411">
        <v>6.1029999999999998</v>
      </c>
      <c r="F411" s="21">
        <v>-6.9999999999999999E-4</v>
      </c>
    </row>
    <row r="412" spans="1:6" x14ac:dyDescent="0.35">
      <c r="A412" s="22">
        <v>42686</v>
      </c>
      <c r="B412">
        <v>6.1070000000000002</v>
      </c>
      <c r="C412">
        <v>6.0380000000000003</v>
      </c>
      <c r="D412">
        <v>6.1070000000000002</v>
      </c>
      <c r="E412">
        <v>6.0380000000000003</v>
      </c>
      <c r="F412" s="21">
        <v>1.14E-2</v>
      </c>
    </row>
    <row r="413" spans="1:6" x14ac:dyDescent="0.35">
      <c r="A413" s="22">
        <v>42472</v>
      </c>
      <c r="B413">
        <v>6.0380000000000003</v>
      </c>
      <c r="C413">
        <v>6.0510000000000002</v>
      </c>
      <c r="D413">
        <v>6.0510000000000002</v>
      </c>
      <c r="E413">
        <v>6.0380000000000003</v>
      </c>
      <c r="F413" s="21">
        <v>-2.0999999999999999E-3</v>
      </c>
    </row>
    <row r="414" spans="1:6" x14ac:dyDescent="0.35">
      <c r="A414" s="22" t="s">
        <v>812</v>
      </c>
      <c r="B414">
        <v>6.0510000000000002</v>
      </c>
      <c r="C414">
        <v>6.06</v>
      </c>
      <c r="D414">
        <v>6.06</v>
      </c>
      <c r="E414">
        <v>6.0460000000000003</v>
      </c>
      <c r="F414" s="21">
        <v>-1.5E-3</v>
      </c>
    </row>
    <row r="415" spans="1:6" x14ac:dyDescent="0.35">
      <c r="A415" s="22" t="s">
        <v>814</v>
      </c>
      <c r="B415">
        <v>6.06</v>
      </c>
      <c r="C415">
        <v>6.0970000000000004</v>
      </c>
      <c r="D415">
        <v>6.0970000000000004</v>
      </c>
      <c r="E415">
        <v>6.06</v>
      </c>
      <c r="F415" s="21">
        <v>-6.1000000000000004E-3</v>
      </c>
    </row>
    <row r="416" spans="1:6" x14ac:dyDescent="0.35">
      <c r="A416" s="22" t="s">
        <v>816</v>
      </c>
      <c r="B416">
        <v>6.0970000000000004</v>
      </c>
      <c r="C416">
        <v>5.9909999999999997</v>
      </c>
      <c r="D416">
        <v>6.1</v>
      </c>
      <c r="E416">
        <v>5.9909999999999997</v>
      </c>
      <c r="F416" s="21">
        <v>1.77E-2</v>
      </c>
    </row>
    <row r="417" spans="1:6" x14ac:dyDescent="0.35">
      <c r="A417" s="22">
        <v>42532</v>
      </c>
      <c r="B417">
        <v>5.9909999999999997</v>
      </c>
      <c r="C417">
        <v>5.9740000000000002</v>
      </c>
      <c r="D417">
        <v>6.0010000000000003</v>
      </c>
      <c r="E417">
        <v>5.9740000000000002</v>
      </c>
      <c r="F417" s="21">
        <v>2.8E-3</v>
      </c>
    </row>
    <row r="418" spans="1:6" x14ac:dyDescent="0.35">
      <c r="A418" s="22" t="s">
        <v>819</v>
      </c>
      <c r="B418">
        <v>5.9740000000000002</v>
      </c>
      <c r="C418">
        <v>5.9729999999999999</v>
      </c>
      <c r="D418">
        <v>5.9740000000000002</v>
      </c>
      <c r="E418">
        <v>5.9690000000000003</v>
      </c>
      <c r="F418" s="21">
        <v>2.0000000000000001E-4</v>
      </c>
    </row>
    <row r="419" spans="1:6" x14ac:dyDescent="0.35">
      <c r="A419" s="22" t="s">
        <v>821</v>
      </c>
      <c r="B419">
        <v>5.9729999999999999</v>
      </c>
      <c r="C419">
        <v>5.992</v>
      </c>
      <c r="D419">
        <v>5.992</v>
      </c>
      <c r="E419">
        <v>5.9729999999999999</v>
      </c>
      <c r="F419" s="21">
        <v>-3.2000000000000002E-3</v>
      </c>
    </row>
    <row r="420" spans="1:6" x14ac:dyDescent="0.35">
      <c r="A420" s="22" t="s">
        <v>823</v>
      </c>
      <c r="B420">
        <v>5.992</v>
      </c>
      <c r="C420">
        <v>6.0209999999999999</v>
      </c>
      <c r="D420">
        <v>6.056</v>
      </c>
      <c r="E420">
        <v>5.992</v>
      </c>
      <c r="F420" s="21">
        <v>-4.7999999999999996E-3</v>
      </c>
    </row>
    <row r="421" spans="1:6" x14ac:dyDescent="0.35">
      <c r="A421" s="22">
        <v>42623</v>
      </c>
      <c r="B421">
        <v>6.0209999999999999</v>
      </c>
      <c r="C421">
        <v>6.0220000000000002</v>
      </c>
      <c r="D421">
        <v>6.0220000000000002</v>
      </c>
      <c r="E421">
        <v>5.9829999999999997</v>
      </c>
      <c r="F421" s="21">
        <v>-2.0000000000000001E-4</v>
      </c>
    </row>
    <row r="422" spans="1:6" x14ac:dyDescent="0.35">
      <c r="A422" s="22">
        <v>42410</v>
      </c>
      <c r="B422">
        <v>6.0220000000000002</v>
      </c>
      <c r="C422">
        <v>6.218</v>
      </c>
      <c r="D422">
        <v>6.2530000000000001</v>
      </c>
      <c r="E422">
        <v>6.0220000000000002</v>
      </c>
      <c r="F422" s="21">
        <v>-3.15E-2</v>
      </c>
    </row>
    <row r="423" spans="1:6" x14ac:dyDescent="0.35">
      <c r="A423" s="22" t="s">
        <v>827</v>
      </c>
      <c r="B423">
        <v>6.218</v>
      </c>
      <c r="C423">
        <v>6.4219999999999997</v>
      </c>
      <c r="D423">
        <v>6.4219999999999997</v>
      </c>
      <c r="E423">
        <v>6.1959999999999997</v>
      </c>
      <c r="F423" s="21">
        <v>-3.1800000000000002E-2</v>
      </c>
    </row>
    <row r="424" spans="1:6" x14ac:dyDescent="0.35">
      <c r="A424" s="22" t="s">
        <v>829</v>
      </c>
      <c r="B424">
        <v>6.4219999999999997</v>
      </c>
      <c r="C424">
        <v>6.665</v>
      </c>
      <c r="D424">
        <v>6.665</v>
      </c>
      <c r="E424">
        <v>6.4219999999999997</v>
      </c>
      <c r="F424" s="21">
        <v>-3.6499999999999998E-2</v>
      </c>
    </row>
    <row r="425" spans="1:6" x14ac:dyDescent="0.35">
      <c r="A425" s="22">
        <v>42683</v>
      </c>
      <c r="B425">
        <v>6.665</v>
      </c>
      <c r="C425">
        <v>6.7629999999999999</v>
      </c>
      <c r="D425">
        <v>6.7629999999999999</v>
      </c>
      <c r="E425">
        <v>6.665</v>
      </c>
      <c r="F425" s="21">
        <v>-1.4500000000000001E-2</v>
      </c>
    </row>
    <row r="426" spans="1:6" x14ac:dyDescent="0.35">
      <c r="A426" s="22">
        <v>42469</v>
      </c>
      <c r="B426">
        <v>6.7629999999999999</v>
      </c>
      <c r="C426">
        <v>6.8339999999999996</v>
      </c>
      <c r="D426">
        <v>6.8339999999999996</v>
      </c>
      <c r="E426">
        <v>6.7629999999999999</v>
      </c>
      <c r="F426" s="21">
        <v>-1.04E-2</v>
      </c>
    </row>
    <row r="427" spans="1:6" x14ac:dyDescent="0.35">
      <c r="A427" s="22" t="s">
        <v>833</v>
      </c>
      <c r="B427">
        <v>6.8339999999999996</v>
      </c>
      <c r="C427">
        <v>6.8360000000000003</v>
      </c>
      <c r="D427">
        <v>6.8360000000000003</v>
      </c>
      <c r="E427">
        <v>6.8339999999999996</v>
      </c>
      <c r="F427" s="21">
        <v>-2.9999999999999997E-4</v>
      </c>
    </row>
    <row r="428" spans="1:6" x14ac:dyDescent="0.35">
      <c r="A428" s="22" t="s">
        <v>835</v>
      </c>
      <c r="B428">
        <v>6.8360000000000003</v>
      </c>
      <c r="C428">
        <v>6.88</v>
      </c>
      <c r="D428">
        <v>6.88</v>
      </c>
      <c r="E428">
        <v>6.8339999999999996</v>
      </c>
      <c r="F428" s="21">
        <v>-6.4000000000000003E-3</v>
      </c>
    </row>
    <row r="429" spans="1:6" x14ac:dyDescent="0.35">
      <c r="A429" s="22" t="s">
        <v>837</v>
      </c>
      <c r="B429">
        <v>6.88</v>
      </c>
      <c r="C429">
        <v>6.9210000000000003</v>
      </c>
      <c r="D429">
        <v>6.9210000000000003</v>
      </c>
      <c r="E429">
        <v>6.88</v>
      </c>
      <c r="F429" s="21">
        <v>-5.8999999999999999E-3</v>
      </c>
    </row>
    <row r="430" spans="1:6" x14ac:dyDescent="0.35">
      <c r="A430" s="22">
        <v>42559</v>
      </c>
      <c r="B430">
        <v>6.9210000000000003</v>
      </c>
      <c r="C430">
        <v>6.9249999999999998</v>
      </c>
      <c r="D430">
        <v>6.9249999999999998</v>
      </c>
      <c r="E430">
        <v>6.9210000000000003</v>
      </c>
      <c r="F430" s="21">
        <v>-5.9999999999999995E-4</v>
      </c>
    </row>
    <row r="431" spans="1:6" x14ac:dyDescent="0.35">
      <c r="A431" s="22" t="s">
        <v>840</v>
      </c>
      <c r="B431">
        <v>6.9249999999999998</v>
      </c>
      <c r="C431">
        <v>6.9210000000000003</v>
      </c>
      <c r="D431">
        <v>6.9290000000000003</v>
      </c>
      <c r="E431">
        <v>6.9180000000000001</v>
      </c>
      <c r="F431" s="21">
        <v>5.9999999999999995E-4</v>
      </c>
    </row>
    <row r="432" spans="1:6" x14ac:dyDescent="0.35">
      <c r="A432" s="22" t="s">
        <v>842</v>
      </c>
      <c r="B432">
        <v>6.9210000000000003</v>
      </c>
      <c r="C432">
        <v>6.9210000000000003</v>
      </c>
      <c r="D432">
        <v>6.9210000000000003</v>
      </c>
      <c r="E432">
        <v>6.9210000000000003</v>
      </c>
      <c r="F432" s="21">
        <v>-6.9999999999999999E-4</v>
      </c>
    </row>
    <row r="433" spans="1:6" x14ac:dyDescent="0.35">
      <c r="A433" s="22" t="s">
        <v>844</v>
      </c>
      <c r="B433">
        <v>6.9260000000000002</v>
      </c>
      <c r="C433">
        <v>6.9260000000000002</v>
      </c>
      <c r="D433">
        <v>6.9260000000000002</v>
      </c>
      <c r="E433">
        <v>6.9260000000000002</v>
      </c>
      <c r="F433" s="21">
        <v>-1.4E-3</v>
      </c>
    </row>
    <row r="434" spans="1:6" x14ac:dyDescent="0.35">
      <c r="A434" s="22">
        <v>42650</v>
      </c>
      <c r="B434">
        <v>6.9359999999999999</v>
      </c>
      <c r="C434">
        <v>6.9359999999999999</v>
      </c>
      <c r="D434">
        <v>6.9359999999999999</v>
      </c>
      <c r="E434">
        <v>6.9359999999999999</v>
      </c>
      <c r="F434" s="21">
        <v>2.3E-3</v>
      </c>
    </row>
    <row r="435" spans="1:6" x14ac:dyDescent="0.35">
      <c r="A435" s="22">
        <v>42436</v>
      </c>
      <c r="B435">
        <v>6.92</v>
      </c>
      <c r="C435">
        <v>6.92</v>
      </c>
      <c r="D435">
        <v>6.92</v>
      </c>
      <c r="E435">
        <v>6.92</v>
      </c>
      <c r="F435" s="21">
        <v>1.6000000000000001E-3</v>
      </c>
    </row>
    <row r="436" spans="1:6" x14ac:dyDescent="0.35">
      <c r="A436" s="22" t="s">
        <v>848</v>
      </c>
      <c r="B436">
        <v>6.9089999999999998</v>
      </c>
      <c r="C436">
        <v>6.9089999999999998</v>
      </c>
      <c r="D436">
        <v>6.9089999999999998</v>
      </c>
      <c r="E436">
        <v>6.9089999999999998</v>
      </c>
      <c r="F436" s="21">
        <v>1.9E-3</v>
      </c>
    </row>
    <row r="437" spans="1:6" x14ac:dyDescent="0.35">
      <c r="A437" s="22" t="s">
        <v>850</v>
      </c>
      <c r="B437">
        <v>6.8959999999999999</v>
      </c>
      <c r="C437">
        <v>6.8959999999999999</v>
      </c>
      <c r="D437">
        <v>6.8959999999999999</v>
      </c>
      <c r="E437">
        <v>6.8959999999999999</v>
      </c>
      <c r="F437" s="21">
        <v>-1.4E-3</v>
      </c>
    </row>
    <row r="438" spans="1:6" x14ac:dyDescent="0.35">
      <c r="A438" s="22">
        <v>42710</v>
      </c>
      <c r="B438">
        <v>6.9059999999999997</v>
      </c>
      <c r="C438">
        <v>6.9059999999999997</v>
      </c>
      <c r="D438">
        <v>6.9059999999999997</v>
      </c>
      <c r="E438">
        <v>6.9059999999999997</v>
      </c>
      <c r="F438" s="21">
        <v>1E-4</v>
      </c>
    </row>
    <row r="439" spans="1:6" x14ac:dyDescent="0.35">
      <c r="A439" s="22">
        <v>42496</v>
      </c>
      <c r="B439">
        <v>6.9050000000000002</v>
      </c>
      <c r="C439">
        <v>6.9050000000000002</v>
      </c>
      <c r="D439">
        <v>6.9050000000000002</v>
      </c>
      <c r="E439">
        <v>6.9050000000000002</v>
      </c>
      <c r="F439" s="21">
        <v>-5.4999999999999997E-3</v>
      </c>
    </row>
    <row r="440" spans="1:6" x14ac:dyDescent="0.35">
      <c r="A440" s="22" t="s">
        <v>854</v>
      </c>
      <c r="B440">
        <v>6.9429999999999996</v>
      </c>
      <c r="C440">
        <v>6.9429999999999996</v>
      </c>
      <c r="D440">
        <v>6.9429999999999996</v>
      </c>
      <c r="E440">
        <v>6.9429999999999996</v>
      </c>
      <c r="F440" s="21">
        <v>0</v>
      </c>
    </row>
    <row r="441" spans="1:6" x14ac:dyDescent="0.35">
      <c r="A441" s="22" t="s">
        <v>856</v>
      </c>
      <c r="B441">
        <v>6.9429999999999996</v>
      </c>
      <c r="C441">
        <v>6.9429999999999996</v>
      </c>
      <c r="D441">
        <v>6.9429999999999996</v>
      </c>
      <c r="E441">
        <v>6.9429999999999996</v>
      </c>
      <c r="F441" s="21">
        <v>0</v>
      </c>
    </row>
    <row r="442" spans="1:6" x14ac:dyDescent="0.35">
      <c r="A442" s="22" t="s">
        <v>858</v>
      </c>
      <c r="B442">
        <v>6.9429999999999996</v>
      </c>
      <c r="C442">
        <v>6.9429999999999996</v>
      </c>
      <c r="D442">
        <v>6.9429999999999996</v>
      </c>
      <c r="E442">
        <v>6.9429999999999996</v>
      </c>
      <c r="F442" s="21">
        <v>0</v>
      </c>
    </row>
    <row r="443" spans="1:6" x14ac:dyDescent="0.35">
      <c r="A443" s="22">
        <v>42587</v>
      </c>
      <c r="B443">
        <v>6.9429999999999996</v>
      </c>
      <c r="C443">
        <v>6.9429999999999996</v>
      </c>
      <c r="D443">
        <v>6.9429999999999996</v>
      </c>
      <c r="E443">
        <v>6.9429999999999996</v>
      </c>
      <c r="F443" s="21">
        <v>0</v>
      </c>
    </row>
    <row r="444" spans="1:6" x14ac:dyDescent="0.35">
      <c r="A444" s="22">
        <v>42374</v>
      </c>
      <c r="B444">
        <v>6.9429999999999996</v>
      </c>
      <c r="C444">
        <v>6.9429999999999996</v>
      </c>
      <c r="D444">
        <v>6.9429999999999996</v>
      </c>
      <c r="E444">
        <v>6.9429999999999996</v>
      </c>
      <c r="F444" s="21">
        <v>0</v>
      </c>
    </row>
    <row r="445" spans="1:6" x14ac:dyDescent="0.35">
      <c r="A445" s="22" t="s">
        <v>862</v>
      </c>
      <c r="B445">
        <v>6.9429999999999996</v>
      </c>
      <c r="C445">
        <v>6.9429999999999996</v>
      </c>
      <c r="D445">
        <v>6.9429999999999996</v>
      </c>
      <c r="E445">
        <v>6.9429999999999996</v>
      </c>
      <c r="F445" s="21">
        <v>0</v>
      </c>
    </row>
    <row r="446" spans="1:6" x14ac:dyDescent="0.35">
      <c r="A446" s="22" t="s">
        <v>864</v>
      </c>
      <c r="B446">
        <v>6.9429999999999996</v>
      </c>
      <c r="C446">
        <v>6.9429999999999996</v>
      </c>
      <c r="D446">
        <v>6.9429999999999996</v>
      </c>
      <c r="E446">
        <v>6.9429999999999996</v>
      </c>
      <c r="F446" s="21">
        <v>0</v>
      </c>
    </row>
    <row r="447" spans="1:6" x14ac:dyDescent="0.35">
      <c r="A447" s="22">
        <v>42647</v>
      </c>
      <c r="B447">
        <v>6.9429999999999996</v>
      </c>
      <c r="C447">
        <v>6.9429999999999996</v>
      </c>
      <c r="D447">
        <v>6.9429999999999996</v>
      </c>
      <c r="E447">
        <v>6.9429999999999996</v>
      </c>
      <c r="F447" s="21">
        <v>0</v>
      </c>
    </row>
    <row r="448" spans="1:6" x14ac:dyDescent="0.35">
      <c r="A448" s="22">
        <v>42433</v>
      </c>
      <c r="B448">
        <v>6.9429999999999996</v>
      </c>
      <c r="C448">
        <v>6.9429999999999996</v>
      </c>
      <c r="D448">
        <v>6.9429999999999996</v>
      </c>
      <c r="E448">
        <v>6.9429999999999996</v>
      </c>
      <c r="F448" s="21">
        <v>1.09E-2</v>
      </c>
    </row>
    <row r="449" spans="1:6" x14ac:dyDescent="0.35">
      <c r="A449" s="22" t="s">
        <v>868</v>
      </c>
      <c r="B449">
        <v>6.8680000000000003</v>
      </c>
      <c r="C449">
        <v>6.8680000000000003</v>
      </c>
      <c r="D449">
        <v>6.8680000000000003</v>
      </c>
      <c r="E449">
        <v>6.8680000000000003</v>
      </c>
      <c r="F449" s="21">
        <v>-1E-3</v>
      </c>
    </row>
    <row r="450" spans="1:6" x14ac:dyDescent="0.35">
      <c r="A450" s="22" t="s">
        <v>870</v>
      </c>
      <c r="B450">
        <v>6.875</v>
      </c>
      <c r="C450">
        <v>6.875</v>
      </c>
      <c r="D450">
        <v>6.875</v>
      </c>
      <c r="E450">
        <v>6.875</v>
      </c>
      <c r="F450" s="21">
        <v>-1E-4</v>
      </c>
    </row>
    <row r="451" spans="1:6" x14ac:dyDescent="0.35">
      <c r="A451" s="22" t="s">
        <v>872</v>
      </c>
      <c r="B451">
        <v>6.8760000000000003</v>
      </c>
      <c r="C451">
        <v>6.8760000000000003</v>
      </c>
      <c r="D451">
        <v>6.8760000000000003</v>
      </c>
      <c r="E451">
        <v>6.8760000000000003</v>
      </c>
      <c r="F451" s="21">
        <v>1.9E-3</v>
      </c>
    </row>
    <row r="452" spans="1:6" x14ac:dyDescent="0.35">
      <c r="A452" s="22">
        <v>42524</v>
      </c>
      <c r="B452">
        <v>6.8630000000000004</v>
      </c>
      <c r="C452">
        <v>6.8630000000000004</v>
      </c>
      <c r="D452">
        <v>6.8630000000000004</v>
      </c>
      <c r="E452">
        <v>6.8630000000000004</v>
      </c>
      <c r="F452" s="21">
        <v>-1.1999999999999999E-3</v>
      </c>
    </row>
    <row r="453" spans="1:6" x14ac:dyDescent="0.35">
      <c r="A453" s="22" t="s">
        <v>875</v>
      </c>
      <c r="B453">
        <v>6.8710000000000004</v>
      </c>
      <c r="C453">
        <v>6.8710000000000004</v>
      </c>
      <c r="D453">
        <v>6.8710000000000004</v>
      </c>
      <c r="E453">
        <v>6.8710000000000004</v>
      </c>
      <c r="F453" s="21">
        <v>-6.9999999999999999E-4</v>
      </c>
    </row>
    <row r="454" spans="1:6" x14ac:dyDescent="0.35">
      <c r="A454" s="22" t="s">
        <v>877</v>
      </c>
      <c r="B454">
        <v>6.8760000000000003</v>
      </c>
      <c r="C454">
        <v>6.8760000000000003</v>
      </c>
      <c r="D454">
        <v>6.8760000000000003</v>
      </c>
      <c r="E454">
        <v>6.8760000000000003</v>
      </c>
      <c r="F454" s="21">
        <v>-7.9000000000000008E-3</v>
      </c>
    </row>
    <row r="455" spans="1:6" x14ac:dyDescent="0.35">
      <c r="A455" s="22" t="s">
        <v>879</v>
      </c>
      <c r="B455">
        <v>6.931</v>
      </c>
      <c r="C455">
        <v>6.931</v>
      </c>
      <c r="D455">
        <v>6.931</v>
      </c>
      <c r="E455">
        <v>6.931</v>
      </c>
      <c r="F455" s="21">
        <v>-1.8100000000000002E-2</v>
      </c>
    </row>
    <row r="456" spans="1:6" x14ac:dyDescent="0.35">
      <c r="A456" s="22">
        <v>42553</v>
      </c>
      <c r="B456">
        <v>7.0590000000000002</v>
      </c>
      <c r="C456">
        <v>7.0590000000000002</v>
      </c>
      <c r="D456">
        <v>7.0590000000000002</v>
      </c>
      <c r="E456">
        <v>7.0590000000000002</v>
      </c>
      <c r="F456" s="21">
        <v>0</v>
      </c>
    </row>
    <row r="457" spans="1:6" x14ac:dyDescent="0.35">
      <c r="A457" s="22" t="s">
        <v>881</v>
      </c>
      <c r="B457">
        <v>7.0590000000000002</v>
      </c>
      <c r="C457">
        <v>7.0590000000000002</v>
      </c>
      <c r="D457">
        <v>7.0590000000000002</v>
      </c>
      <c r="E457">
        <v>7.0590000000000002</v>
      </c>
      <c r="F457" s="21">
        <v>3.0999999999999999E-3</v>
      </c>
    </row>
    <row r="458" spans="1:6" x14ac:dyDescent="0.35">
      <c r="A458" s="22" t="s">
        <v>883</v>
      </c>
      <c r="B458">
        <v>7.0369999999999999</v>
      </c>
      <c r="C458">
        <v>7.0369999999999999</v>
      </c>
      <c r="D458">
        <v>7.0369999999999999</v>
      </c>
      <c r="E458">
        <v>7.0369999999999999</v>
      </c>
      <c r="F458" s="21">
        <v>-2.8E-3</v>
      </c>
    </row>
    <row r="459" spans="1:6" x14ac:dyDescent="0.35">
      <c r="A459" s="22" t="s">
        <v>885</v>
      </c>
      <c r="B459">
        <v>7.0570000000000004</v>
      </c>
      <c r="C459">
        <v>7.0570000000000004</v>
      </c>
      <c r="D459">
        <v>7.0570000000000004</v>
      </c>
      <c r="E459">
        <v>7.0570000000000004</v>
      </c>
      <c r="F459" s="21">
        <v>-2.9999999999999997E-4</v>
      </c>
    </row>
    <row r="460" spans="1:6" x14ac:dyDescent="0.35">
      <c r="A460" s="22">
        <v>42644</v>
      </c>
      <c r="B460">
        <v>7.0590000000000002</v>
      </c>
      <c r="C460">
        <v>7.0590000000000002</v>
      </c>
      <c r="D460">
        <v>7.0590000000000002</v>
      </c>
      <c r="E460">
        <v>7.0590000000000002</v>
      </c>
      <c r="F460" s="21">
        <v>6.9999999999999999E-4</v>
      </c>
    </row>
    <row r="461" spans="1:6" x14ac:dyDescent="0.35">
      <c r="A461" s="22">
        <v>42430</v>
      </c>
      <c r="B461">
        <v>7.0540000000000003</v>
      </c>
      <c r="C461">
        <v>7.0540000000000003</v>
      </c>
      <c r="D461">
        <v>7.0540000000000003</v>
      </c>
      <c r="E461">
        <v>7.0540000000000003</v>
      </c>
      <c r="F461" s="21">
        <v>2.9999999999999997E-4</v>
      </c>
    </row>
    <row r="462" spans="1:6" x14ac:dyDescent="0.35">
      <c r="A462" s="22" t="s">
        <v>889</v>
      </c>
      <c r="B462">
        <v>7.0519999999999996</v>
      </c>
      <c r="C462">
        <v>7.0519999999999996</v>
      </c>
      <c r="D462">
        <v>7.0519999999999996</v>
      </c>
      <c r="E462">
        <v>7.0519999999999996</v>
      </c>
      <c r="F462" s="21">
        <v>-5.9999999999999995E-4</v>
      </c>
    </row>
    <row r="463" spans="1:6" x14ac:dyDescent="0.35">
      <c r="A463" s="22" t="s">
        <v>891</v>
      </c>
      <c r="B463">
        <v>7.056</v>
      </c>
      <c r="C463">
        <v>7.056</v>
      </c>
      <c r="D463">
        <v>7.056</v>
      </c>
      <c r="E463">
        <v>7.056</v>
      </c>
      <c r="F463" s="21">
        <v>-2.9999999999999997E-4</v>
      </c>
    </row>
    <row r="464" spans="1:6" x14ac:dyDescent="0.35">
      <c r="A464" s="22" t="s">
        <v>893</v>
      </c>
      <c r="B464">
        <v>7.0579999999999998</v>
      </c>
      <c r="C464">
        <v>7.0579999999999998</v>
      </c>
      <c r="D464">
        <v>7.0579999999999998</v>
      </c>
      <c r="E464">
        <v>7.0579999999999998</v>
      </c>
      <c r="F464" s="21">
        <v>0</v>
      </c>
    </row>
    <row r="465" spans="1:6" x14ac:dyDescent="0.35">
      <c r="A465" s="22">
        <v>42167</v>
      </c>
      <c r="B465">
        <v>7.0579999999999998</v>
      </c>
      <c r="C465">
        <v>7.0579999999999998</v>
      </c>
      <c r="D465">
        <v>7.0579999999999998</v>
      </c>
      <c r="E465">
        <v>7.0579999999999998</v>
      </c>
      <c r="F465" s="21">
        <v>-1.2999999999999999E-3</v>
      </c>
    </row>
    <row r="466" spans="1:6" x14ac:dyDescent="0.35">
      <c r="A466" s="22" t="s">
        <v>895</v>
      </c>
      <c r="B466">
        <v>7.0670000000000002</v>
      </c>
      <c r="C466">
        <v>7.0670000000000002</v>
      </c>
      <c r="D466">
        <v>7.0670000000000002</v>
      </c>
      <c r="E466">
        <v>7.0670000000000002</v>
      </c>
      <c r="F466" s="21">
        <v>-4.1000000000000003E-3</v>
      </c>
    </row>
    <row r="467" spans="1:6" x14ac:dyDescent="0.35">
      <c r="A467" s="22" t="s">
        <v>897</v>
      </c>
      <c r="B467">
        <v>7.0960000000000001</v>
      </c>
      <c r="C467">
        <v>7.0960000000000001</v>
      </c>
      <c r="D467">
        <v>7.0960000000000001</v>
      </c>
      <c r="E467">
        <v>7.0960000000000001</v>
      </c>
      <c r="F467" s="21">
        <v>3.7000000000000002E-3</v>
      </c>
    </row>
    <row r="468" spans="1:6" x14ac:dyDescent="0.35">
      <c r="A468" s="22" t="s">
        <v>899</v>
      </c>
      <c r="B468">
        <v>7.07</v>
      </c>
      <c r="C468">
        <v>7.07</v>
      </c>
      <c r="D468">
        <v>7.07</v>
      </c>
      <c r="E468">
        <v>7.07</v>
      </c>
      <c r="F468" s="21">
        <v>2.0999999999999999E-3</v>
      </c>
    </row>
    <row r="469" spans="1:6" x14ac:dyDescent="0.35">
      <c r="A469" s="22">
        <v>42227</v>
      </c>
      <c r="B469">
        <v>7.0549999999999997</v>
      </c>
      <c r="C469">
        <v>7.0549999999999997</v>
      </c>
      <c r="D469">
        <v>7.0549999999999997</v>
      </c>
      <c r="E469">
        <v>7.0549999999999997</v>
      </c>
      <c r="F469" s="21">
        <v>-1.4E-3</v>
      </c>
    </row>
    <row r="470" spans="1:6" x14ac:dyDescent="0.35">
      <c r="A470" s="22">
        <v>42015</v>
      </c>
      <c r="B470">
        <v>7.0650000000000004</v>
      </c>
      <c r="C470">
        <v>7.0650000000000004</v>
      </c>
      <c r="D470">
        <v>7.0650000000000004</v>
      </c>
      <c r="E470">
        <v>7.0650000000000004</v>
      </c>
      <c r="F470" s="21">
        <v>4.0000000000000002E-4</v>
      </c>
    </row>
    <row r="471" spans="1:6" x14ac:dyDescent="0.35">
      <c r="A471" s="22" t="s">
        <v>903</v>
      </c>
      <c r="B471">
        <v>7.0620000000000003</v>
      </c>
      <c r="C471">
        <v>7.0620000000000003</v>
      </c>
      <c r="D471">
        <v>7.0620000000000003</v>
      </c>
      <c r="E471">
        <v>7.0620000000000003</v>
      </c>
      <c r="F471" s="21">
        <v>3.5999999999999999E-3</v>
      </c>
    </row>
    <row r="472" spans="1:6" x14ac:dyDescent="0.35">
      <c r="A472" s="22" t="s">
        <v>905</v>
      </c>
      <c r="B472">
        <v>7.0369999999999999</v>
      </c>
      <c r="C472">
        <v>7.0369999999999999</v>
      </c>
      <c r="D472">
        <v>7.0369999999999999</v>
      </c>
      <c r="E472">
        <v>7.0369999999999999</v>
      </c>
      <c r="F472" s="21">
        <v>8.9999999999999998E-4</v>
      </c>
    </row>
    <row r="473" spans="1:6" x14ac:dyDescent="0.35">
      <c r="A473" s="22">
        <v>42318</v>
      </c>
      <c r="B473">
        <v>7.0309999999999997</v>
      </c>
      <c r="C473">
        <v>7.0309999999999997</v>
      </c>
      <c r="D473">
        <v>7.0309999999999997</v>
      </c>
      <c r="E473">
        <v>7.0309999999999997</v>
      </c>
      <c r="F473" s="21">
        <v>3.3E-3</v>
      </c>
    </row>
    <row r="474" spans="1:6" x14ac:dyDescent="0.35">
      <c r="A474" s="22">
        <v>42104</v>
      </c>
      <c r="B474">
        <v>7.008</v>
      </c>
      <c r="C474">
        <v>7.008</v>
      </c>
      <c r="D474">
        <v>7.008</v>
      </c>
      <c r="E474">
        <v>7.008</v>
      </c>
      <c r="F474" s="21">
        <v>-5.3E-3</v>
      </c>
    </row>
    <row r="475" spans="1:6" x14ac:dyDescent="0.35">
      <c r="A475" s="22" t="s">
        <v>909</v>
      </c>
      <c r="B475">
        <v>7.0449999999999999</v>
      </c>
      <c r="C475">
        <v>7.0449999999999999</v>
      </c>
      <c r="D475">
        <v>7.0449999999999999</v>
      </c>
      <c r="E475">
        <v>7.0449999999999999</v>
      </c>
      <c r="F475" s="21">
        <v>-2.0999999999999999E-3</v>
      </c>
    </row>
    <row r="476" spans="1:6" x14ac:dyDescent="0.35">
      <c r="A476" s="22" t="s">
        <v>911</v>
      </c>
      <c r="B476">
        <v>7.06</v>
      </c>
      <c r="C476">
        <v>7.06</v>
      </c>
      <c r="D476">
        <v>7.06</v>
      </c>
      <c r="E476">
        <v>7.06</v>
      </c>
      <c r="F476" s="21">
        <v>-1.6000000000000001E-3</v>
      </c>
    </row>
    <row r="477" spans="1:6" x14ac:dyDescent="0.35">
      <c r="A477" s="22" t="s">
        <v>913</v>
      </c>
      <c r="B477">
        <v>7.0709999999999997</v>
      </c>
      <c r="C477">
        <v>7.0709999999999997</v>
      </c>
      <c r="D477">
        <v>7.0709999999999997</v>
      </c>
      <c r="E477">
        <v>7.0709999999999997</v>
      </c>
      <c r="F477" s="21">
        <v>6.3E-3</v>
      </c>
    </row>
    <row r="478" spans="1:6" x14ac:dyDescent="0.35">
      <c r="A478" s="22">
        <v>42164</v>
      </c>
      <c r="B478">
        <v>7.0270000000000001</v>
      </c>
      <c r="C478">
        <v>7.0270000000000001</v>
      </c>
      <c r="D478">
        <v>7.0270000000000001</v>
      </c>
      <c r="E478">
        <v>7.0270000000000001</v>
      </c>
      <c r="F478" s="21">
        <v>3.3999999999999998E-3</v>
      </c>
    </row>
    <row r="479" spans="1:6" x14ac:dyDescent="0.35">
      <c r="A479" s="22" t="s">
        <v>916</v>
      </c>
      <c r="B479">
        <v>7.0030000000000001</v>
      </c>
      <c r="C479">
        <v>7.0030000000000001</v>
      </c>
      <c r="D479">
        <v>7.0030000000000001</v>
      </c>
      <c r="E479">
        <v>7.0030000000000001</v>
      </c>
      <c r="F479" s="21">
        <v>-4.0000000000000001E-3</v>
      </c>
    </row>
    <row r="480" spans="1:6" x14ac:dyDescent="0.35">
      <c r="A480" s="22" t="s">
        <v>918</v>
      </c>
      <c r="B480">
        <v>7.0309999999999997</v>
      </c>
      <c r="C480">
        <v>7.0309999999999997</v>
      </c>
      <c r="D480">
        <v>7.0309999999999997</v>
      </c>
      <c r="E480">
        <v>7.0309999999999997</v>
      </c>
      <c r="F480" s="21">
        <v>1.6299999999999999E-2</v>
      </c>
    </row>
    <row r="481" spans="1:6" x14ac:dyDescent="0.35">
      <c r="A481" s="22" t="s">
        <v>920</v>
      </c>
      <c r="B481">
        <v>6.9180000000000001</v>
      </c>
      <c r="C481">
        <v>6.9180000000000001</v>
      </c>
      <c r="D481">
        <v>6.9180000000000001</v>
      </c>
      <c r="E481">
        <v>6.9180000000000001</v>
      </c>
      <c r="F481" s="21">
        <v>6.4000000000000003E-3</v>
      </c>
    </row>
    <row r="482" spans="1:6" x14ac:dyDescent="0.35">
      <c r="A482" s="22">
        <v>42255</v>
      </c>
      <c r="B482">
        <v>6.8739999999999997</v>
      </c>
      <c r="C482">
        <v>6.8739999999999997</v>
      </c>
      <c r="D482">
        <v>6.8739999999999997</v>
      </c>
      <c r="E482">
        <v>6.8739999999999997</v>
      </c>
      <c r="F482" s="21">
        <v>1.46E-2</v>
      </c>
    </row>
    <row r="483" spans="1:6" x14ac:dyDescent="0.35">
      <c r="A483" s="22">
        <v>42043</v>
      </c>
      <c r="B483">
        <v>6.7750000000000004</v>
      </c>
      <c r="C483">
        <v>6.7750000000000004</v>
      </c>
      <c r="D483">
        <v>6.7750000000000004</v>
      </c>
      <c r="E483">
        <v>6.7750000000000004</v>
      </c>
      <c r="F483" s="21">
        <v>-1E-4</v>
      </c>
    </row>
    <row r="484" spans="1:6" x14ac:dyDescent="0.35">
      <c r="A484" s="22" t="s">
        <v>924</v>
      </c>
      <c r="B484">
        <v>6.7759999999999998</v>
      </c>
      <c r="C484">
        <v>6.7759999999999998</v>
      </c>
      <c r="D484">
        <v>6.7759999999999998</v>
      </c>
      <c r="E484">
        <v>6.7759999999999998</v>
      </c>
      <c r="F484" s="21">
        <v>1E-3</v>
      </c>
    </row>
    <row r="485" spans="1:6" x14ac:dyDescent="0.35">
      <c r="A485" s="22" t="s">
        <v>926</v>
      </c>
      <c r="B485">
        <v>6.7690000000000001</v>
      </c>
      <c r="C485">
        <v>6.7690000000000001</v>
      </c>
      <c r="D485">
        <v>6.7690000000000001</v>
      </c>
      <c r="E485">
        <v>6.7690000000000001</v>
      </c>
      <c r="F485" s="21">
        <v>8.9999999999999998E-4</v>
      </c>
    </row>
    <row r="486" spans="1:6" x14ac:dyDescent="0.35">
      <c r="A486" s="22">
        <v>42345</v>
      </c>
      <c r="B486">
        <v>6.7629999999999999</v>
      </c>
      <c r="C486">
        <v>6.7629999999999999</v>
      </c>
      <c r="D486">
        <v>6.7629999999999999</v>
      </c>
      <c r="E486">
        <v>6.7629999999999999</v>
      </c>
      <c r="F486" s="21">
        <v>4.0000000000000001E-3</v>
      </c>
    </row>
    <row r="487" spans="1:6" x14ac:dyDescent="0.35">
      <c r="A487" s="22">
        <v>42131</v>
      </c>
      <c r="B487">
        <v>6.7359999999999998</v>
      </c>
      <c r="C487">
        <v>6.7359999999999998</v>
      </c>
      <c r="D487">
        <v>6.7359999999999998</v>
      </c>
      <c r="E487">
        <v>6.7359999999999998</v>
      </c>
      <c r="F487" s="21">
        <v>-3.3999999999999998E-3</v>
      </c>
    </row>
    <row r="488" spans="1:6" x14ac:dyDescent="0.35">
      <c r="A488" s="22" t="s">
        <v>930</v>
      </c>
      <c r="B488">
        <v>6.7590000000000003</v>
      </c>
      <c r="C488">
        <v>6.7590000000000003</v>
      </c>
      <c r="D488">
        <v>6.7590000000000003</v>
      </c>
      <c r="E488">
        <v>6.7590000000000003</v>
      </c>
      <c r="F488" s="21">
        <v>-5.4000000000000003E-3</v>
      </c>
    </row>
    <row r="489" spans="1:6" x14ac:dyDescent="0.35">
      <c r="A489" s="22" t="s">
        <v>932</v>
      </c>
      <c r="B489">
        <v>6.7960000000000003</v>
      </c>
      <c r="C489">
        <v>6.7960000000000003</v>
      </c>
      <c r="D489">
        <v>6.7960000000000003</v>
      </c>
      <c r="E489">
        <v>6.7960000000000003</v>
      </c>
      <c r="F489" s="21">
        <v>-7.6E-3</v>
      </c>
    </row>
    <row r="490" spans="1:6" x14ac:dyDescent="0.35">
      <c r="A490" s="22" t="s">
        <v>934</v>
      </c>
      <c r="B490">
        <v>6.8479999999999999</v>
      </c>
      <c r="C490">
        <v>6.8479999999999999</v>
      </c>
      <c r="D490">
        <v>6.8479999999999999</v>
      </c>
      <c r="E490">
        <v>6.8479999999999999</v>
      </c>
      <c r="F490" s="21">
        <v>2.7799999999999998E-2</v>
      </c>
    </row>
    <row r="491" spans="1:6" x14ac:dyDescent="0.35">
      <c r="A491" s="22">
        <v>42191</v>
      </c>
      <c r="B491">
        <v>6.6630000000000003</v>
      </c>
      <c r="C491">
        <v>6.6630000000000003</v>
      </c>
      <c r="D491">
        <v>6.6630000000000003</v>
      </c>
      <c r="E491">
        <v>6.6630000000000003</v>
      </c>
      <c r="F491" s="21">
        <v>1.9400000000000001E-2</v>
      </c>
    </row>
    <row r="492" spans="1:6" x14ac:dyDescent="0.35">
      <c r="A492" s="22" t="s">
        <v>937</v>
      </c>
      <c r="B492">
        <v>6.5359999999999996</v>
      </c>
      <c r="C492">
        <v>6.5359999999999996</v>
      </c>
      <c r="D492">
        <v>6.5359999999999996</v>
      </c>
      <c r="E492">
        <v>6.5359999999999996</v>
      </c>
      <c r="F492" s="21">
        <v>-2.9999999999999997E-4</v>
      </c>
    </row>
    <row r="493" spans="1:6" x14ac:dyDescent="0.35">
      <c r="A493" s="22" t="s">
        <v>939</v>
      </c>
      <c r="B493">
        <v>6.5380000000000003</v>
      </c>
      <c r="C493">
        <v>6.5380000000000003</v>
      </c>
      <c r="D493">
        <v>6.5380000000000003</v>
      </c>
      <c r="E493">
        <v>6.5380000000000003</v>
      </c>
      <c r="F493" s="21">
        <v>-2.0000000000000001E-4</v>
      </c>
    </row>
    <row r="494" spans="1:6" x14ac:dyDescent="0.35">
      <c r="A494" s="22" t="s">
        <v>941</v>
      </c>
      <c r="B494">
        <v>6.5389999999999997</v>
      </c>
      <c r="C494">
        <v>6.5389999999999997</v>
      </c>
      <c r="D494">
        <v>6.5389999999999997</v>
      </c>
      <c r="E494">
        <v>6.5389999999999997</v>
      </c>
      <c r="F494" s="21">
        <v>-2.0000000000000001E-4</v>
      </c>
    </row>
    <row r="495" spans="1:6" x14ac:dyDescent="0.35">
      <c r="A495" s="22">
        <v>42282</v>
      </c>
      <c r="B495">
        <v>6.54</v>
      </c>
      <c r="C495">
        <v>6.54</v>
      </c>
      <c r="D495">
        <v>6.54</v>
      </c>
      <c r="E495">
        <v>6.54</v>
      </c>
      <c r="F495" s="21">
        <v>5.1000000000000004E-3</v>
      </c>
    </row>
    <row r="496" spans="1:6" x14ac:dyDescent="0.35">
      <c r="A496" s="22">
        <v>42068</v>
      </c>
      <c r="B496">
        <v>6.5069999999999997</v>
      </c>
      <c r="C496">
        <v>6.5069999999999997</v>
      </c>
      <c r="D496">
        <v>6.5069999999999997</v>
      </c>
      <c r="E496">
        <v>6.5069999999999997</v>
      </c>
      <c r="F496" s="21">
        <v>2.2000000000000001E-3</v>
      </c>
    </row>
    <row r="497" spans="1:6" x14ac:dyDescent="0.35">
      <c r="A497" s="22" t="s">
        <v>945</v>
      </c>
      <c r="B497">
        <v>6.4930000000000003</v>
      </c>
      <c r="C497">
        <v>6.4930000000000003</v>
      </c>
      <c r="D497">
        <v>6.4930000000000003</v>
      </c>
      <c r="E497">
        <v>6.4930000000000003</v>
      </c>
      <c r="F497" s="21">
        <v>-2.0799999999999999E-2</v>
      </c>
    </row>
    <row r="498" spans="1:6" x14ac:dyDescent="0.35">
      <c r="A498" s="22" t="s">
        <v>947</v>
      </c>
      <c r="B498">
        <v>6.6310000000000002</v>
      </c>
      <c r="C498">
        <v>6.6310000000000002</v>
      </c>
      <c r="D498">
        <v>6.6310000000000002</v>
      </c>
      <c r="E498">
        <v>6.6310000000000002</v>
      </c>
      <c r="F498" s="21">
        <v>1.2200000000000001E-2</v>
      </c>
    </row>
    <row r="499" spans="1:6" x14ac:dyDescent="0.35">
      <c r="A499" s="22">
        <v>42342</v>
      </c>
      <c r="B499">
        <v>6.5510000000000002</v>
      </c>
      <c r="C499">
        <v>6.5510000000000002</v>
      </c>
      <c r="D499">
        <v>6.5510000000000002</v>
      </c>
      <c r="E499">
        <v>6.5510000000000002</v>
      </c>
      <c r="F499" s="21">
        <v>0</v>
      </c>
    </row>
    <row r="500" spans="1:6" x14ac:dyDescent="0.35">
      <c r="A500" s="22">
        <v>42128</v>
      </c>
      <c r="B500">
        <v>6.5510000000000002</v>
      </c>
      <c r="C500">
        <v>6.5510000000000002</v>
      </c>
      <c r="D500">
        <v>6.5510000000000002</v>
      </c>
      <c r="E500">
        <v>6.5510000000000002</v>
      </c>
      <c r="F500" s="21">
        <v>1.4999999999999999E-2</v>
      </c>
    </row>
    <row r="501" spans="1:6" x14ac:dyDescent="0.35">
      <c r="A501" s="22" t="s">
        <v>951</v>
      </c>
      <c r="B501">
        <v>6.4539999999999997</v>
      </c>
      <c r="C501">
        <v>6.4539999999999997</v>
      </c>
      <c r="D501">
        <v>6.4539999999999997</v>
      </c>
      <c r="E501">
        <v>6.4539999999999997</v>
      </c>
      <c r="F501" s="21">
        <v>-4.4999999999999997E-3</v>
      </c>
    </row>
    <row r="502" spans="1:6" x14ac:dyDescent="0.35">
      <c r="A502" s="22" t="s">
        <v>953</v>
      </c>
      <c r="B502">
        <v>6.4829999999999997</v>
      </c>
      <c r="C502">
        <v>6.4829999999999997</v>
      </c>
      <c r="D502">
        <v>6.4829999999999997</v>
      </c>
      <c r="E502">
        <v>6.4829999999999997</v>
      </c>
      <c r="F502" s="21">
        <v>6.7999999999999996E-3</v>
      </c>
    </row>
    <row r="503" spans="1:6" x14ac:dyDescent="0.35">
      <c r="A503" s="22" t="s">
        <v>955</v>
      </c>
      <c r="B503">
        <v>6.4390000000000001</v>
      </c>
      <c r="C503">
        <v>6.4390000000000001</v>
      </c>
      <c r="D503">
        <v>6.4390000000000001</v>
      </c>
      <c r="E503">
        <v>6.4390000000000001</v>
      </c>
      <c r="F503" s="21">
        <v>1.21E-2</v>
      </c>
    </row>
    <row r="504" spans="1:6" x14ac:dyDescent="0.35">
      <c r="A504" s="22">
        <v>42219</v>
      </c>
      <c r="B504">
        <v>6.3620000000000001</v>
      </c>
      <c r="C504">
        <v>6.3620000000000001</v>
      </c>
      <c r="D504">
        <v>6.3620000000000001</v>
      </c>
      <c r="E504">
        <v>6.3620000000000001</v>
      </c>
      <c r="F504" s="21">
        <v>2.0000000000000001E-4</v>
      </c>
    </row>
    <row r="505" spans="1:6" x14ac:dyDescent="0.35">
      <c r="A505" s="22">
        <v>42007</v>
      </c>
      <c r="B505">
        <v>6.3609999999999998</v>
      </c>
      <c r="C505">
        <v>6.3609999999999998</v>
      </c>
      <c r="D505">
        <v>6.3609999999999998</v>
      </c>
      <c r="E505">
        <v>6.3609999999999998</v>
      </c>
      <c r="F505" s="21">
        <v>-1.12E-2</v>
      </c>
    </row>
    <row r="506" spans="1:6" x14ac:dyDescent="0.35">
      <c r="A506" s="22" t="s">
        <v>959</v>
      </c>
      <c r="B506">
        <v>6.4329999999999998</v>
      </c>
      <c r="C506">
        <v>6.4329999999999998</v>
      </c>
      <c r="D506">
        <v>6.4329999999999998</v>
      </c>
      <c r="E506">
        <v>6.4329999999999998</v>
      </c>
      <c r="F506" s="21">
        <v>-1.0500000000000001E-2</v>
      </c>
    </row>
    <row r="507" spans="1:6" x14ac:dyDescent="0.35">
      <c r="A507" s="22" t="s">
        <v>961</v>
      </c>
      <c r="B507">
        <v>6.5010000000000003</v>
      </c>
      <c r="C507">
        <v>6.5010000000000003</v>
      </c>
      <c r="D507">
        <v>6.5010000000000003</v>
      </c>
      <c r="E507">
        <v>6.5010000000000003</v>
      </c>
      <c r="F507" s="21">
        <v>0</v>
      </c>
    </row>
    <row r="508" spans="1:6" x14ac:dyDescent="0.35">
      <c r="A508" s="22">
        <v>42218</v>
      </c>
      <c r="B508">
        <v>6.5010000000000003</v>
      </c>
      <c r="C508">
        <v>6.5010000000000003</v>
      </c>
      <c r="D508">
        <v>6.5010000000000003</v>
      </c>
      <c r="E508">
        <v>6.5010000000000003</v>
      </c>
      <c r="F508" s="21">
        <v>-2.12E-2</v>
      </c>
    </row>
    <row r="509" spans="1:6" x14ac:dyDescent="0.35">
      <c r="A509" s="22">
        <v>42006</v>
      </c>
      <c r="B509">
        <v>6.6420000000000003</v>
      </c>
      <c r="C509">
        <v>6.6420000000000003</v>
      </c>
      <c r="D509">
        <v>6.6420000000000003</v>
      </c>
      <c r="E509">
        <v>6.6420000000000003</v>
      </c>
      <c r="F509" s="21">
        <v>-5.0000000000000001E-4</v>
      </c>
    </row>
    <row r="510" spans="1:6" x14ac:dyDescent="0.35">
      <c r="A510" s="22" t="s">
        <v>964</v>
      </c>
      <c r="B510">
        <v>6.6449999999999996</v>
      </c>
      <c r="C510">
        <v>6.6449999999999996</v>
      </c>
      <c r="D510">
        <v>6.6449999999999996</v>
      </c>
      <c r="E510">
        <v>6.6449999999999996</v>
      </c>
      <c r="F510" s="21">
        <v>-4.58E-2</v>
      </c>
    </row>
    <row r="511" spans="1:6" x14ac:dyDescent="0.35">
      <c r="A511" s="22" t="s">
        <v>966</v>
      </c>
      <c r="B511">
        <v>6.9640000000000004</v>
      </c>
      <c r="C511">
        <v>6.9640000000000004</v>
      </c>
      <c r="D511">
        <v>6.9640000000000004</v>
      </c>
      <c r="E511">
        <v>6.9640000000000004</v>
      </c>
      <c r="F511" s="21">
        <v>-1.6000000000000001E-3</v>
      </c>
    </row>
    <row r="512" spans="1:6" x14ac:dyDescent="0.35">
      <c r="A512" s="22">
        <v>42309</v>
      </c>
      <c r="B512">
        <v>6.9749999999999996</v>
      </c>
      <c r="C512">
        <v>6.9749999999999996</v>
      </c>
      <c r="D512">
        <v>6.9749999999999996</v>
      </c>
      <c r="E512">
        <v>6.9749999999999996</v>
      </c>
      <c r="F512" s="21">
        <v>-2.52E-2</v>
      </c>
    </row>
    <row r="513" spans="1:6" x14ac:dyDescent="0.35">
      <c r="A513" s="22">
        <v>42095</v>
      </c>
      <c r="B513">
        <v>7.1550000000000002</v>
      </c>
      <c r="C513">
        <v>7.1550000000000002</v>
      </c>
      <c r="D513">
        <v>7.1550000000000002</v>
      </c>
      <c r="E513">
        <v>7.1550000000000002</v>
      </c>
      <c r="F513" s="21">
        <v>6.9999999999999999E-4</v>
      </c>
    </row>
    <row r="514" spans="1:6" x14ac:dyDescent="0.35">
      <c r="A514" s="22" t="s">
        <v>969</v>
      </c>
      <c r="B514">
        <v>7.15</v>
      </c>
      <c r="C514">
        <v>7.15</v>
      </c>
      <c r="D514">
        <v>7.15</v>
      </c>
      <c r="E514">
        <v>7.15</v>
      </c>
      <c r="F514" s="21">
        <v>-4.4999999999999997E-3</v>
      </c>
    </row>
    <row r="515" spans="1:6" x14ac:dyDescent="0.35">
      <c r="A515" s="22" t="s">
        <v>971</v>
      </c>
      <c r="B515">
        <v>7.1820000000000004</v>
      </c>
      <c r="C515">
        <v>7.1820000000000004</v>
      </c>
      <c r="D515">
        <v>7.1820000000000004</v>
      </c>
      <c r="E515">
        <v>7.1820000000000004</v>
      </c>
      <c r="F515" s="21">
        <v>-1.4E-3</v>
      </c>
    </row>
    <row r="516" spans="1:6" x14ac:dyDescent="0.35">
      <c r="A516" s="22" t="s">
        <v>973</v>
      </c>
      <c r="B516">
        <v>7.1920000000000002</v>
      </c>
      <c r="C516">
        <v>7.1920000000000002</v>
      </c>
      <c r="D516">
        <v>7.1920000000000002</v>
      </c>
      <c r="E516">
        <v>7.1920000000000002</v>
      </c>
      <c r="F516" s="21">
        <v>2.12E-2</v>
      </c>
    </row>
    <row r="517" spans="1:6" x14ac:dyDescent="0.35">
      <c r="A517" s="22">
        <v>41832</v>
      </c>
      <c r="B517">
        <v>7.0430000000000001</v>
      </c>
      <c r="C517">
        <v>7.0430000000000001</v>
      </c>
      <c r="D517">
        <v>7.0430000000000001</v>
      </c>
      <c r="E517">
        <v>7.0430000000000001</v>
      </c>
      <c r="F517" s="21">
        <v>4.1000000000000003E-3</v>
      </c>
    </row>
    <row r="518" spans="1:6" x14ac:dyDescent="0.35">
      <c r="A518" s="22" t="s">
        <v>976</v>
      </c>
      <c r="B518">
        <v>7.0140000000000002</v>
      </c>
      <c r="C518">
        <v>7.0140000000000002</v>
      </c>
      <c r="D518">
        <v>7.0140000000000002</v>
      </c>
      <c r="E518">
        <v>7.0140000000000002</v>
      </c>
      <c r="F518" s="21">
        <v>1.7600000000000001E-2</v>
      </c>
    </row>
    <row r="519" spans="1:6" x14ac:dyDescent="0.35">
      <c r="A519" s="22" t="s">
        <v>978</v>
      </c>
      <c r="B519">
        <v>6.8929999999999998</v>
      </c>
      <c r="C519">
        <v>6.8929999999999998</v>
      </c>
      <c r="D519">
        <v>6.8929999999999998</v>
      </c>
      <c r="E519">
        <v>6.8929999999999998</v>
      </c>
      <c r="F519" s="21">
        <v>1.9800000000000002E-2</v>
      </c>
    </row>
    <row r="520" spans="1:6" x14ac:dyDescent="0.35">
      <c r="A520" s="22" t="s">
        <v>980</v>
      </c>
      <c r="B520">
        <v>6.7590000000000003</v>
      </c>
      <c r="C520">
        <v>6.7590000000000003</v>
      </c>
      <c r="D520">
        <v>6.7590000000000003</v>
      </c>
      <c r="E520">
        <v>6.7590000000000003</v>
      </c>
      <c r="F520" s="21">
        <v>3.73E-2</v>
      </c>
    </row>
    <row r="521" spans="1:6" x14ac:dyDescent="0.35">
      <c r="A521" s="22">
        <v>41893</v>
      </c>
      <c r="B521">
        <v>6.516</v>
      </c>
      <c r="C521">
        <v>6.516</v>
      </c>
      <c r="D521">
        <v>6.516</v>
      </c>
      <c r="E521">
        <v>6.516</v>
      </c>
      <c r="F521" s="21">
        <v>2.7900000000000001E-2</v>
      </c>
    </row>
    <row r="522" spans="1:6" x14ac:dyDescent="0.35">
      <c r="A522" s="22">
        <v>41681</v>
      </c>
      <c r="B522">
        <v>6.3390000000000004</v>
      </c>
      <c r="C522">
        <v>6.3390000000000004</v>
      </c>
      <c r="D522">
        <v>6.3390000000000004</v>
      </c>
      <c r="E522">
        <v>6.3390000000000004</v>
      </c>
      <c r="F522" s="21">
        <v>5.8999999999999999E-3</v>
      </c>
    </row>
    <row r="523" spans="1:6" x14ac:dyDescent="0.35">
      <c r="A523" s="22" t="s">
        <v>984</v>
      </c>
      <c r="B523">
        <v>6.3019999999999996</v>
      </c>
      <c r="C523">
        <v>6.3019999999999996</v>
      </c>
      <c r="D523">
        <v>6.3019999999999996</v>
      </c>
      <c r="E523">
        <v>6.3019999999999996</v>
      </c>
      <c r="F523" s="21">
        <v>3.7000000000000002E-3</v>
      </c>
    </row>
    <row r="524" spans="1:6" x14ac:dyDescent="0.35">
      <c r="A524" s="22" t="s">
        <v>986</v>
      </c>
      <c r="B524">
        <v>6.2789999999999999</v>
      </c>
      <c r="C524">
        <v>6.2789999999999999</v>
      </c>
      <c r="D524">
        <v>6.2789999999999999</v>
      </c>
      <c r="E524">
        <v>6.2789999999999999</v>
      </c>
      <c r="F524" s="21">
        <v>1.7000000000000001E-2</v>
      </c>
    </row>
    <row r="525" spans="1:6" x14ac:dyDescent="0.35">
      <c r="A525" s="22">
        <v>41983</v>
      </c>
      <c r="B525">
        <v>6.1740000000000004</v>
      </c>
      <c r="C525">
        <v>6.1740000000000004</v>
      </c>
      <c r="D525">
        <v>6.1740000000000004</v>
      </c>
      <c r="E525">
        <v>6.1740000000000004</v>
      </c>
      <c r="F525" s="21">
        <v>2.2700000000000001E-2</v>
      </c>
    </row>
    <row r="526" spans="1:6" x14ac:dyDescent="0.35">
      <c r="A526" s="22">
        <v>41769</v>
      </c>
      <c r="B526">
        <v>6.0369999999999999</v>
      </c>
      <c r="C526">
        <v>6.0369999999999999</v>
      </c>
      <c r="D526">
        <v>6.0369999999999999</v>
      </c>
      <c r="E526">
        <v>6.0369999999999999</v>
      </c>
      <c r="F526" s="21">
        <v>-3.2800000000000003E-2</v>
      </c>
    </row>
    <row r="527" spans="1:6" x14ac:dyDescent="0.35">
      <c r="A527" s="22" t="s">
        <v>990</v>
      </c>
      <c r="B527">
        <v>6.242</v>
      </c>
      <c r="C527">
        <v>6.242</v>
      </c>
      <c r="D527">
        <v>6.242</v>
      </c>
      <c r="E527">
        <v>6.242</v>
      </c>
      <c r="F527" s="21">
        <v>-7.2099999999999997E-2</v>
      </c>
    </row>
    <row r="528" spans="1:6" x14ac:dyDescent="0.35">
      <c r="A528" s="22" t="s">
        <v>992</v>
      </c>
      <c r="B528">
        <v>6.7270000000000003</v>
      </c>
      <c r="C528">
        <v>6.7270000000000003</v>
      </c>
      <c r="D528">
        <v>6.7270000000000003</v>
      </c>
      <c r="E528">
        <v>6.7270000000000003</v>
      </c>
      <c r="F528" s="21">
        <v>-6.5600000000000006E-2</v>
      </c>
    </row>
    <row r="529" spans="1:6" x14ac:dyDescent="0.35">
      <c r="A529" s="22" t="s">
        <v>994</v>
      </c>
      <c r="B529">
        <v>7.1989999999999998</v>
      </c>
      <c r="C529">
        <v>7.1989999999999998</v>
      </c>
      <c r="D529">
        <v>7.1989999999999998</v>
      </c>
      <c r="E529">
        <v>7.1989999999999998</v>
      </c>
      <c r="F529" s="21">
        <v>-9.1999999999999998E-3</v>
      </c>
    </row>
    <row r="530" spans="1:6" x14ac:dyDescent="0.35">
      <c r="A530" s="22">
        <v>41829</v>
      </c>
      <c r="B530">
        <v>7.266</v>
      </c>
      <c r="C530">
        <v>7.266</v>
      </c>
      <c r="D530">
        <v>7.266</v>
      </c>
      <c r="E530">
        <v>7.266</v>
      </c>
      <c r="F530" s="21">
        <v>-8.3299999999999999E-2</v>
      </c>
    </row>
    <row r="531" spans="1:6" x14ac:dyDescent="0.35">
      <c r="A531" s="22" t="s">
        <v>997</v>
      </c>
      <c r="B531">
        <v>7.9260000000000002</v>
      </c>
      <c r="C531">
        <v>7.9260000000000002</v>
      </c>
      <c r="D531">
        <v>7.9260000000000002</v>
      </c>
      <c r="E531">
        <v>7.9260000000000002</v>
      </c>
      <c r="F531" s="21">
        <v>-1.3899999999999999E-2</v>
      </c>
    </row>
    <row r="532" spans="1:6" x14ac:dyDescent="0.35">
      <c r="A532" s="22" t="s">
        <v>999</v>
      </c>
      <c r="B532">
        <v>8.0380000000000003</v>
      </c>
      <c r="C532">
        <v>8.0380000000000003</v>
      </c>
      <c r="D532">
        <v>8.0380000000000003</v>
      </c>
      <c r="E532">
        <v>8.0380000000000003</v>
      </c>
      <c r="F532" s="21">
        <v>1.43E-2</v>
      </c>
    </row>
    <row r="533" spans="1:6" x14ac:dyDescent="0.35">
      <c r="A533" s="22" t="s">
        <v>1001</v>
      </c>
      <c r="B533">
        <v>7.9249999999999998</v>
      </c>
      <c r="C533">
        <v>7.9249999999999998</v>
      </c>
      <c r="D533">
        <v>7.9249999999999998</v>
      </c>
      <c r="E533">
        <v>7.9249999999999998</v>
      </c>
      <c r="F533" s="21">
        <v>2.5000000000000001E-3</v>
      </c>
    </row>
    <row r="534" spans="1:6" x14ac:dyDescent="0.35">
      <c r="A534" s="22">
        <v>41920</v>
      </c>
      <c r="B534">
        <v>7.9050000000000002</v>
      </c>
      <c r="C534">
        <v>7.9050000000000002</v>
      </c>
      <c r="D534">
        <v>7.9050000000000002</v>
      </c>
      <c r="E534">
        <v>7.9050000000000002</v>
      </c>
      <c r="F534" s="21">
        <v>-4.9000000000000002E-2</v>
      </c>
    </row>
    <row r="535" spans="1:6" x14ac:dyDescent="0.35">
      <c r="A535" s="22">
        <v>41706</v>
      </c>
      <c r="B535">
        <v>8.3119999999999994</v>
      </c>
      <c r="C535">
        <v>8.3119999999999994</v>
      </c>
      <c r="D535">
        <v>8.3119999999999994</v>
      </c>
      <c r="E535">
        <v>8.3119999999999994</v>
      </c>
      <c r="F535" s="21">
        <v>-8.2000000000000007E-3</v>
      </c>
    </row>
    <row r="536" spans="1:6" x14ac:dyDescent="0.35">
      <c r="A536" s="22" t="s">
        <v>1005</v>
      </c>
      <c r="B536">
        <v>8.3810000000000002</v>
      </c>
      <c r="C536">
        <v>8.3810000000000002</v>
      </c>
      <c r="D536">
        <v>8.3810000000000002</v>
      </c>
      <c r="E536">
        <v>8.3810000000000002</v>
      </c>
      <c r="F536" s="21">
        <v>-1.6299999999999999E-2</v>
      </c>
    </row>
    <row r="537" spans="1:6" x14ac:dyDescent="0.35">
      <c r="A537" s="22" t="s">
        <v>1007</v>
      </c>
      <c r="B537">
        <v>8.52</v>
      </c>
      <c r="C537">
        <v>8.52</v>
      </c>
      <c r="D537">
        <v>8.52</v>
      </c>
      <c r="E537">
        <v>8.52</v>
      </c>
      <c r="F537" s="21">
        <v>-4.1000000000000003E-3</v>
      </c>
    </row>
    <row r="538" spans="1:6" x14ac:dyDescent="0.35">
      <c r="A538" s="22" t="s">
        <v>1009</v>
      </c>
      <c r="B538">
        <v>8.5549999999999997</v>
      </c>
      <c r="C538">
        <v>8.5549999999999997</v>
      </c>
      <c r="D538">
        <v>8.5549999999999997</v>
      </c>
      <c r="E538">
        <v>8.5549999999999997</v>
      </c>
      <c r="F538" s="21">
        <v>-4.0000000000000001E-3</v>
      </c>
    </row>
    <row r="539" spans="1:6" x14ac:dyDescent="0.35">
      <c r="A539" s="22">
        <v>41797</v>
      </c>
      <c r="B539">
        <v>8.5890000000000004</v>
      </c>
      <c r="C539">
        <v>8.5890000000000004</v>
      </c>
      <c r="D539">
        <v>8.5890000000000004</v>
      </c>
      <c r="E539">
        <v>8.5890000000000004</v>
      </c>
      <c r="F539" s="21">
        <v>-1.6000000000000001E-3</v>
      </c>
    </row>
    <row r="540" spans="1:6" x14ac:dyDescent="0.35">
      <c r="A540" s="22" t="s">
        <v>1012</v>
      </c>
      <c r="B540">
        <v>8.6029999999999998</v>
      </c>
      <c r="C540">
        <v>8.6029999999999998</v>
      </c>
      <c r="D540">
        <v>8.6029999999999998</v>
      </c>
      <c r="E540">
        <v>8.6029999999999998</v>
      </c>
      <c r="F540" s="21">
        <v>-4.8999999999999998E-3</v>
      </c>
    </row>
    <row r="541" spans="1:6" x14ac:dyDescent="0.35">
      <c r="A541" s="22" t="s">
        <v>1014</v>
      </c>
      <c r="B541">
        <v>8.6449999999999996</v>
      </c>
      <c r="C541">
        <v>8.6449999999999996</v>
      </c>
      <c r="D541">
        <v>8.6449999999999996</v>
      </c>
      <c r="E541">
        <v>8.6449999999999996</v>
      </c>
      <c r="F541" s="21">
        <v>-3.3E-3</v>
      </c>
    </row>
    <row r="542" spans="1:6" x14ac:dyDescent="0.35">
      <c r="A542" s="22" t="s">
        <v>1016</v>
      </c>
      <c r="B542">
        <v>8.6739999999999995</v>
      </c>
      <c r="C542">
        <v>8.6739999999999995</v>
      </c>
      <c r="D542">
        <v>8.6739999999999995</v>
      </c>
      <c r="E542">
        <v>8.6739999999999995</v>
      </c>
      <c r="F542" s="21">
        <v>4.4000000000000003E-3</v>
      </c>
    </row>
    <row r="543" spans="1:6" x14ac:dyDescent="0.35">
      <c r="A543" s="22">
        <v>41857</v>
      </c>
      <c r="B543">
        <v>8.6359999999999992</v>
      </c>
      <c r="C543">
        <v>8.6359999999999992</v>
      </c>
      <c r="D543">
        <v>8.6359999999999992</v>
      </c>
      <c r="E543">
        <v>8.6359999999999992</v>
      </c>
      <c r="F543" s="21">
        <v>-5.4999999999999997E-3</v>
      </c>
    </row>
    <row r="544" spans="1:6" x14ac:dyDescent="0.35">
      <c r="A544" s="22">
        <v>41645</v>
      </c>
      <c r="B544">
        <v>8.6839999999999993</v>
      </c>
      <c r="C544">
        <v>8.6839999999999993</v>
      </c>
      <c r="D544">
        <v>8.6839999999999993</v>
      </c>
      <c r="E544">
        <v>8.6839999999999993</v>
      </c>
      <c r="F544" s="21">
        <v>-1.1999999999999999E-3</v>
      </c>
    </row>
    <row r="545" spans="1:6" x14ac:dyDescent="0.35">
      <c r="A545" s="22" t="s">
        <v>1020</v>
      </c>
      <c r="B545">
        <v>8.6940000000000008</v>
      </c>
      <c r="C545">
        <v>8.6940000000000008</v>
      </c>
      <c r="D545">
        <v>8.6940000000000008</v>
      </c>
      <c r="E545">
        <v>8.6940000000000008</v>
      </c>
      <c r="F545" s="21">
        <v>-7.9000000000000008E-3</v>
      </c>
    </row>
    <row r="546" spans="1:6" x14ac:dyDescent="0.35">
      <c r="A546" s="22" t="s">
        <v>1022</v>
      </c>
      <c r="B546">
        <v>8.7629999999999999</v>
      </c>
      <c r="C546">
        <v>8.7629999999999999</v>
      </c>
      <c r="D546">
        <v>8.7629999999999999</v>
      </c>
      <c r="E546">
        <v>8.7629999999999999</v>
      </c>
      <c r="F546" s="21">
        <v>-1.4E-3</v>
      </c>
    </row>
    <row r="547" spans="1:6" x14ac:dyDescent="0.35">
      <c r="A547" s="22">
        <v>41948</v>
      </c>
      <c r="B547">
        <v>8.7750000000000004</v>
      </c>
      <c r="C547">
        <v>8.7750000000000004</v>
      </c>
      <c r="D547">
        <v>8.7750000000000004</v>
      </c>
      <c r="E547">
        <v>8.7750000000000004</v>
      </c>
      <c r="F547" s="21">
        <v>4.1999999999999997E-3</v>
      </c>
    </row>
    <row r="548" spans="1:6" x14ac:dyDescent="0.35">
      <c r="A548" s="22">
        <v>41734</v>
      </c>
      <c r="B548">
        <v>8.7379999999999995</v>
      </c>
      <c r="C548">
        <v>8.7379999999999995</v>
      </c>
      <c r="D548">
        <v>8.7379999999999995</v>
      </c>
      <c r="E548">
        <v>8.7379999999999995</v>
      </c>
      <c r="F548" s="21">
        <v>3.2399999999999998E-2</v>
      </c>
    </row>
    <row r="549" spans="1:6" x14ac:dyDescent="0.35">
      <c r="A549" s="22" t="s">
        <v>1026</v>
      </c>
      <c r="B549">
        <v>8.4640000000000004</v>
      </c>
      <c r="C549">
        <v>8.4640000000000004</v>
      </c>
      <c r="D549">
        <v>8.4640000000000004</v>
      </c>
      <c r="E549">
        <v>8.4640000000000004</v>
      </c>
      <c r="F549" s="21">
        <v>-5.0000000000000001E-4</v>
      </c>
    </row>
    <row r="550" spans="1:6" x14ac:dyDescent="0.35">
      <c r="A550" s="22" t="s">
        <v>1028</v>
      </c>
      <c r="B550">
        <v>8.468</v>
      </c>
      <c r="C550">
        <v>8.468</v>
      </c>
      <c r="D550">
        <v>8.468</v>
      </c>
      <c r="E550">
        <v>8.468</v>
      </c>
      <c r="F550" s="21">
        <v>-9.7000000000000003E-3</v>
      </c>
    </row>
    <row r="551" spans="1:6" x14ac:dyDescent="0.35">
      <c r="A551" s="22" t="s">
        <v>1030</v>
      </c>
      <c r="B551">
        <v>8.5510000000000002</v>
      </c>
      <c r="C551">
        <v>8.5510000000000002</v>
      </c>
      <c r="D551">
        <v>8.5510000000000002</v>
      </c>
      <c r="E551">
        <v>8.5510000000000002</v>
      </c>
      <c r="F551" s="21">
        <v>1.46E-2</v>
      </c>
    </row>
    <row r="552" spans="1:6" x14ac:dyDescent="0.35">
      <c r="A552" s="22">
        <v>41794</v>
      </c>
      <c r="B552">
        <v>8.4280000000000008</v>
      </c>
      <c r="C552">
        <v>8.4280000000000008</v>
      </c>
      <c r="D552">
        <v>8.4280000000000008</v>
      </c>
      <c r="E552">
        <v>8.4280000000000008</v>
      </c>
      <c r="F552" s="21">
        <v>-0.01</v>
      </c>
    </row>
    <row r="553" spans="1:6" x14ac:dyDescent="0.35">
      <c r="A553" s="22" t="s">
        <v>1033</v>
      </c>
      <c r="B553">
        <v>8.5129999999999999</v>
      </c>
      <c r="C553">
        <v>8.5129999999999999</v>
      </c>
      <c r="D553">
        <v>8.5129999999999999</v>
      </c>
      <c r="E553">
        <v>8.5129999999999999</v>
      </c>
      <c r="F553" s="21">
        <v>-3.7000000000000002E-3</v>
      </c>
    </row>
    <row r="554" spans="1:6" x14ac:dyDescent="0.35">
      <c r="A554" s="22" t="s">
        <v>1035</v>
      </c>
      <c r="B554">
        <v>8.5449999999999999</v>
      </c>
      <c r="C554">
        <v>8.5449999999999999</v>
      </c>
      <c r="D554">
        <v>8.5449999999999999</v>
      </c>
      <c r="E554">
        <v>8.5449999999999999</v>
      </c>
      <c r="F554" s="21">
        <v>-4.3E-3</v>
      </c>
    </row>
    <row r="555" spans="1:6" x14ac:dyDescent="0.35">
      <c r="A555" s="22" t="s">
        <v>1037</v>
      </c>
      <c r="B555">
        <v>8.5820000000000007</v>
      </c>
      <c r="C555">
        <v>8.5820000000000007</v>
      </c>
      <c r="D555">
        <v>8.5820000000000007</v>
      </c>
      <c r="E555">
        <v>8.5820000000000007</v>
      </c>
      <c r="F555" s="21">
        <v>-3.8999999999999998E-3</v>
      </c>
    </row>
    <row r="556" spans="1:6" x14ac:dyDescent="0.35">
      <c r="A556" s="22">
        <v>41885</v>
      </c>
      <c r="B556">
        <v>8.6159999999999997</v>
      </c>
      <c r="C556">
        <v>8.6159999999999997</v>
      </c>
      <c r="D556">
        <v>8.6159999999999997</v>
      </c>
      <c r="E556">
        <v>8.6159999999999997</v>
      </c>
      <c r="F556" s="21">
        <v>-5.3E-3</v>
      </c>
    </row>
    <row r="557" spans="1:6" x14ac:dyDescent="0.35">
      <c r="A557" s="22">
        <v>41673</v>
      </c>
      <c r="B557">
        <v>8.6620000000000008</v>
      </c>
      <c r="C557">
        <v>8.6620000000000008</v>
      </c>
      <c r="D557">
        <v>8.6620000000000008</v>
      </c>
      <c r="E557">
        <v>8.6620000000000008</v>
      </c>
      <c r="F557" s="21">
        <v>-5.0000000000000001E-4</v>
      </c>
    </row>
    <row r="558" spans="1:6" x14ac:dyDescent="0.35">
      <c r="A558" s="22" t="s">
        <v>1041</v>
      </c>
      <c r="B558">
        <v>8.6660000000000004</v>
      </c>
      <c r="C558">
        <v>8.6660000000000004</v>
      </c>
      <c r="D558">
        <v>8.6660000000000004</v>
      </c>
      <c r="E558">
        <v>8.6660000000000004</v>
      </c>
      <c r="F558" s="21">
        <v>2.5000000000000001E-3</v>
      </c>
    </row>
    <row r="559" spans="1:6" x14ac:dyDescent="0.35">
      <c r="A559" s="22" t="s">
        <v>1043</v>
      </c>
      <c r="B559">
        <v>8.6440000000000001</v>
      </c>
      <c r="C559">
        <v>8.6440000000000001</v>
      </c>
      <c r="D559">
        <v>8.6440000000000001</v>
      </c>
      <c r="E559">
        <v>8.6440000000000001</v>
      </c>
      <c r="F559" s="21">
        <v>-1.06E-2</v>
      </c>
    </row>
    <row r="560" spans="1:6" x14ac:dyDescent="0.35">
      <c r="A560" s="22">
        <v>41884</v>
      </c>
      <c r="B560">
        <v>8.7370000000000001</v>
      </c>
      <c r="C560">
        <v>8.7370000000000001</v>
      </c>
      <c r="D560">
        <v>8.7370000000000001</v>
      </c>
      <c r="E560">
        <v>8.7370000000000001</v>
      </c>
      <c r="F560" s="21">
        <v>-6.6E-3</v>
      </c>
    </row>
    <row r="561" spans="1:6" x14ac:dyDescent="0.35">
      <c r="A561" s="22">
        <v>41672</v>
      </c>
      <c r="B561">
        <v>8.7949999999999999</v>
      </c>
      <c r="C561">
        <v>8.7949999999999999</v>
      </c>
      <c r="D561">
        <v>8.7949999999999999</v>
      </c>
      <c r="E561">
        <v>8.7949999999999999</v>
      </c>
      <c r="F561" s="21">
        <v>-5.7999999999999996E-3</v>
      </c>
    </row>
    <row r="562" spans="1:6" x14ac:dyDescent="0.35">
      <c r="A562" s="22" t="s">
        <v>1047</v>
      </c>
      <c r="B562">
        <v>8.8460000000000001</v>
      </c>
      <c r="C562">
        <v>8.8460000000000001</v>
      </c>
      <c r="D562">
        <v>8.8460000000000001</v>
      </c>
      <c r="E562">
        <v>8.8460000000000001</v>
      </c>
      <c r="F562" s="21">
        <v>2.5000000000000001E-3</v>
      </c>
    </row>
    <row r="563" spans="1:6" x14ac:dyDescent="0.35">
      <c r="A563" s="22" t="s">
        <v>1049</v>
      </c>
      <c r="B563">
        <v>8.8239999999999998</v>
      </c>
      <c r="C563">
        <v>8.8239999999999998</v>
      </c>
      <c r="D563">
        <v>8.8239999999999998</v>
      </c>
      <c r="E563">
        <v>8.8239999999999998</v>
      </c>
      <c r="F563" s="21">
        <v>-5.1000000000000004E-3</v>
      </c>
    </row>
    <row r="564" spans="1:6" x14ac:dyDescent="0.35">
      <c r="A564" s="22">
        <v>41974</v>
      </c>
      <c r="B564">
        <v>8.8689999999999998</v>
      </c>
      <c r="C564">
        <v>8.8689999999999998</v>
      </c>
      <c r="D564">
        <v>8.8689999999999998</v>
      </c>
      <c r="E564">
        <v>8.8689999999999998</v>
      </c>
      <c r="F564" s="21">
        <v>-2.3999999999999998E-3</v>
      </c>
    </row>
    <row r="565" spans="1:6" x14ac:dyDescent="0.35">
      <c r="A565" s="22">
        <v>41760</v>
      </c>
      <c r="B565">
        <v>8.89</v>
      </c>
      <c r="C565">
        <v>8.89</v>
      </c>
      <c r="D565">
        <v>8.89</v>
      </c>
      <c r="E565">
        <v>8.89</v>
      </c>
      <c r="F565" s="21">
        <v>1.1999999999999999E-3</v>
      </c>
    </row>
    <row r="566" spans="1:6" x14ac:dyDescent="0.35">
      <c r="A566" s="22" t="s">
        <v>1053</v>
      </c>
      <c r="B566">
        <v>8.8789999999999996</v>
      </c>
      <c r="C566">
        <v>8.8789999999999996</v>
      </c>
      <c r="D566">
        <v>8.8789999999999996</v>
      </c>
      <c r="E566">
        <v>8.8789999999999996</v>
      </c>
      <c r="F566" s="21">
        <v>-8.9999999999999998E-4</v>
      </c>
    </row>
    <row r="567" spans="1:6" x14ac:dyDescent="0.35">
      <c r="A567" s="22" t="s">
        <v>1055</v>
      </c>
      <c r="B567">
        <v>8.8870000000000005</v>
      </c>
      <c r="C567">
        <v>8.8870000000000005</v>
      </c>
      <c r="D567">
        <v>8.8870000000000005</v>
      </c>
      <c r="E567">
        <v>8.8870000000000005</v>
      </c>
      <c r="F567" s="21">
        <v>-5.1000000000000004E-3</v>
      </c>
    </row>
    <row r="568" spans="1:6" x14ac:dyDescent="0.35">
      <c r="A568" s="22" t="s">
        <v>1057</v>
      </c>
      <c r="B568">
        <v>8.9329999999999998</v>
      </c>
      <c r="C568">
        <v>8.9329999999999998</v>
      </c>
      <c r="D568">
        <v>8.9329999999999998</v>
      </c>
      <c r="E568">
        <v>8.9329999999999998</v>
      </c>
      <c r="F568" s="21">
        <v>8.9999999999999993E-3</v>
      </c>
    </row>
    <row r="569" spans="1:6" x14ac:dyDescent="0.35">
      <c r="A569" s="22">
        <v>41498</v>
      </c>
      <c r="B569">
        <v>8.8529999999999998</v>
      </c>
      <c r="C569">
        <v>8.8529999999999998</v>
      </c>
      <c r="D569">
        <v>8.8529999999999998</v>
      </c>
      <c r="E569">
        <v>8.8529999999999998</v>
      </c>
      <c r="F569" s="21">
        <v>-1.04E-2</v>
      </c>
    </row>
    <row r="570" spans="1:6" x14ac:dyDescent="0.35">
      <c r="A570" s="22">
        <v>41286</v>
      </c>
      <c r="B570">
        <v>8.9459999999999997</v>
      </c>
      <c r="C570">
        <v>8.9459999999999997</v>
      </c>
      <c r="D570">
        <v>8.9459999999999997</v>
      </c>
      <c r="E570">
        <v>8.9459999999999997</v>
      </c>
      <c r="F570" s="21">
        <v>4.8999999999999998E-3</v>
      </c>
    </row>
    <row r="571" spans="1:6" x14ac:dyDescent="0.35">
      <c r="A571" s="22" t="s">
        <v>1061</v>
      </c>
      <c r="B571">
        <v>8.9019999999999992</v>
      </c>
      <c r="C571">
        <v>8.9019999999999992</v>
      </c>
      <c r="D571">
        <v>8.9019999999999992</v>
      </c>
      <c r="E571">
        <v>8.9019999999999992</v>
      </c>
      <c r="F571" s="21">
        <v>6.0000000000000001E-3</v>
      </c>
    </row>
    <row r="572" spans="1:6" x14ac:dyDescent="0.35">
      <c r="A572" s="22" t="s">
        <v>1063</v>
      </c>
      <c r="B572">
        <v>8.8490000000000002</v>
      </c>
      <c r="C572">
        <v>8.8490000000000002</v>
      </c>
      <c r="D572">
        <v>8.8490000000000002</v>
      </c>
      <c r="E572">
        <v>8.8490000000000002</v>
      </c>
      <c r="F572" s="21">
        <v>-7.7000000000000002E-3</v>
      </c>
    </row>
    <row r="573" spans="1:6" x14ac:dyDescent="0.35">
      <c r="A573" s="22">
        <v>41558</v>
      </c>
      <c r="B573">
        <v>8.9179999999999993</v>
      </c>
      <c r="C573">
        <v>8.9179999999999993</v>
      </c>
      <c r="D573">
        <v>8.9179999999999993</v>
      </c>
      <c r="E573">
        <v>8.9179999999999993</v>
      </c>
      <c r="F573" s="21">
        <v>-4.0000000000000001E-3</v>
      </c>
    </row>
    <row r="574" spans="1:6" x14ac:dyDescent="0.35">
      <c r="A574" s="22">
        <v>41344</v>
      </c>
      <c r="B574">
        <v>8.9540000000000006</v>
      </c>
      <c r="C574">
        <v>8.9540000000000006</v>
      </c>
      <c r="D574">
        <v>8.9540000000000006</v>
      </c>
      <c r="E574">
        <v>8.9540000000000006</v>
      </c>
      <c r="F574" s="21">
        <v>8.6E-3</v>
      </c>
    </row>
    <row r="575" spans="1:6" x14ac:dyDescent="0.35">
      <c r="A575" s="22" t="s">
        <v>1067</v>
      </c>
      <c r="B575">
        <v>8.8780000000000001</v>
      </c>
      <c r="C575">
        <v>8.8780000000000001</v>
      </c>
      <c r="D575">
        <v>8.8780000000000001</v>
      </c>
      <c r="E575">
        <v>8.8780000000000001</v>
      </c>
      <c r="F575" s="21">
        <v>4.7999999999999996E-3</v>
      </c>
    </row>
    <row r="576" spans="1:6" x14ac:dyDescent="0.35">
      <c r="A576" s="22" t="s">
        <v>1069</v>
      </c>
      <c r="B576">
        <v>8.8360000000000003</v>
      </c>
      <c r="C576">
        <v>8.8360000000000003</v>
      </c>
      <c r="D576">
        <v>8.8360000000000003</v>
      </c>
      <c r="E576">
        <v>8.8360000000000003</v>
      </c>
      <c r="F576" s="21">
        <v>-4.1000000000000003E-3</v>
      </c>
    </row>
    <row r="577" spans="1:6" x14ac:dyDescent="0.35">
      <c r="A577" s="22" t="s">
        <v>1071</v>
      </c>
      <c r="B577">
        <v>8.8719999999999999</v>
      </c>
      <c r="C577">
        <v>8.8719999999999999</v>
      </c>
      <c r="D577">
        <v>8.8719999999999999</v>
      </c>
      <c r="E577">
        <v>8.8719999999999999</v>
      </c>
      <c r="F577" s="21">
        <v>-1.6000000000000001E-3</v>
      </c>
    </row>
    <row r="578" spans="1:6" x14ac:dyDescent="0.35">
      <c r="A578" s="22">
        <v>41435</v>
      </c>
      <c r="B578">
        <v>8.8859999999999992</v>
      </c>
      <c r="C578">
        <v>8.8859999999999992</v>
      </c>
      <c r="D578">
        <v>8.8859999999999992</v>
      </c>
      <c r="E578">
        <v>8.8859999999999992</v>
      </c>
      <c r="F578" s="21">
        <v>2.0999999999999999E-3</v>
      </c>
    </row>
    <row r="579" spans="1:6" x14ac:dyDescent="0.35">
      <c r="A579" s="22" t="s">
        <v>1074</v>
      </c>
      <c r="B579">
        <v>8.8670000000000009</v>
      </c>
      <c r="C579">
        <v>8.8670000000000009</v>
      </c>
      <c r="D579">
        <v>8.8670000000000009</v>
      </c>
      <c r="E579">
        <v>8.8670000000000009</v>
      </c>
      <c r="F579" s="21">
        <v>-9.4000000000000004E-3</v>
      </c>
    </row>
    <row r="580" spans="1:6" x14ac:dyDescent="0.35">
      <c r="A580" s="22" t="s">
        <v>1076</v>
      </c>
      <c r="B580">
        <v>8.9510000000000005</v>
      </c>
      <c r="C580">
        <v>8.9510000000000005</v>
      </c>
      <c r="D580">
        <v>8.9510000000000005</v>
      </c>
      <c r="E580">
        <v>8.9510000000000005</v>
      </c>
      <c r="F580" s="21">
        <v>1.0999999999999999E-2</v>
      </c>
    </row>
    <row r="581" spans="1:6" x14ac:dyDescent="0.35">
      <c r="A581" s="22" t="s">
        <v>1078</v>
      </c>
      <c r="B581">
        <v>8.8539999999999992</v>
      </c>
      <c r="C581">
        <v>8.8539999999999992</v>
      </c>
      <c r="D581">
        <v>8.8539999999999992</v>
      </c>
      <c r="E581">
        <v>8.8539999999999992</v>
      </c>
      <c r="F581" s="21">
        <v>9.7000000000000003E-3</v>
      </c>
    </row>
    <row r="582" spans="1:6" x14ac:dyDescent="0.35">
      <c r="A582" s="22">
        <v>41495</v>
      </c>
      <c r="B582">
        <v>8.7690000000000001</v>
      </c>
      <c r="C582">
        <v>8.7690000000000001</v>
      </c>
      <c r="D582">
        <v>8.7690000000000001</v>
      </c>
      <c r="E582">
        <v>8.7690000000000001</v>
      </c>
      <c r="F582" s="21">
        <v>-3.3E-3</v>
      </c>
    </row>
    <row r="583" spans="1:6" x14ac:dyDescent="0.35">
      <c r="A583" s="22">
        <v>41283</v>
      </c>
      <c r="B583">
        <v>8.798</v>
      </c>
      <c r="C583">
        <v>8.798</v>
      </c>
      <c r="D583">
        <v>8.798</v>
      </c>
      <c r="E583">
        <v>8.798</v>
      </c>
      <c r="F583" s="21">
        <v>-1.6999999999999999E-3</v>
      </c>
    </row>
    <row r="584" spans="1:6" x14ac:dyDescent="0.35">
      <c r="A584" s="22" t="s">
        <v>1082</v>
      </c>
      <c r="B584">
        <v>8.8130000000000006</v>
      </c>
      <c r="C584">
        <v>8.8130000000000006</v>
      </c>
      <c r="D584">
        <v>8.8130000000000006</v>
      </c>
      <c r="E584">
        <v>8.8130000000000006</v>
      </c>
      <c r="F584" s="21">
        <v>-7.9000000000000008E-3</v>
      </c>
    </row>
    <row r="585" spans="1:6" x14ac:dyDescent="0.35">
      <c r="A585" s="22" t="s">
        <v>1084</v>
      </c>
      <c r="B585">
        <v>8.8829999999999991</v>
      </c>
      <c r="C585">
        <v>8.8829999999999991</v>
      </c>
      <c r="D585">
        <v>8.8829999999999991</v>
      </c>
      <c r="E585">
        <v>8.8829999999999991</v>
      </c>
      <c r="F585" s="21">
        <v>1.7399999999999999E-2</v>
      </c>
    </row>
    <row r="586" spans="1:6" x14ac:dyDescent="0.35">
      <c r="A586" s="22">
        <v>41586</v>
      </c>
      <c r="B586">
        <v>8.7309999999999999</v>
      </c>
      <c r="C586">
        <v>8.7309999999999999</v>
      </c>
      <c r="D586">
        <v>8.7309999999999999</v>
      </c>
      <c r="E586">
        <v>8.7309999999999999</v>
      </c>
      <c r="F586" s="21">
        <v>-2.1999999999999999E-2</v>
      </c>
    </row>
    <row r="587" spans="1:6" x14ac:dyDescent="0.35">
      <c r="A587" s="22">
        <v>41372</v>
      </c>
      <c r="B587">
        <v>8.9269999999999996</v>
      </c>
      <c r="C587">
        <v>8.9269999999999996</v>
      </c>
      <c r="D587">
        <v>8.9269999999999996</v>
      </c>
      <c r="E587">
        <v>8.9269999999999996</v>
      </c>
      <c r="F587" s="21">
        <v>-4.5999999999999999E-3</v>
      </c>
    </row>
    <row r="588" spans="1:6" x14ac:dyDescent="0.35">
      <c r="A588" s="22" t="s">
        <v>1088</v>
      </c>
      <c r="B588">
        <v>8.968</v>
      </c>
      <c r="C588">
        <v>8.968</v>
      </c>
      <c r="D588">
        <v>8.968</v>
      </c>
      <c r="E588">
        <v>8.968</v>
      </c>
      <c r="F588" s="21">
        <v>2.1999999999999999E-2</v>
      </c>
    </row>
    <row r="589" spans="1:6" x14ac:dyDescent="0.35">
      <c r="A589" s="22" t="s">
        <v>1090</v>
      </c>
      <c r="B589">
        <v>8.7750000000000004</v>
      </c>
      <c r="C589">
        <v>8.7750000000000004</v>
      </c>
      <c r="D589">
        <v>8.7750000000000004</v>
      </c>
      <c r="E589">
        <v>8.7750000000000004</v>
      </c>
      <c r="F589" s="21">
        <v>-1.52E-2</v>
      </c>
    </row>
    <row r="590" spans="1:6" x14ac:dyDescent="0.35">
      <c r="A590" s="22" t="s">
        <v>1092</v>
      </c>
      <c r="B590">
        <v>8.91</v>
      </c>
      <c r="C590">
        <v>8.91</v>
      </c>
      <c r="D590">
        <v>8.91</v>
      </c>
      <c r="E590">
        <v>8.91</v>
      </c>
      <c r="F590" s="21">
        <v>-6.7999999999999996E-3</v>
      </c>
    </row>
    <row r="591" spans="1:6" x14ac:dyDescent="0.35">
      <c r="A591" s="22">
        <v>41462</v>
      </c>
      <c r="B591">
        <v>8.9710000000000001</v>
      </c>
      <c r="C591">
        <v>8.9710000000000001</v>
      </c>
      <c r="D591">
        <v>8.9710000000000001</v>
      </c>
      <c r="E591">
        <v>8.9710000000000001</v>
      </c>
      <c r="F591" s="21">
        <v>1.2999999999999999E-3</v>
      </c>
    </row>
    <row r="592" spans="1:6" x14ac:dyDescent="0.35">
      <c r="A592" s="22" t="s">
        <v>1095</v>
      </c>
      <c r="B592">
        <v>8.9589999999999996</v>
      </c>
      <c r="C592">
        <v>8.9589999999999996</v>
      </c>
      <c r="D592">
        <v>8.9589999999999996</v>
      </c>
      <c r="E592">
        <v>8.9589999999999996</v>
      </c>
      <c r="F592" s="21">
        <v>6.7000000000000002E-3</v>
      </c>
    </row>
    <row r="593" spans="1:6" x14ac:dyDescent="0.35">
      <c r="A593" s="22" t="s">
        <v>1097</v>
      </c>
      <c r="B593">
        <v>8.8989999999999991</v>
      </c>
      <c r="C593">
        <v>8.8989999999999991</v>
      </c>
      <c r="D593">
        <v>8.8989999999999991</v>
      </c>
      <c r="E593">
        <v>8.8989999999999991</v>
      </c>
      <c r="F593" s="21">
        <v>7.0000000000000001E-3</v>
      </c>
    </row>
    <row r="594" spans="1:6" x14ac:dyDescent="0.35">
      <c r="A594" s="22" t="s">
        <v>1099</v>
      </c>
      <c r="B594">
        <v>8.8369999999999997</v>
      </c>
      <c r="C594">
        <v>8.8369999999999997</v>
      </c>
      <c r="D594">
        <v>8.8369999999999997</v>
      </c>
      <c r="E594">
        <v>8.8369999999999997</v>
      </c>
      <c r="F594" s="21">
        <v>-1.5E-3</v>
      </c>
    </row>
    <row r="595" spans="1:6" x14ac:dyDescent="0.35">
      <c r="A595" s="22">
        <v>41523</v>
      </c>
      <c r="B595">
        <v>8.85</v>
      </c>
      <c r="C595">
        <v>8.85</v>
      </c>
      <c r="D595">
        <v>8.85</v>
      </c>
      <c r="E595">
        <v>8.85</v>
      </c>
      <c r="F595" s="21">
        <v>4.4000000000000003E-3</v>
      </c>
    </row>
    <row r="596" spans="1:6" x14ac:dyDescent="0.35">
      <c r="A596" s="22">
        <v>41311</v>
      </c>
      <c r="B596">
        <v>8.8109999999999999</v>
      </c>
      <c r="C596">
        <v>8.8109999999999999</v>
      </c>
      <c r="D596">
        <v>8.8109999999999999</v>
      </c>
      <c r="E596">
        <v>8.8109999999999999</v>
      </c>
      <c r="F596" s="21">
        <v>-1.4E-2</v>
      </c>
    </row>
    <row r="597" spans="1:6" x14ac:dyDescent="0.35">
      <c r="A597" s="22" t="s">
        <v>1103</v>
      </c>
      <c r="B597">
        <v>8.9359999999999999</v>
      </c>
      <c r="C597">
        <v>8.9359999999999999</v>
      </c>
      <c r="D597">
        <v>8.9359999999999999</v>
      </c>
      <c r="E597">
        <v>8.9359999999999999</v>
      </c>
      <c r="F597" s="21">
        <v>-6.3E-3</v>
      </c>
    </row>
    <row r="598" spans="1:6" x14ac:dyDescent="0.35">
      <c r="A598" s="22" t="s">
        <v>1105</v>
      </c>
      <c r="B598">
        <v>8.9930000000000003</v>
      </c>
      <c r="C598">
        <v>8.9930000000000003</v>
      </c>
      <c r="D598">
        <v>8.9930000000000003</v>
      </c>
      <c r="E598">
        <v>8.9930000000000003</v>
      </c>
      <c r="F598" s="21">
        <v>-5.3E-3</v>
      </c>
    </row>
    <row r="599" spans="1:6" x14ac:dyDescent="0.35">
      <c r="A599" s="22">
        <v>41613</v>
      </c>
      <c r="B599">
        <v>9.0410000000000004</v>
      </c>
      <c r="C599">
        <v>9.0410000000000004</v>
      </c>
      <c r="D599">
        <v>9.0410000000000004</v>
      </c>
      <c r="E599">
        <v>9.0410000000000004</v>
      </c>
      <c r="F599" s="21">
        <v>-2.3699999999999999E-2</v>
      </c>
    </row>
    <row r="600" spans="1:6" x14ac:dyDescent="0.35">
      <c r="A600" s="22">
        <v>41399</v>
      </c>
      <c r="B600">
        <v>9.26</v>
      </c>
      <c r="C600">
        <v>9.26</v>
      </c>
      <c r="D600">
        <v>9.26</v>
      </c>
      <c r="E600">
        <v>9.26</v>
      </c>
      <c r="F600" s="21">
        <v>-2.8E-3</v>
      </c>
    </row>
    <row r="601" spans="1:6" x14ac:dyDescent="0.35">
      <c r="A601" s="22" t="s">
        <v>1109</v>
      </c>
      <c r="B601">
        <v>9.2859999999999996</v>
      </c>
      <c r="C601">
        <v>9.2859999999999996</v>
      </c>
      <c r="D601">
        <v>9.2859999999999996</v>
      </c>
      <c r="E601">
        <v>9.2859999999999996</v>
      </c>
      <c r="F601" s="21">
        <v>8.3000000000000001E-3</v>
      </c>
    </row>
    <row r="602" spans="1:6" x14ac:dyDescent="0.35">
      <c r="A602" s="22" t="s">
        <v>1111</v>
      </c>
      <c r="B602">
        <v>9.2100000000000009</v>
      </c>
      <c r="C602">
        <v>9.2100000000000009</v>
      </c>
      <c r="D602">
        <v>9.2100000000000009</v>
      </c>
      <c r="E602">
        <v>9.2100000000000009</v>
      </c>
      <c r="F602" s="21">
        <v>-4.4000000000000003E-3</v>
      </c>
    </row>
    <row r="603" spans="1:6" x14ac:dyDescent="0.35">
      <c r="A603" s="22" t="s">
        <v>1113</v>
      </c>
      <c r="B603">
        <v>9.2509999999999994</v>
      </c>
      <c r="C603">
        <v>9.2509999999999994</v>
      </c>
      <c r="D603">
        <v>9.2509999999999994</v>
      </c>
      <c r="E603">
        <v>9.2509999999999994</v>
      </c>
      <c r="F603" s="21">
        <v>1.06E-2</v>
      </c>
    </row>
    <row r="604" spans="1:6" x14ac:dyDescent="0.35">
      <c r="A604" s="22">
        <v>41459</v>
      </c>
      <c r="B604">
        <v>9.1539999999999999</v>
      </c>
      <c r="C604">
        <v>9.1539999999999999</v>
      </c>
      <c r="D604">
        <v>9.1539999999999999</v>
      </c>
      <c r="E604">
        <v>9.1539999999999999</v>
      </c>
      <c r="F604" s="21">
        <v>-2.4199999999999999E-2</v>
      </c>
    </row>
    <row r="605" spans="1:6" x14ac:dyDescent="0.35">
      <c r="A605" s="22" t="s">
        <v>1116</v>
      </c>
      <c r="B605">
        <v>9.3810000000000002</v>
      </c>
      <c r="C605">
        <v>9.3810000000000002</v>
      </c>
      <c r="D605">
        <v>9.3810000000000002</v>
      </c>
      <c r="E605">
        <v>9.3810000000000002</v>
      </c>
      <c r="F605" s="21">
        <v>5.8999999999999999E-3</v>
      </c>
    </row>
    <row r="606" spans="1:6" x14ac:dyDescent="0.35">
      <c r="A606" s="22" t="s">
        <v>1118</v>
      </c>
      <c r="B606">
        <v>9.3260000000000005</v>
      </c>
      <c r="C606">
        <v>9.3260000000000005</v>
      </c>
      <c r="D606">
        <v>9.3260000000000005</v>
      </c>
      <c r="E606">
        <v>9.3260000000000005</v>
      </c>
      <c r="F606" s="21">
        <v>-1.5900000000000001E-2</v>
      </c>
    </row>
    <row r="607" spans="1:6" x14ac:dyDescent="0.35">
      <c r="A607" s="22" t="s">
        <v>1120</v>
      </c>
      <c r="B607">
        <v>9.4770000000000003</v>
      </c>
      <c r="C607">
        <v>9.4770000000000003</v>
      </c>
      <c r="D607">
        <v>9.4770000000000003</v>
      </c>
      <c r="E607">
        <v>9.4770000000000003</v>
      </c>
      <c r="F607" s="21">
        <v>8.0999999999999996E-3</v>
      </c>
    </row>
    <row r="608" spans="1:6" x14ac:dyDescent="0.35">
      <c r="A608" s="22">
        <v>41550</v>
      </c>
      <c r="B608">
        <v>9.4009999999999998</v>
      </c>
      <c r="C608">
        <v>9.4009999999999998</v>
      </c>
      <c r="D608">
        <v>9.4009999999999998</v>
      </c>
      <c r="E608">
        <v>9.4009999999999998</v>
      </c>
      <c r="F608" s="21">
        <v>7.4000000000000003E-3</v>
      </c>
    </row>
    <row r="609" spans="1:6" x14ac:dyDescent="0.35">
      <c r="A609" s="22">
        <v>41336</v>
      </c>
      <c r="B609">
        <v>9.3320000000000007</v>
      </c>
      <c r="C609">
        <v>9.3320000000000007</v>
      </c>
      <c r="D609">
        <v>9.3320000000000007</v>
      </c>
      <c r="E609">
        <v>9.3320000000000007</v>
      </c>
      <c r="F609" s="21">
        <v>6.4999999999999997E-3</v>
      </c>
    </row>
    <row r="610" spans="1:6" x14ac:dyDescent="0.35">
      <c r="A610" s="22" t="s">
        <v>1124</v>
      </c>
      <c r="B610">
        <v>9.2720000000000002</v>
      </c>
      <c r="C610">
        <v>9.2720000000000002</v>
      </c>
      <c r="D610">
        <v>9.2720000000000002</v>
      </c>
      <c r="E610">
        <v>9.2720000000000002</v>
      </c>
      <c r="F610" s="21">
        <v>-5.9999999999999995E-4</v>
      </c>
    </row>
    <row r="611" spans="1:6" x14ac:dyDescent="0.35">
      <c r="A611" s="22" t="s">
        <v>1126</v>
      </c>
      <c r="B611">
        <v>9.2780000000000005</v>
      </c>
      <c r="C611">
        <v>9.2780000000000005</v>
      </c>
      <c r="D611">
        <v>9.2780000000000005</v>
      </c>
      <c r="E611">
        <v>9.2780000000000005</v>
      </c>
      <c r="F611" s="21">
        <v>-4.6300000000000001E-2</v>
      </c>
    </row>
    <row r="612" spans="1:6" x14ac:dyDescent="0.35">
      <c r="A612" s="22">
        <v>41335</v>
      </c>
      <c r="B612">
        <v>9.7279999999999998</v>
      </c>
      <c r="C612">
        <v>9.7279999999999998</v>
      </c>
      <c r="D612">
        <v>9.7279999999999998</v>
      </c>
      <c r="E612">
        <v>9.7279999999999998</v>
      </c>
      <c r="F612" s="21">
        <v>0</v>
      </c>
    </row>
    <row r="613" spans="1:6" x14ac:dyDescent="0.35">
      <c r="A613" s="22" t="s">
        <v>1129</v>
      </c>
      <c r="B613">
        <v>9.7279999999999998</v>
      </c>
      <c r="C613">
        <v>9.7279999999999998</v>
      </c>
      <c r="D613">
        <v>9.7279999999999998</v>
      </c>
      <c r="E613">
        <v>9.7279999999999998</v>
      </c>
      <c r="F613" s="21">
        <v>2.2599999999999999E-2</v>
      </c>
    </row>
    <row r="614" spans="1:6" x14ac:dyDescent="0.35">
      <c r="A614" s="22" t="s">
        <v>1131</v>
      </c>
      <c r="B614">
        <v>9.5129999999999999</v>
      </c>
      <c r="C614">
        <v>9.5129999999999999</v>
      </c>
      <c r="D614">
        <v>9.5129999999999999</v>
      </c>
      <c r="E614">
        <v>9.5129999999999999</v>
      </c>
      <c r="F614" s="21">
        <v>-2.5499999999999998E-2</v>
      </c>
    </row>
    <row r="615" spans="1:6" x14ac:dyDescent="0.35">
      <c r="A615" s="22" t="s">
        <v>1133</v>
      </c>
      <c r="B615">
        <v>9.7620000000000005</v>
      </c>
      <c r="C615">
        <v>9.7620000000000005</v>
      </c>
      <c r="D615">
        <v>9.7620000000000005</v>
      </c>
      <c r="E615">
        <v>9.7620000000000005</v>
      </c>
      <c r="F615" s="21">
        <v>1.5E-3</v>
      </c>
    </row>
    <row r="616" spans="1:6" x14ac:dyDescent="0.35">
      <c r="A616" s="22">
        <v>41426</v>
      </c>
      <c r="B616">
        <v>9.7469999999999999</v>
      </c>
      <c r="C616">
        <v>9.7469999999999999</v>
      </c>
      <c r="D616">
        <v>9.7469999999999999</v>
      </c>
      <c r="E616">
        <v>9.7469999999999999</v>
      </c>
      <c r="F616" s="21">
        <v>-1.5599999999999999E-2</v>
      </c>
    </row>
    <row r="617" spans="1:6" x14ac:dyDescent="0.35">
      <c r="A617" s="22" t="s">
        <v>1136</v>
      </c>
      <c r="B617">
        <v>9.9009999999999998</v>
      </c>
      <c r="C617">
        <v>9.9009999999999998</v>
      </c>
      <c r="D617">
        <v>9.9009999999999998</v>
      </c>
      <c r="E617">
        <v>9.9009999999999998</v>
      </c>
      <c r="F617" s="21">
        <v>6.7000000000000002E-3</v>
      </c>
    </row>
    <row r="618" spans="1:6" x14ac:dyDescent="0.35">
      <c r="A618" s="22" t="s">
        <v>1138</v>
      </c>
      <c r="B618">
        <v>9.8350000000000009</v>
      </c>
      <c r="C618">
        <v>9.8350000000000009</v>
      </c>
      <c r="D618">
        <v>9.8350000000000009</v>
      </c>
      <c r="E618">
        <v>9.8350000000000009</v>
      </c>
      <c r="F618" s="21">
        <v>5.7000000000000002E-3</v>
      </c>
    </row>
    <row r="619" spans="1:6" x14ac:dyDescent="0.35">
      <c r="A619" s="22" t="s">
        <v>1140</v>
      </c>
      <c r="B619">
        <v>9.7789999999999999</v>
      </c>
      <c r="C619">
        <v>9.7789999999999999</v>
      </c>
      <c r="D619">
        <v>9.7789999999999999</v>
      </c>
      <c r="E619">
        <v>9.7789999999999999</v>
      </c>
      <c r="F619" s="21">
        <v>-6.3E-3</v>
      </c>
    </row>
    <row r="620" spans="1:6" x14ac:dyDescent="0.35">
      <c r="A620" s="22">
        <v>41164</v>
      </c>
      <c r="B620">
        <v>9.8409999999999993</v>
      </c>
      <c r="C620">
        <v>9.8409999999999993</v>
      </c>
      <c r="D620">
        <v>9.8409999999999993</v>
      </c>
      <c r="E620">
        <v>9.8409999999999993</v>
      </c>
      <c r="F620" s="21">
        <v>-6.1000000000000004E-3</v>
      </c>
    </row>
    <row r="621" spans="1:6" x14ac:dyDescent="0.35">
      <c r="A621" s="22">
        <v>40951</v>
      </c>
      <c r="B621">
        <v>9.9009999999999998</v>
      </c>
      <c r="C621">
        <v>9.9009999999999998</v>
      </c>
      <c r="D621">
        <v>9.9009999999999998</v>
      </c>
      <c r="E621">
        <v>9.9009999999999998</v>
      </c>
      <c r="F621" s="21">
        <v>-7.1000000000000004E-3</v>
      </c>
    </row>
    <row r="622" spans="1:6" x14ac:dyDescent="0.35">
      <c r="A622" s="22" t="s">
        <v>1144</v>
      </c>
      <c r="B622">
        <v>9.9719999999999995</v>
      </c>
      <c r="C622">
        <v>9.9719999999999995</v>
      </c>
      <c r="D622">
        <v>9.9719999999999995</v>
      </c>
      <c r="E622">
        <v>9.9719999999999995</v>
      </c>
      <c r="F622" s="21">
        <v>8.8000000000000005E-3</v>
      </c>
    </row>
    <row r="623" spans="1:6" x14ac:dyDescent="0.35">
      <c r="A623" s="22" t="s">
        <v>1146</v>
      </c>
      <c r="B623">
        <v>9.8849999999999998</v>
      </c>
      <c r="C623">
        <v>9.8849999999999998</v>
      </c>
      <c r="D623">
        <v>9.8849999999999998</v>
      </c>
      <c r="E623">
        <v>9.8849999999999998</v>
      </c>
      <c r="F623" s="21">
        <v>-5.7700000000000001E-2</v>
      </c>
    </row>
    <row r="624" spans="1:6" x14ac:dyDescent="0.35">
      <c r="A624" s="22">
        <v>41224</v>
      </c>
      <c r="B624">
        <v>10.49</v>
      </c>
      <c r="C624">
        <v>10.49</v>
      </c>
      <c r="D624">
        <v>10.49</v>
      </c>
      <c r="E624">
        <v>10.49</v>
      </c>
      <c r="F624" s="21">
        <v>4.0300000000000002E-2</v>
      </c>
    </row>
    <row r="625" spans="1:6" x14ac:dyDescent="0.35">
      <c r="A625" s="22">
        <v>41010</v>
      </c>
      <c r="B625">
        <v>10.084</v>
      </c>
      <c r="C625">
        <v>10.084</v>
      </c>
      <c r="D625">
        <v>10.084</v>
      </c>
      <c r="E625">
        <v>10.084</v>
      </c>
      <c r="F625" s="21">
        <v>-1.7100000000000001E-2</v>
      </c>
    </row>
    <row r="626" spans="1:6" x14ac:dyDescent="0.35">
      <c r="A626" s="22" t="s">
        <v>1150</v>
      </c>
      <c r="B626">
        <v>10.259</v>
      </c>
      <c r="C626">
        <v>10.259</v>
      </c>
      <c r="D626">
        <v>10.259</v>
      </c>
      <c r="E626">
        <v>10.259</v>
      </c>
      <c r="F626" s="21">
        <v>1.7100000000000001E-2</v>
      </c>
    </row>
    <row r="627" spans="1:6" x14ac:dyDescent="0.35">
      <c r="A627" s="22" t="s">
        <v>1152</v>
      </c>
      <c r="B627">
        <v>10.087</v>
      </c>
      <c r="C627">
        <v>10.087</v>
      </c>
      <c r="D627">
        <v>10.087</v>
      </c>
      <c r="E627">
        <v>10.087</v>
      </c>
      <c r="F627" s="21">
        <v>-9.9000000000000008E-3</v>
      </c>
    </row>
    <row r="628" spans="1:6" x14ac:dyDescent="0.35">
      <c r="A628" s="22" t="s">
        <v>1154</v>
      </c>
      <c r="B628">
        <v>10.188000000000001</v>
      </c>
      <c r="C628">
        <v>10.188000000000001</v>
      </c>
      <c r="D628">
        <v>10.188000000000001</v>
      </c>
      <c r="E628">
        <v>10.188000000000001</v>
      </c>
      <c r="F628" s="21">
        <v>1.3899999999999999E-2</v>
      </c>
    </row>
    <row r="629" spans="1:6" x14ac:dyDescent="0.35">
      <c r="A629" s="22">
        <v>41100</v>
      </c>
      <c r="B629">
        <v>10.048</v>
      </c>
      <c r="C629">
        <v>10.048</v>
      </c>
      <c r="D629">
        <v>10.048</v>
      </c>
      <c r="E629">
        <v>10.048</v>
      </c>
      <c r="F629" s="21">
        <v>9.5999999999999992E-3</v>
      </c>
    </row>
    <row r="630" spans="1:6" x14ac:dyDescent="0.35">
      <c r="A630" s="22" t="s">
        <v>1157</v>
      </c>
      <c r="B630">
        <v>9.952</v>
      </c>
      <c r="C630">
        <v>9.952</v>
      </c>
      <c r="D630">
        <v>9.952</v>
      </c>
      <c r="E630">
        <v>9.952</v>
      </c>
      <c r="F630" s="21">
        <v>7.7999999999999996E-3</v>
      </c>
    </row>
    <row r="631" spans="1:6" x14ac:dyDescent="0.35">
      <c r="A631" s="22" t="s">
        <v>1159</v>
      </c>
      <c r="B631">
        <v>9.875</v>
      </c>
      <c r="C631">
        <v>9.875</v>
      </c>
      <c r="D631">
        <v>9.875</v>
      </c>
      <c r="E631">
        <v>9.875</v>
      </c>
      <c r="F631" s="21">
        <v>-8.6E-3</v>
      </c>
    </row>
    <row r="632" spans="1:6" x14ac:dyDescent="0.35">
      <c r="A632" s="22" t="s">
        <v>1161</v>
      </c>
      <c r="B632">
        <v>9.9610000000000003</v>
      </c>
      <c r="C632">
        <v>9.9610000000000003</v>
      </c>
      <c r="D632">
        <v>9.9610000000000003</v>
      </c>
      <c r="E632">
        <v>9.9610000000000003</v>
      </c>
      <c r="F632" s="21">
        <v>1.4800000000000001E-2</v>
      </c>
    </row>
    <row r="633" spans="1:6" x14ac:dyDescent="0.35">
      <c r="A633" s="22">
        <v>41161</v>
      </c>
      <c r="B633">
        <v>9.8160000000000007</v>
      </c>
      <c r="C633">
        <v>9.8160000000000007</v>
      </c>
      <c r="D633">
        <v>9.8160000000000007</v>
      </c>
      <c r="E633">
        <v>9.8160000000000007</v>
      </c>
      <c r="F633" s="21">
        <v>-1.01E-2</v>
      </c>
    </row>
    <row r="634" spans="1:6" x14ac:dyDescent="0.35">
      <c r="A634" s="22">
        <v>40948</v>
      </c>
      <c r="B634">
        <v>9.9160000000000004</v>
      </c>
      <c r="C634">
        <v>9.9160000000000004</v>
      </c>
      <c r="D634">
        <v>9.9160000000000004</v>
      </c>
      <c r="E634">
        <v>9.9160000000000004</v>
      </c>
      <c r="F634" s="21">
        <v>-6.7000000000000002E-3</v>
      </c>
    </row>
    <row r="635" spans="1:6" x14ac:dyDescent="0.35">
      <c r="A635" s="22" t="s">
        <v>1165</v>
      </c>
      <c r="B635">
        <v>9.9830000000000005</v>
      </c>
      <c r="C635">
        <v>9.9830000000000005</v>
      </c>
      <c r="D635">
        <v>9.9830000000000005</v>
      </c>
      <c r="E635">
        <v>9.9830000000000005</v>
      </c>
      <c r="F635" s="21">
        <v>-1.41E-2</v>
      </c>
    </row>
    <row r="636" spans="1:6" x14ac:dyDescent="0.35">
      <c r="A636" s="22" t="s">
        <v>1167</v>
      </c>
      <c r="B636">
        <v>10.125999999999999</v>
      </c>
      <c r="C636">
        <v>10.125999999999999</v>
      </c>
      <c r="D636">
        <v>10.125999999999999</v>
      </c>
      <c r="E636">
        <v>10.125999999999999</v>
      </c>
      <c r="F636" s="21">
        <v>1.4800000000000001E-2</v>
      </c>
    </row>
    <row r="637" spans="1:6" x14ac:dyDescent="0.35">
      <c r="A637" s="22">
        <v>41251</v>
      </c>
      <c r="B637">
        <v>9.9779999999999998</v>
      </c>
      <c r="C637">
        <v>9.9779999999999998</v>
      </c>
      <c r="D637">
        <v>9.9779999999999998</v>
      </c>
      <c r="E637">
        <v>9.9779999999999998</v>
      </c>
      <c r="F637" s="21">
        <v>-1.6999999999999999E-3</v>
      </c>
    </row>
    <row r="638" spans="1:6" x14ac:dyDescent="0.35">
      <c r="A638" s="22">
        <v>41037</v>
      </c>
      <c r="B638">
        <v>9.9949999999999992</v>
      </c>
      <c r="C638">
        <v>9.9949999999999992</v>
      </c>
      <c r="D638">
        <v>9.9949999999999992</v>
      </c>
      <c r="E638">
        <v>9.9949999999999992</v>
      </c>
      <c r="F638" s="21">
        <v>-7.0000000000000001E-3</v>
      </c>
    </row>
    <row r="639" spans="1:6" x14ac:dyDescent="0.35">
      <c r="A639" s="22" t="s">
        <v>1171</v>
      </c>
      <c r="B639">
        <v>10.065</v>
      </c>
      <c r="C639">
        <v>10.065</v>
      </c>
      <c r="D639">
        <v>10.065</v>
      </c>
      <c r="E639">
        <v>10.065</v>
      </c>
      <c r="F639" s="21">
        <v>-2.1600000000000001E-2</v>
      </c>
    </row>
    <row r="640" spans="1:6" x14ac:dyDescent="0.35">
      <c r="A640" s="22" t="s">
        <v>1173</v>
      </c>
      <c r="B640">
        <v>10.287000000000001</v>
      </c>
      <c r="C640">
        <v>10.287000000000001</v>
      </c>
      <c r="D640">
        <v>10.287000000000001</v>
      </c>
      <c r="E640">
        <v>10.287000000000001</v>
      </c>
      <c r="F640" s="21">
        <v>3.1600000000000003E-2</v>
      </c>
    </row>
    <row r="641" spans="1:6" x14ac:dyDescent="0.35">
      <c r="A641" s="22" t="s">
        <v>1175</v>
      </c>
      <c r="B641">
        <v>9.9719999999999995</v>
      </c>
      <c r="C641">
        <v>9.9719999999999995</v>
      </c>
      <c r="D641">
        <v>9.9719999999999995</v>
      </c>
      <c r="E641">
        <v>9.9719999999999995</v>
      </c>
      <c r="F641" s="21">
        <v>-0.01</v>
      </c>
    </row>
    <row r="642" spans="1:6" x14ac:dyDescent="0.35">
      <c r="A642" s="22">
        <v>41128</v>
      </c>
      <c r="B642">
        <v>10.073</v>
      </c>
      <c r="C642">
        <v>10.073</v>
      </c>
      <c r="D642">
        <v>10.073</v>
      </c>
      <c r="E642">
        <v>10.073</v>
      </c>
      <c r="F642" s="21">
        <v>2.0400000000000001E-2</v>
      </c>
    </row>
    <row r="643" spans="1:6" x14ac:dyDescent="0.35">
      <c r="A643" s="22">
        <v>40915</v>
      </c>
      <c r="B643">
        <v>9.8719999999999999</v>
      </c>
      <c r="C643">
        <v>9.8719999999999999</v>
      </c>
      <c r="D643">
        <v>9.8719999999999999</v>
      </c>
      <c r="E643">
        <v>9.8719999999999999</v>
      </c>
      <c r="F643" s="21">
        <v>-3.7000000000000002E-3</v>
      </c>
    </row>
    <row r="644" spans="1:6" x14ac:dyDescent="0.35">
      <c r="A644" s="22" t="s">
        <v>1179</v>
      </c>
      <c r="B644">
        <v>9.9090000000000007</v>
      </c>
      <c r="C644">
        <v>9.9090000000000007</v>
      </c>
      <c r="D644">
        <v>9.9090000000000007</v>
      </c>
      <c r="E644">
        <v>9.9090000000000007</v>
      </c>
      <c r="F644" s="21">
        <v>1.26E-2</v>
      </c>
    </row>
    <row r="645" spans="1:6" x14ac:dyDescent="0.35">
      <c r="A645" s="22" t="s">
        <v>1181</v>
      </c>
      <c r="B645">
        <v>9.7859999999999996</v>
      </c>
      <c r="C645">
        <v>9.7859999999999996</v>
      </c>
      <c r="D645">
        <v>9.7859999999999996</v>
      </c>
      <c r="E645">
        <v>9.7859999999999996</v>
      </c>
      <c r="F645" s="21">
        <v>-1.84E-2</v>
      </c>
    </row>
    <row r="646" spans="1:6" x14ac:dyDescent="0.35">
      <c r="A646" s="22">
        <v>41188</v>
      </c>
      <c r="B646">
        <v>9.9689999999999994</v>
      </c>
      <c r="C646">
        <v>9.9689999999999994</v>
      </c>
      <c r="D646">
        <v>9.9689999999999994</v>
      </c>
      <c r="E646">
        <v>9.9689999999999994</v>
      </c>
      <c r="F646" s="21">
        <v>1.84E-2</v>
      </c>
    </row>
    <row r="647" spans="1:6" x14ac:dyDescent="0.35">
      <c r="A647" s="22">
        <v>40974</v>
      </c>
      <c r="B647">
        <v>9.7889999999999997</v>
      </c>
      <c r="C647">
        <v>9.7889999999999997</v>
      </c>
      <c r="D647">
        <v>9.7889999999999997</v>
      </c>
      <c r="E647">
        <v>9.7889999999999997</v>
      </c>
      <c r="F647" s="21">
        <v>-5.3E-3</v>
      </c>
    </row>
    <row r="648" spans="1:6" x14ac:dyDescent="0.35">
      <c r="A648" s="22" t="s">
        <v>1185</v>
      </c>
      <c r="B648">
        <v>9.8409999999999993</v>
      </c>
      <c r="C648">
        <v>9.8409999999999993</v>
      </c>
      <c r="D648">
        <v>9.8409999999999993</v>
      </c>
      <c r="E648">
        <v>9.8409999999999993</v>
      </c>
      <c r="F648" s="21">
        <v>-1.8100000000000002E-2</v>
      </c>
    </row>
    <row r="649" spans="1:6" x14ac:dyDescent="0.35">
      <c r="A649" s="22" t="s">
        <v>1187</v>
      </c>
      <c r="B649">
        <v>10.022</v>
      </c>
      <c r="C649">
        <v>10.022</v>
      </c>
      <c r="D649">
        <v>10.022</v>
      </c>
      <c r="E649">
        <v>10.022</v>
      </c>
      <c r="F649" s="21">
        <v>5.3E-3</v>
      </c>
    </row>
    <row r="650" spans="1:6" x14ac:dyDescent="0.35">
      <c r="A650" s="22" t="s">
        <v>1189</v>
      </c>
      <c r="B650">
        <v>9.9689999999999994</v>
      </c>
      <c r="C650">
        <v>9.9689999999999994</v>
      </c>
      <c r="D650">
        <v>9.9689999999999994</v>
      </c>
      <c r="E650">
        <v>9.9689999999999994</v>
      </c>
      <c r="F650" s="21">
        <v>-2.18E-2</v>
      </c>
    </row>
    <row r="651" spans="1:6" x14ac:dyDescent="0.35">
      <c r="A651" s="22">
        <v>41065</v>
      </c>
      <c r="B651">
        <v>10.191000000000001</v>
      </c>
      <c r="C651">
        <v>10.191000000000001</v>
      </c>
      <c r="D651">
        <v>10.191000000000001</v>
      </c>
      <c r="E651">
        <v>10.191000000000001</v>
      </c>
      <c r="F651" s="21">
        <v>-2.2700000000000001E-2</v>
      </c>
    </row>
    <row r="652" spans="1:6" x14ac:dyDescent="0.35">
      <c r="A652" s="22" t="s">
        <v>1192</v>
      </c>
      <c r="B652">
        <v>10.428000000000001</v>
      </c>
      <c r="C652">
        <v>10.428000000000001</v>
      </c>
      <c r="D652">
        <v>10.428000000000001</v>
      </c>
      <c r="E652">
        <v>10.428000000000001</v>
      </c>
      <c r="F652" s="21">
        <v>-3.56E-2</v>
      </c>
    </row>
    <row r="653" spans="1:6" x14ac:dyDescent="0.35">
      <c r="A653" s="22" t="s">
        <v>1194</v>
      </c>
      <c r="B653">
        <v>10.813000000000001</v>
      </c>
      <c r="C653">
        <v>10.813000000000001</v>
      </c>
      <c r="D653">
        <v>10.813000000000001</v>
      </c>
      <c r="E653">
        <v>10.813000000000001</v>
      </c>
      <c r="F653" s="21">
        <v>-2.0999999999999999E-3</v>
      </c>
    </row>
    <row r="654" spans="1:6" x14ac:dyDescent="0.35">
      <c r="A654" s="22" t="s">
        <v>1196</v>
      </c>
      <c r="B654">
        <v>10.836</v>
      </c>
      <c r="C654">
        <v>10.836</v>
      </c>
      <c r="D654">
        <v>10.836</v>
      </c>
      <c r="E654">
        <v>10.836</v>
      </c>
      <c r="F654" s="21">
        <v>-1E-3</v>
      </c>
    </row>
    <row r="655" spans="1:6" x14ac:dyDescent="0.35">
      <c r="A655" s="22">
        <v>41125</v>
      </c>
      <c r="B655">
        <v>10.847</v>
      </c>
      <c r="C655">
        <v>10.847</v>
      </c>
      <c r="D655">
        <v>10.847</v>
      </c>
      <c r="E655">
        <v>10.847</v>
      </c>
      <c r="F655" s="21">
        <v>-4.3799999999999999E-2</v>
      </c>
    </row>
    <row r="656" spans="1:6" x14ac:dyDescent="0.35">
      <c r="A656" s="22">
        <v>40912</v>
      </c>
      <c r="B656">
        <v>11.343999999999999</v>
      </c>
      <c r="C656">
        <v>11.343999999999999</v>
      </c>
      <c r="D656">
        <v>11.343999999999999</v>
      </c>
      <c r="E656">
        <v>11.343999999999999</v>
      </c>
      <c r="F656" s="21">
        <v>-1.6000000000000001E-3</v>
      </c>
    </row>
    <row r="657" spans="1:6" x14ac:dyDescent="0.35">
      <c r="A657" s="22" t="s">
        <v>1200</v>
      </c>
      <c r="B657">
        <v>11.362</v>
      </c>
      <c r="C657">
        <v>11.362</v>
      </c>
      <c r="D657">
        <v>11.362</v>
      </c>
      <c r="E657">
        <v>11.362</v>
      </c>
      <c r="F657" s="21">
        <v>9.9000000000000008E-3</v>
      </c>
    </row>
    <row r="658" spans="1:6" x14ac:dyDescent="0.35">
      <c r="A658" s="22" t="s">
        <v>1202</v>
      </c>
      <c r="B658">
        <v>11.250999999999999</v>
      </c>
      <c r="C658">
        <v>11.250999999999999</v>
      </c>
      <c r="D658">
        <v>11.250999999999999</v>
      </c>
      <c r="E658">
        <v>11.250999999999999</v>
      </c>
      <c r="F658" s="21">
        <v>-1.2200000000000001E-2</v>
      </c>
    </row>
    <row r="659" spans="1:6" x14ac:dyDescent="0.35">
      <c r="A659" s="22">
        <v>41216</v>
      </c>
      <c r="B659">
        <v>11.39</v>
      </c>
      <c r="C659">
        <v>11.39</v>
      </c>
      <c r="D659">
        <v>11.39</v>
      </c>
      <c r="E659">
        <v>11.39</v>
      </c>
      <c r="F659" s="21">
        <v>1.29E-2</v>
      </c>
    </row>
    <row r="660" spans="1:6" x14ac:dyDescent="0.35">
      <c r="A660" s="22">
        <v>41002</v>
      </c>
      <c r="B660">
        <v>11.244999999999999</v>
      </c>
      <c r="C660">
        <v>11.244999999999999</v>
      </c>
      <c r="D660">
        <v>11.244999999999999</v>
      </c>
      <c r="E660">
        <v>11.244999999999999</v>
      </c>
      <c r="F660" s="21">
        <v>-2.6499999999999999E-2</v>
      </c>
    </row>
    <row r="661" spans="1:6" x14ac:dyDescent="0.35">
      <c r="A661" s="22" t="s">
        <v>1206</v>
      </c>
      <c r="B661">
        <v>11.551</v>
      </c>
      <c r="C661">
        <v>11.551</v>
      </c>
      <c r="D661">
        <v>11.551</v>
      </c>
      <c r="E661">
        <v>11.551</v>
      </c>
      <c r="F661" s="21">
        <v>-8.0999999999999996E-3</v>
      </c>
    </row>
    <row r="662" spans="1:6" x14ac:dyDescent="0.35">
      <c r="A662" s="22" t="s">
        <v>1208</v>
      </c>
      <c r="B662">
        <v>11.645</v>
      </c>
      <c r="C662">
        <v>11.645</v>
      </c>
      <c r="D662">
        <v>11.645</v>
      </c>
      <c r="E662">
        <v>11.645</v>
      </c>
      <c r="F662" s="21">
        <v>-1.15E-2</v>
      </c>
    </row>
    <row r="663" spans="1:6" x14ac:dyDescent="0.35">
      <c r="A663" s="22">
        <v>41245</v>
      </c>
      <c r="B663">
        <v>11.781000000000001</v>
      </c>
      <c r="C663">
        <v>11.781000000000001</v>
      </c>
      <c r="D663">
        <v>11.781000000000001</v>
      </c>
      <c r="E663">
        <v>11.781000000000001</v>
      </c>
      <c r="F663" s="21">
        <v>-9.2999999999999992E-3</v>
      </c>
    </row>
    <row r="664" spans="1:6" x14ac:dyDescent="0.35">
      <c r="A664" s="22">
        <v>41031</v>
      </c>
      <c r="B664">
        <v>11.891999999999999</v>
      </c>
      <c r="C664">
        <v>11.891999999999999</v>
      </c>
      <c r="D664">
        <v>11.891999999999999</v>
      </c>
      <c r="E664">
        <v>11.891999999999999</v>
      </c>
      <c r="F664" s="21">
        <v>-1.0999999999999999E-2</v>
      </c>
    </row>
    <row r="665" spans="1:6" x14ac:dyDescent="0.35">
      <c r="A665" s="22" t="s">
        <v>1212</v>
      </c>
      <c r="B665">
        <v>12.023999999999999</v>
      </c>
      <c r="C665">
        <v>12.023999999999999</v>
      </c>
      <c r="D665">
        <v>12.023999999999999</v>
      </c>
      <c r="E665">
        <v>12.023999999999999</v>
      </c>
      <c r="F665" s="21">
        <v>1.1999999999999999E-3</v>
      </c>
    </row>
    <row r="666" spans="1:6" x14ac:dyDescent="0.35">
      <c r="A666" s="22" t="s">
        <v>1214</v>
      </c>
      <c r="B666">
        <v>12.009</v>
      </c>
      <c r="C666">
        <v>12.009</v>
      </c>
      <c r="D666">
        <v>12.009</v>
      </c>
      <c r="E666">
        <v>12.009</v>
      </c>
      <c r="F666" s="21">
        <v>2.0000000000000001E-4</v>
      </c>
    </row>
    <row r="667" spans="1:6" x14ac:dyDescent="0.35">
      <c r="A667" s="22">
        <v>41122</v>
      </c>
      <c r="B667">
        <v>12.006</v>
      </c>
      <c r="C667">
        <v>12.006</v>
      </c>
      <c r="D667">
        <v>12.006</v>
      </c>
      <c r="E667">
        <v>12.006</v>
      </c>
      <c r="F667" s="21">
        <v>1E-4</v>
      </c>
    </row>
    <row r="668" spans="1:6" x14ac:dyDescent="0.35">
      <c r="A668" s="22">
        <v>40909</v>
      </c>
      <c r="B668">
        <v>12.005000000000001</v>
      </c>
      <c r="C668">
        <v>12.005000000000001</v>
      </c>
      <c r="D668">
        <v>12.005000000000001</v>
      </c>
      <c r="E668">
        <v>12.005000000000001</v>
      </c>
      <c r="F668" s="21">
        <v>8.0000000000000004E-4</v>
      </c>
    </row>
    <row r="669" spans="1:6" x14ac:dyDescent="0.35">
      <c r="A669" s="22" t="s">
        <v>1218</v>
      </c>
      <c r="B669">
        <v>11.994999999999999</v>
      </c>
      <c r="C669">
        <v>11.994999999999999</v>
      </c>
      <c r="D669">
        <v>11.994999999999999</v>
      </c>
      <c r="E669">
        <v>11.994999999999999</v>
      </c>
      <c r="F669" s="21">
        <v>8.0000000000000002E-3</v>
      </c>
    </row>
    <row r="670" spans="1:6" x14ac:dyDescent="0.35">
      <c r="A670" s="22" t="s">
        <v>1220</v>
      </c>
      <c r="B670">
        <v>11.9</v>
      </c>
      <c r="C670">
        <v>11.9</v>
      </c>
      <c r="D670">
        <v>11.9</v>
      </c>
      <c r="E670">
        <v>11.9</v>
      </c>
      <c r="F670" s="21">
        <v>4.7999999999999996E-3</v>
      </c>
    </row>
    <row r="671" spans="1:6" x14ac:dyDescent="0.35">
      <c r="A671" s="22">
        <v>40859</v>
      </c>
      <c r="B671">
        <v>11.843</v>
      </c>
      <c r="C671">
        <v>11.843</v>
      </c>
      <c r="D671">
        <v>11.843</v>
      </c>
      <c r="E671">
        <v>11.843</v>
      </c>
      <c r="F671" s="21">
        <v>-8.9999999999999998E-4</v>
      </c>
    </row>
    <row r="672" spans="1:6" x14ac:dyDescent="0.35">
      <c r="A672" s="22">
        <v>40645</v>
      </c>
      <c r="B672">
        <v>11.853999999999999</v>
      </c>
      <c r="C672">
        <v>11.853999999999999</v>
      </c>
      <c r="D672">
        <v>11.853999999999999</v>
      </c>
      <c r="E672">
        <v>11.853999999999999</v>
      </c>
      <c r="F672" s="21">
        <v>-7.1999999999999998E-3</v>
      </c>
    </row>
    <row r="673" spans="1:6" x14ac:dyDescent="0.35">
      <c r="A673" s="22" t="s">
        <v>1224</v>
      </c>
      <c r="B673">
        <v>11.94</v>
      </c>
      <c r="C673">
        <v>11.94</v>
      </c>
      <c r="D673">
        <v>11.94</v>
      </c>
      <c r="E673">
        <v>11.94</v>
      </c>
      <c r="F673" s="21">
        <v>1.1999999999999999E-3</v>
      </c>
    </row>
    <row r="674" spans="1:6" x14ac:dyDescent="0.35">
      <c r="A674" s="22" t="s">
        <v>1226</v>
      </c>
      <c r="B674">
        <v>11.926</v>
      </c>
      <c r="C674">
        <v>11.926</v>
      </c>
      <c r="D674">
        <v>11.926</v>
      </c>
      <c r="E674">
        <v>11.926</v>
      </c>
      <c r="F674" s="21">
        <v>-3.0999999999999999E-3</v>
      </c>
    </row>
    <row r="675" spans="1:6" x14ac:dyDescent="0.35">
      <c r="A675" s="22" t="s">
        <v>1228</v>
      </c>
      <c r="B675">
        <v>11.962999999999999</v>
      </c>
      <c r="C675">
        <v>11.962999999999999</v>
      </c>
      <c r="D675">
        <v>11.962999999999999</v>
      </c>
      <c r="E675">
        <v>11.962999999999999</v>
      </c>
      <c r="F675" s="21">
        <v>2.9999999999999997E-4</v>
      </c>
    </row>
    <row r="676" spans="1:6" x14ac:dyDescent="0.35">
      <c r="A676" s="22">
        <v>40705</v>
      </c>
      <c r="B676">
        <v>11.959</v>
      </c>
      <c r="C676">
        <v>11.959</v>
      </c>
      <c r="D676">
        <v>11.959</v>
      </c>
      <c r="E676">
        <v>11.959</v>
      </c>
      <c r="F676" s="21">
        <v>-1.2999999999999999E-3</v>
      </c>
    </row>
    <row r="677" spans="1:6" x14ac:dyDescent="0.35">
      <c r="A677" s="22" t="s">
        <v>1231</v>
      </c>
      <c r="B677">
        <v>11.974</v>
      </c>
      <c r="C677">
        <v>11.974</v>
      </c>
      <c r="D677">
        <v>11.974</v>
      </c>
      <c r="E677">
        <v>11.974</v>
      </c>
      <c r="F677" s="21">
        <v>7.4999999999999997E-3</v>
      </c>
    </row>
    <row r="678" spans="1:6" x14ac:dyDescent="0.35">
      <c r="A678" s="22" t="s">
        <v>1233</v>
      </c>
      <c r="B678">
        <v>11.885</v>
      </c>
      <c r="C678">
        <v>11.885</v>
      </c>
      <c r="D678">
        <v>11.885</v>
      </c>
      <c r="E678">
        <v>11.885</v>
      </c>
      <c r="F678" s="21">
        <v>-5.7000000000000002E-3</v>
      </c>
    </row>
    <row r="679" spans="1:6" x14ac:dyDescent="0.35">
      <c r="A679" s="22" t="s">
        <v>1235</v>
      </c>
      <c r="B679">
        <v>11.952999999999999</v>
      </c>
      <c r="C679">
        <v>11.952999999999999</v>
      </c>
      <c r="D679">
        <v>11.952999999999999</v>
      </c>
      <c r="E679">
        <v>11.952999999999999</v>
      </c>
      <c r="F679" s="21">
        <v>-1.6999999999999999E-3</v>
      </c>
    </row>
    <row r="680" spans="1:6" x14ac:dyDescent="0.35">
      <c r="A680" s="22">
        <v>40796</v>
      </c>
      <c r="B680">
        <v>11.973000000000001</v>
      </c>
      <c r="C680">
        <v>11.973000000000001</v>
      </c>
      <c r="D680">
        <v>11.973000000000001</v>
      </c>
      <c r="E680">
        <v>11.973000000000001</v>
      </c>
      <c r="F680" s="21">
        <v>3.5000000000000001E-3</v>
      </c>
    </row>
    <row r="681" spans="1:6" x14ac:dyDescent="0.35">
      <c r="A681" s="22">
        <v>40584</v>
      </c>
      <c r="B681">
        <v>11.930999999999999</v>
      </c>
      <c r="C681">
        <v>11.930999999999999</v>
      </c>
      <c r="D681">
        <v>11.930999999999999</v>
      </c>
      <c r="E681">
        <v>11.930999999999999</v>
      </c>
      <c r="F681" s="21">
        <v>0</v>
      </c>
    </row>
    <row r="682" spans="1:6" x14ac:dyDescent="0.35">
      <c r="A682" s="22" t="s">
        <v>1239</v>
      </c>
      <c r="B682">
        <v>11.930999999999999</v>
      </c>
      <c r="C682">
        <v>11.930999999999999</v>
      </c>
      <c r="D682">
        <v>11.930999999999999</v>
      </c>
      <c r="E682">
        <v>11.930999999999999</v>
      </c>
      <c r="F682" s="21">
        <v>-1.1999999999999999E-3</v>
      </c>
    </row>
    <row r="683" spans="1:6" x14ac:dyDescent="0.35">
      <c r="A683" s="22" t="s">
        <v>1241</v>
      </c>
      <c r="B683">
        <v>11.945</v>
      </c>
      <c r="C683">
        <v>11.945</v>
      </c>
      <c r="D683">
        <v>11.945</v>
      </c>
      <c r="E683">
        <v>11.945</v>
      </c>
      <c r="F683" s="21">
        <v>1.6999999999999999E-3</v>
      </c>
    </row>
    <row r="684" spans="1:6" x14ac:dyDescent="0.35">
      <c r="A684" s="22">
        <v>40856</v>
      </c>
      <c r="B684">
        <v>11.925000000000001</v>
      </c>
      <c r="C684">
        <v>11.925000000000001</v>
      </c>
      <c r="D684">
        <v>11.925000000000001</v>
      </c>
      <c r="E684">
        <v>11.925000000000001</v>
      </c>
      <c r="F684" s="21">
        <v>-2.2000000000000001E-3</v>
      </c>
    </row>
    <row r="685" spans="1:6" x14ac:dyDescent="0.35">
      <c r="A685" s="22">
        <v>40642</v>
      </c>
      <c r="B685">
        <v>11.951000000000001</v>
      </c>
      <c r="C685">
        <v>11.951000000000001</v>
      </c>
      <c r="D685">
        <v>11.951000000000001</v>
      </c>
      <c r="E685">
        <v>11.951000000000001</v>
      </c>
      <c r="F685" s="21">
        <v>-1.6000000000000001E-3</v>
      </c>
    </row>
    <row r="686" spans="1:6" x14ac:dyDescent="0.35">
      <c r="A686" s="22" t="s">
        <v>1245</v>
      </c>
      <c r="B686">
        <v>11.97</v>
      </c>
      <c r="C686">
        <v>11.97</v>
      </c>
      <c r="D686">
        <v>11.97</v>
      </c>
      <c r="E686">
        <v>11.97</v>
      </c>
      <c r="F686" s="21">
        <v>8.0000000000000004E-4</v>
      </c>
    </row>
    <row r="687" spans="1:6" x14ac:dyDescent="0.35">
      <c r="A687" s="22" t="s">
        <v>1247</v>
      </c>
      <c r="B687">
        <v>11.961</v>
      </c>
      <c r="C687">
        <v>11.961</v>
      </c>
      <c r="D687">
        <v>11.961</v>
      </c>
      <c r="E687">
        <v>11.961</v>
      </c>
      <c r="F687" s="21">
        <v>1.8E-3</v>
      </c>
    </row>
    <row r="688" spans="1:6" x14ac:dyDescent="0.35">
      <c r="A688" s="22" t="s">
        <v>1249</v>
      </c>
      <c r="B688">
        <v>11.939</v>
      </c>
      <c r="C688">
        <v>11.939</v>
      </c>
      <c r="D688">
        <v>11.939</v>
      </c>
      <c r="E688">
        <v>11.939</v>
      </c>
      <c r="F688" s="21">
        <v>-4.1000000000000003E-3</v>
      </c>
    </row>
    <row r="689" spans="1:6" x14ac:dyDescent="0.35">
      <c r="A689" s="22">
        <v>40732</v>
      </c>
      <c r="B689">
        <v>11.988</v>
      </c>
      <c r="C689">
        <v>11.988</v>
      </c>
      <c r="D689">
        <v>11.988</v>
      </c>
      <c r="E689">
        <v>11.988</v>
      </c>
      <c r="F689" s="21">
        <v>-2.0000000000000001E-4</v>
      </c>
    </row>
    <row r="690" spans="1:6" x14ac:dyDescent="0.35">
      <c r="A690" s="22" t="s">
        <v>1252</v>
      </c>
      <c r="B690">
        <v>11.99</v>
      </c>
      <c r="C690">
        <v>11.99</v>
      </c>
      <c r="D690">
        <v>11.99</v>
      </c>
      <c r="E690">
        <v>11.99</v>
      </c>
      <c r="F690" s="21">
        <v>3.0000000000000001E-3</v>
      </c>
    </row>
    <row r="691" spans="1:6" x14ac:dyDescent="0.35">
      <c r="A691" s="22" t="s">
        <v>1254</v>
      </c>
      <c r="B691">
        <v>11.954000000000001</v>
      </c>
      <c r="C691">
        <v>11.954000000000001</v>
      </c>
      <c r="D691">
        <v>11.954000000000001</v>
      </c>
      <c r="E691">
        <v>11.954000000000001</v>
      </c>
      <c r="F691" s="21">
        <v>-5.0000000000000001E-4</v>
      </c>
    </row>
    <row r="692" spans="1:6" x14ac:dyDescent="0.35">
      <c r="A692" s="22" t="s">
        <v>1256</v>
      </c>
      <c r="B692">
        <v>11.96</v>
      </c>
      <c r="C692">
        <v>11.96</v>
      </c>
      <c r="D692">
        <v>11.96</v>
      </c>
      <c r="E692">
        <v>11.96</v>
      </c>
      <c r="F692" s="21">
        <v>-2.3999999999999998E-3</v>
      </c>
    </row>
    <row r="693" spans="1:6" x14ac:dyDescent="0.35">
      <c r="A693" s="22">
        <v>40823</v>
      </c>
      <c r="B693">
        <v>11.989000000000001</v>
      </c>
      <c r="C693">
        <v>11.989000000000001</v>
      </c>
      <c r="D693">
        <v>11.989000000000001</v>
      </c>
      <c r="E693">
        <v>11.989000000000001</v>
      </c>
      <c r="F693" s="21">
        <v>1.1000000000000001E-3</v>
      </c>
    </row>
    <row r="694" spans="1:6" x14ac:dyDescent="0.35">
      <c r="A694" s="22">
        <v>40609</v>
      </c>
      <c r="B694">
        <v>11.976000000000001</v>
      </c>
      <c r="C694">
        <v>11.976000000000001</v>
      </c>
      <c r="D694">
        <v>11.976000000000001</v>
      </c>
      <c r="E694">
        <v>11.976000000000001</v>
      </c>
      <c r="F694" s="21">
        <v>2.7000000000000001E-3</v>
      </c>
    </row>
    <row r="695" spans="1:6" x14ac:dyDescent="0.35">
      <c r="A695" s="22" t="s">
        <v>1260</v>
      </c>
      <c r="B695">
        <v>11.944000000000001</v>
      </c>
      <c r="C695">
        <v>11.944000000000001</v>
      </c>
      <c r="D695">
        <v>11.944000000000001</v>
      </c>
      <c r="E695">
        <v>11.944000000000001</v>
      </c>
      <c r="F695" s="21">
        <v>-3.3E-3</v>
      </c>
    </row>
    <row r="696" spans="1:6" x14ac:dyDescent="0.35">
      <c r="A696" s="22" t="s">
        <v>1262</v>
      </c>
      <c r="B696">
        <v>11.983000000000001</v>
      </c>
      <c r="C696">
        <v>11.983000000000001</v>
      </c>
      <c r="D696">
        <v>11.983000000000001</v>
      </c>
      <c r="E696">
        <v>11.983000000000001</v>
      </c>
      <c r="F696" s="21">
        <v>-4.7999999999999996E-3</v>
      </c>
    </row>
    <row r="697" spans="1:6" x14ac:dyDescent="0.35">
      <c r="A697" s="22">
        <v>40883</v>
      </c>
      <c r="B697">
        <v>12.041</v>
      </c>
      <c r="C697">
        <v>12.041</v>
      </c>
      <c r="D697">
        <v>12.041</v>
      </c>
      <c r="E697">
        <v>12.041</v>
      </c>
      <c r="F697" s="21">
        <v>-2.18E-2</v>
      </c>
    </row>
    <row r="698" spans="1:6" x14ac:dyDescent="0.35">
      <c r="A698" s="22">
        <v>40669</v>
      </c>
      <c r="B698">
        <v>12.308999999999999</v>
      </c>
      <c r="C698">
        <v>12.308999999999999</v>
      </c>
      <c r="D698">
        <v>12.308999999999999</v>
      </c>
      <c r="E698">
        <v>12.308999999999999</v>
      </c>
      <c r="F698" s="21">
        <v>-1.5E-3</v>
      </c>
    </row>
    <row r="699" spans="1:6" x14ac:dyDescent="0.35">
      <c r="A699" s="22" t="s">
        <v>1266</v>
      </c>
      <c r="B699">
        <v>12.327999999999999</v>
      </c>
      <c r="C699">
        <v>12.327999999999999</v>
      </c>
      <c r="D699">
        <v>12.327999999999999</v>
      </c>
      <c r="E699">
        <v>12.327999999999999</v>
      </c>
      <c r="F699" s="21">
        <v>-1.5E-3</v>
      </c>
    </row>
    <row r="700" spans="1:6" x14ac:dyDescent="0.35">
      <c r="A700" s="22" t="s">
        <v>1268</v>
      </c>
      <c r="B700">
        <v>12.346</v>
      </c>
      <c r="C700">
        <v>12.346</v>
      </c>
      <c r="D700">
        <v>12.346</v>
      </c>
      <c r="E700">
        <v>12.346</v>
      </c>
      <c r="F700" s="21">
        <v>1.15E-2</v>
      </c>
    </row>
    <row r="701" spans="1:6" x14ac:dyDescent="0.35">
      <c r="A701" s="22" t="s">
        <v>1270</v>
      </c>
      <c r="B701">
        <v>12.206</v>
      </c>
      <c r="C701">
        <v>12.206</v>
      </c>
      <c r="D701">
        <v>12.206</v>
      </c>
      <c r="E701">
        <v>12.206</v>
      </c>
      <c r="F701" s="21">
        <v>-2.5499999999999998E-2</v>
      </c>
    </row>
    <row r="702" spans="1:6" x14ac:dyDescent="0.35">
      <c r="A702" s="22">
        <v>40760</v>
      </c>
      <c r="B702">
        <v>12.525</v>
      </c>
      <c r="C702">
        <v>12.525</v>
      </c>
      <c r="D702">
        <v>12.525</v>
      </c>
      <c r="E702">
        <v>12.525</v>
      </c>
      <c r="F702" s="21">
        <v>2.6599999999999999E-2</v>
      </c>
    </row>
    <row r="703" spans="1:6" x14ac:dyDescent="0.35">
      <c r="A703" s="22">
        <v>40548</v>
      </c>
      <c r="B703">
        <v>12.2</v>
      </c>
      <c r="C703">
        <v>12.2</v>
      </c>
      <c r="D703">
        <v>12.2</v>
      </c>
      <c r="E703">
        <v>12.2</v>
      </c>
      <c r="F703" s="21">
        <v>1.84E-2</v>
      </c>
    </row>
    <row r="704" spans="1:6" x14ac:dyDescent="0.35">
      <c r="A704" s="22" t="s">
        <v>1274</v>
      </c>
      <c r="B704">
        <v>11.98</v>
      </c>
      <c r="C704">
        <v>11.98</v>
      </c>
      <c r="D704">
        <v>11.98</v>
      </c>
      <c r="E704">
        <v>11.98</v>
      </c>
      <c r="F704" s="21">
        <v>-2.2000000000000001E-3</v>
      </c>
    </row>
    <row r="705" spans="1:6" x14ac:dyDescent="0.35">
      <c r="A705" s="22" t="s">
        <v>1276</v>
      </c>
      <c r="B705">
        <v>12.006</v>
      </c>
      <c r="C705">
        <v>12.006</v>
      </c>
      <c r="D705">
        <v>12.006</v>
      </c>
      <c r="E705">
        <v>12.006</v>
      </c>
      <c r="F705" s="21">
        <v>1.1299999999999999E-2</v>
      </c>
    </row>
    <row r="706" spans="1:6" x14ac:dyDescent="0.35">
      <c r="A706" s="22">
        <v>40820</v>
      </c>
      <c r="B706">
        <v>11.872</v>
      </c>
      <c r="C706">
        <v>11.872</v>
      </c>
      <c r="D706">
        <v>11.872</v>
      </c>
      <c r="E706">
        <v>11.872</v>
      </c>
      <c r="F706" s="21">
        <v>-5.5999999999999999E-3</v>
      </c>
    </row>
    <row r="707" spans="1:6" x14ac:dyDescent="0.35">
      <c r="A707" s="22">
        <v>40606</v>
      </c>
      <c r="B707">
        <v>11.939</v>
      </c>
      <c r="C707">
        <v>11.939</v>
      </c>
      <c r="D707">
        <v>11.939</v>
      </c>
      <c r="E707">
        <v>11.939</v>
      </c>
      <c r="F707" s="21">
        <v>8.8000000000000005E-3</v>
      </c>
    </row>
    <row r="708" spans="1:6" x14ac:dyDescent="0.35">
      <c r="A708" s="22" t="s">
        <v>1280</v>
      </c>
      <c r="B708">
        <v>11.835000000000001</v>
      </c>
      <c r="C708">
        <v>11.835000000000001</v>
      </c>
      <c r="D708">
        <v>11.835000000000001</v>
      </c>
      <c r="E708">
        <v>11.835000000000001</v>
      </c>
      <c r="F708" s="21">
        <v>5.5999999999999999E-3</v>
      </c>
    </row>
    <row r="709" spans="1:6" x14ac:dyDescent="0.35">
      <c r="A709" s="22" t="s">
        <v>1282</v>
      </c>
      <c r="B709">
        <v>11.769</v>
      </c>
      <c r="C709">
        <v>11.769</v>
      </c>
      <c r="D709">
        <v>11.769</v>
      </c>
      <c r="E709">
        <v>11.769</v>
      </c>
      <c r="F709" s="21">
        <v>-4.0000000000000002E-4</v>
      </c>
    </row>
    <row r="710" spans="1:6" x14ac:dyDescent="0.35">
      <c r="A710" s="22" t="s">
        <v>1284</v>
      </c>
      <c r="B710">
        <v>11.773999999999999</v>
      </c>
      <c r="C710">
        <v>11.773999999999999</v>
      </c>
      <c r="D710">
        <v>11.773999999999999</v>
      </c>
      <c r="E710">
        <v>11.773999999999999</v>
      </c>
      <c r="F710" s="21">
        <v>1.1999999999999999E-3</v>
      </c>
    </row>
    <row r="711" spans="1:6" x14ac:dyDescent="0.35">
      <c r="A711" s="22">
        <v>40697</v>
      </c>
      <c r="B711">
        <v>11.76</v>
      </c>
      <c r="C711">
        <v>11.76</v>
      </c>
      <c r="D711">
        <v>11.76</v>
      </c>
      <c r="E711">
        <v>11.76</v>
      </c>
      <c r="F711" s="21">
        <v>9.7999999999999997E-3</v>
      </c>
    </row>
    <row r="712" spans="1:6" x14ac:dyDescent="0.35">
      <c r="A712" s="22" t="s">
        <v>1287</v>
      </c>
      <c r="B712">
        <v>11.646000000000001</v>
      </c>
      <c r="C712">
        <v>11.646000000000001</v>
      </c>
      <c r="D712">
        <v>11.646000000000001</v>
      </c>
      <c r="E712">
        <v>11.646000000000001</v>
      </c>
      <c r="F712" s="21">
        <v>1.35E-2</v>
      </c>
    </row>
    <row r="713" spans="1:6" x14ac:dyDescent="0.35">
      <c r="A713" s="22" t="s">
        <v>1289</v>
      </c>
      <c r="B713">
        <v>11.491</v>
      </c>
      <c r="C713">
        <v>11.491</v>
      </c>
      <c r="D713">
        <v>11.491</v>
      </c>
      <c r="E713">
        <v>11.491</v>
      </c>
      <c r="F713" s="21">
        <v>6.1999999999999998E-3</v>
      </c>
    </row>
    <row r="714" spans="1:6" x14ac:dyDescent="0.35">
      <c r="A714" s="22" t="s">
        <v>1291</v>
      </c>
      <c r="B714">
        <v>11.42</v>
      </c>
      <c r="C714">
        <v>11.42</v>
      </c>
      <c r="D714">
        <v>11.42</v>
      </c>
      <c r="E714">
        <v>11.42</v>
      </c>
      <c r="F714" s="21">
        <v>3.8999999999999998E-3</v>
      </c>
    </row>
    <row r="715" spans="1:6" x14ac:dyDescent="0.35">
      <c r="A715" s="22">
        <v>40696</v>
      </c>
      <c r="B715">
        <v>11.375999999999999</v>
      </c>
      <c r="C715">
        <v>11.375999999999999</v>
      </c>
      <c r="D715">
        <v>11.375999999999999</v>
      </c>
      <c r="E715">
        <v>11.375999999999999</v>
      </c>
      <c r="F715" s="21">
        <v>4.0000000000000002E-4</v>
      </c>
    </row>
    <row r="716" spans="1:6" x14ac:dyDescent="0.35">
      <c r="A716" s="22" t="s">
        <v>1294</v>
      </c>
      <c r="B716">
        <v>11.371</v>
      </c>
      <c r="C716">
        <v>11.371</v>
      </c>
      <c r="D716">
        <v>11.371</v>
      </c>
      <c r="E716">
        <v>11.371</v>
      </c>
      <c r="F716" s="21">
        <v>3.3999999999999998E-3</v>
      </c>
    </row>
    <row r="717" spans="1:6" x14ac:dyDescent="0.35">
      <c r="A717" s="22" t="s">
        <v>1296</v>
      </c>
      <c r="B717">
        <v>11.332000000000001</v>
      </c>
      <c r="C717">
        <v>11.332000000000001</v>
      </c>
      <c r="D717">
        <v>11.332000000000001</v>
      </c>
      <c r="E717">
        <v>11.332000000000001</v>
      </c>
      <c r="F717" s="21">
        <v>-2.0000000000000001E-4</v>
      </c>
    </row>
    <row r="718" spans="1:6" x14ac:dyDescent="0.35">
      <c r="A718" s="22">
        <v>40787</v>
      </c>
      <c r="B718">
        <v>11.334</v>
      </c>
      <c r="C718">
        <v>11.334</v>
      </c>
      <c r="D718">
        <v>11.334</v>
      </c>
      <c r="E718">
        <v>11.334</v>
      </c>
      <c r="F718" s="21">
        <v>-2.9999999999999997E-4</v>
      </c>
    </row>
    <row r="719" spans="1:6" x14ac:dyDescent="0.35">
      <c r="A719" s="22">
        <v>40575</v>
      </c>
      <c r="B719">
        <v>11.337</v>
      </c>
      <c r="C719">
        <v>11.337</v>
      </c>
      <c r="D719">
        <v>11.337</v>
      </c>
      <c r="E719">
        <v>11.337</v>
      </c>
      <c r="F719" s="21">
        <v>-7.1999999999999998E-3</v>
      </c>
    </row>
    <row r="720" spans="1:6" x14ac:dyDescent="0.35">
      <c r="A720" s="22" t="s">
        <v>1300</v>
      </c>
      <c r="B720">
        <v>11.419</v>
      </c>
      <c r="C720">
        <v>11.419</v>
      </c>
      <c r="D720">
        <v>11.419</v>
      </c>
      <c r="E720">
        <v>11.419</v>
      </c>
      <c r="F720" s="21">
        <v>1.21E-2</v>
      </c>
    </row>
    <row r="721" spans="1:6" x14ac:dyDescent="0.35">
      <c r="A721" s="22" t="s">
        <v>1302</v>
      </c>
      <c r="B721">
        <v>11.282999999999999</v>
      </c>
      <c r="C721">
        <v>11.282999999999999</v>
      </c>
      <c r="D721">
        <v>11.282999999999999</v>
      </c>
      <c r="E721">
        <v>11.282999999999999</v>
      </c>
      <c r="F721" s="21">
        <v>-8.9999999999999993E-3</v>
      </c>
    </row>
    <row r="722" spans="1:6" x14ac:dyDescent="0.35">
      <c r="A722" s="22">
        <v>40524</v>
      </c>
      <c r="B722">
        <v>11.385</v>
      </c>
      <c r="C722">
        <v>11.385</v>
      </c>
      <c r="D722">
        <v>11.385</v>
      </c>
      <c r="E722">
        <v>11.385</v>
      </c>
      <c r="F722" s="21">
        <v>-4.3E-3</v>
      </c>
    </row>
    <row r="723" spans="1:6" x14ac:dyDescent="0.35">
      <c r="A723" s="22">
        <v>40310</v>
      </c>
      <c r="B723">
        <v>11.433999999999999</v>
      </c>
      <c r="C723">
        <v>11.433999999999999</v>
      </c>
      <c r="D723">
        <v>11.433999999999999</v>
      </c>
      <c r="E723">
        <v>11.433999999999999</v>
      </c>
      <c r="F723" s="21">
        <v>1.49E-2</v>
      </c>
    </row>
    <row r="724" spans="1:6" x14ac:dyDescent="0.35">
      <c r="A724" s="22" t="s">
        <v>1306</v>
      </c>
      <c r="B724">
        <v>11.266</v>
      </c>
      <c r="C724">
        <v>11.266</v>
      </c>
      <c r="D724">
        <v>11.266</v>
      </c>
      <c r="E724">
        <v>11.266</v>
      </c>
      <c r="F724" s="21">
        <v>-4.1999999999999997E-3</v>
      </c>
    </row>
    <row r="725" spans="1:6" x14ac:dyDescent="0.35">
      <c r="A725" s="22" t="s">
        <v>1308</v>
      </c>
      <c r="B725">
        <v>11.314</v>
      </c>
      <c r="C725">
        <v>11.314</v>
      </c>
      <c r="D725">
        <v>11.314</v>
      </c>
      <c r="E725">
        <v>11.314</v>
      </c>
      <c r="F725" s="21">
        <v>3.5999999999999999E-3</v>
      </c>
    </row>
    <row r="726" spans="1:6" x14ac:dyDescent="0.35">
      <c r="A726" s="22" t="s">
        <v>1310</v>
      </c>
      <c r="B726">
        <v>11.273</v>
      </c>
      <c r="C726">
        <v>11.273</v>
      </c>
      <c r="D726">
        <v>11.273</v>
      </c>
      <c r="E726">
        <v>11.273</v>
      </c>
      <c r="F726" s="21">
        <v>2.3E-3</v>
      </c>
    </row>
    <row r="727" spans="1:6" x14ac:dyDescent="0.35">
      <c r="A727" s="22">
        <v>40370</v>
      </c>
      <c r="B727">
        <v>11.247</v>
      </c>
      <c r="C727">
        <v>11.247</v>
      </c>
      <c r="D727">
        <v>11.247</v>
      </c>
      <c r="E727">
        <v>11.247</v>
      </c>
      <c r="F727" s="21">
        <v>1.95E-2</v>
      </c>
    </row>
    <row r="728" spans="1:6" x14ac:dyDescent="0.35">
      <c r="A728" s="22" t="s">
        <v>1313</v>
      </c>
      <c r="B728">
        <v>11.032</v>
      </c>
      <c r="C728">
        <v>11.032</v>
      </c>
      <c r="D728">
        <v>11.032</v>
      </c>
      <c r="E728">
        <v>11.032</v>
      </c>
      <c r="F728" s="21">
        <v>1.4E-3</v>
      </c>
    </row>
    <row r="729" spans="1:6" x14ac:dyDescent="0.35">
      <c r="A729" s="22" t="s">
        <v>1315</v>
      </c>
      <c r="B729">
        <v>11.016999999999999</v>
      </c>
      <c r="C729">
        <v>11.016999999999999</v>
      </c>
      <c r="D729">
        <v>11.016999999999999</v>
      </c>
      <c r="E729">
        <v>11.016999999999999</v>
      </c>
      <c r="F729" s="21">
        <v>4.1999999999999997E-3</v>
      </c>
    </row>
    <row r="730" spans="1:6" x14ac:dyDescent="0.35">
      <c r="A730" s="22" t="s">
        <v>1317</v>
      </c>
      <c r="B730">
        <v>10.971</v>
      </c>
      <c r="C730">
        <v>10.971</v>
      </c>
      <c r="D730">
        <v>10.971</v>
      </c>
      <c r="E730">
        <v>10.971</v>
      </c>
      <c r="F730" s="21">
        <v>-1.9E-3</v>
      </c>
    </row>
    <row r="731" spans="1:6" x14ac:dyDescent="0.35">
      <c r="A731" s="22">
        <v>40461</v>
      </c>
      <c r="B731">
        <v>10.992000000000001</v>
      </c>
      <c r="C731">
        <v>10.992000000000001</v>
      </c>
      <c r="D731">
        <v>10.992000000000001</v>
      </c>
      <c r="E731">
        <v>10.992000000000001</v>
      </c>
      <c r="F731" s="21">
        <v>2.5999999999999999E-3</v>
      </c>
    </row>
    <row r="732" spans="1:6" x14ac:dyDescent="0.35">
      <c r="A732" s="22">
        <v>40247</v>
      </c>
      <c r="B732">
        <v>10.964</v>
      </c>
      <c r="C732">
        <v>10.964</v>
      </c>
      <c r="D732">
        <v>10.964</v>
      </c>
      <c r="E732">
        <v>10.964</v>
      </c>
      <c r="F732" s="21">
        <v>-8.2000000000000007E-3</v>
      </c>
    </row>
    <row r="733" spans="1:6" x14ac:dyDescent="0.35">
      <c r="A733" s="22" t="s">
        <v>1321</v>
      </c>
      <c r="B733">
        <v>11.055</v>
      </c>
      <c r="C733">
        <v>11.055</v>
      </c>
      <c r="D733">
        <v>11.055</v>
      </c>
      <c r="E733">
        <v>11.055</v>
      </c>
      <c r="F733" s="21">
        <v>2.5999999999999999E-3</v>
      </c>
    </row>
    <row r="734" spans="1:6" x14ac:dyDescent="0.35">
      <c r="A734" s="22" t="s">
        <v>1323</v>
      </c>
      <c r="B734">
        <v>11.026</v>
      </c>
      <c r="C734">
        <v>11.026</v>
      </c>
      <c r="D734">
        <v>11.026</v>
      </c>
      <c r="E734">
        <v>11.026</v>
      </c>
      <c r="F734" s="21">
        <v>1.4E-3</v>
      </c>
    </row>
    <row r="735" spans="1:6" x14ac:dyDescent="0.35">
      <c r="A735" s="22">
        <v>40521</v>
      </c>
      <c r="B735">
        <v>11.010999999999999</v>
      </c>
      <c r="C735">
        <v>11.010999999999999</v>
      </c>
      <c r="D735">
        <v>11.010999999999999</v>
      </c>
      <c r="E735">
        <v>11.010999999999999</v>
      </c>
      <c r="F735" s="21">
        <v>1.1000000000000001E-3</v>
      </c>
    </row>
    <row r="736" spans="1:6" x14ac:dyDescent="0.35">
      <c r="A736" s="22">
        <v>40307</v>
      </c>
      <c r="B736">
        <v>10.999000000000001</v>
      </c>
      <c r="C736">
        <v>10.999000000000001</v>
      </c>
      <c r="D736">
        <v>10.999000000000001</v>
      </c>
      <c r="E736">
        <v>10.999000000000001</v>
      </c>
      <c r="F736" s="21">
        <v>-1E-4</v>
      </c>
    </row>
    <row r="737" spans="1:6" x14ac:dyDescent="0.35">
      <c r="A737" s="22" t="s">
        <v>1327</v>
      </c>
      <c r="B737">
        <v>11</v>
      </c>
      <c r="C737">
        <v>11</v>
      </c>
      <c r="D737">
        <v>11</v>
      </c>
      <c r="E737">
        <v>11</v>
      </c>
      <c r="F737" s="21">
        <v>-0.01</v>
      </c>
    </row>
    <row r="738" spans="1:6" x14ac:dyDescent="0.35">
      <c r="A738" s="22" t="s">
        <v>1329</v>
      </c>
      <c r="B738">
        <v>11.111000000000001</v>
      </c>
      <c r="C738">
        <v>11.111000000000001</v>
      </c>
      <c r="D738">
        <v>11.111000000000001</v>
      </c>
      <c r="E738">
        <v>11.111000000000001</v>
      </c>
      <c r="F738" s="21">
        <v>2.5000000000000001E-3</v>
      </c>
    </row>
    <row r="739" spans="1:6" x14ac:dyDescent="0.35">
      <c r="A739" s="22" t="s">
        <v>1331</v>
      </c>
      <c r="B739">
        <v>11.083</v>
      </c>
      <c r="C739">
        <v>11.083</v>
      </c>
      <c r="D739">
        <v>11.083</v>
      </c>
      <c r="E739">
        <v>11.083</v>
      </c>
      <c r="F739" s="21">
        <v>-1.09E-2</v>
      </c>
    </row>
    <row r="740" spans="1:6" x14ac:dyDescent="0.35">
      <c r="A740" s="22">
        <v>40398</v>
      </c>
      <c r="B740">
        <v>11.205</v>
      </c>
      <c r="C740">
        <v>11.205</v>
      </c>
      <c r="D740">
        <v>11.205</v>
      </c>
      <c r="E740">
        <v>11.205</v>
      </c>
      <c r="F740" s="21">
        <v>-1.6000000000000001E-3</v>
      </c>
    </row>
    <row r="741" spans="1:6" x14ac:dyDescent="0.35">
      <c r="A741" s="22">
        <v>40186</v>
      </c>
      <c r="B741">
        <v>11.223000000000001</v>
      </c>
      <c r="C741">
        <v>11.223000000000001</v>
      </c>
      <c r="D741">
        <v>11.223000000000001</v>
      </c>
      <c r="E741">
        <v>11.223000000000001</v>
      </c>
      <c r="F741" s="21">
        <v>1.4800000000000001E-2</v>
      </c>
    </row>
    <row r="742" spans="1:6" x14ac:dyDescent="0.35">
      <c r="A742" s="22" t="s">
        <v>1335</v>
      </c>
      <c r="B742">
        <v>11.058999999999999</v>
      </c>
      <c r="C742">
        <v>11.058999999999999</v>
      </c>
      <c r="D742">
        <v>11.058999999999999</v>
      </c>
      <c r="E742">
        <v>11.058999999999999</v>
      </c>
      <c r="F742" s="21">
        <v>-5.0000000000000001E-4</v>
      </c>
    </row>
    <row r="743" spans="1:6" x14ac:dyDescent="0.35">
      <c r="A743" s="22" t="s">
        <v>1337</v>
      </c>
      <c r="B743">
        <v>11.064</v>
      </c>
      <c r="C743">
        <v>11.064</v>
      </c>
      <c r="D743">
        <v>11.064</v>
      </c>
      <c r="E743">
        <v>11.064</v>
      </c>
      <c r="F743" s="21">
        <v>-2.0500000000000001E-2</v>
      </c>
    </row>
    <row r="744" spans="1:6" x14ac:dyDescent="0.35">
      <c r="A744" s="22">
        <v>40489</v>
      </c>
      <c r="B744">
        <v>11.295999999999999</v>
      </c>
      <c r="C744">
        <v>11.295999999999999</v>
      </c>
      <c r="D744">
        <v>11.295999999999999</v>
      </c>
      <c r="E744">
        <v>11.295999999999999</v>
      </c>
      <c r="F744" s="21">
        <v>1.5299999999999999E-2</v>
      </c>
    </row>
    <row r="745" spans="1:6" x14ac:dyDescent="0.35">
      <c r="A745" s="22">
        <v>40275</v>
      </c>
      <c r="B745">
        <v>11.125999999999999</v>
      </c>
      <c r="C745">
        <v>11.125999999999999</v>
      </c>
      <c r="D745">
        <v>11.125999999999999</v>
      </c>
      <c r="E745">
        <v>11.125999999999999</v>
      </c>
      <c r="F745" s="21">
        <v>-1.03E-2</v>
      </c>
    </row>
    <row r="746" spans="1:6" x14ac:dyDescent="0.35">
      <c r="A746" s="22" t="s">
        <v>1341</v>
      </c>
      <c r="B746">
        <v>11.242000000000001</v>
      </c>
      <c r="C746">
        <v>11.242000000000001</v>
      </c>
      <c r="D746">
        <v>11.242000000000001</v>
      </c>
      <c r="E746">
        <v>11.242000000000001</v>
      </c>
      <c r="F746" s="21">
        <v>-2.4899999999999999E-2</v>
      </c>
    </row>
    <row r="747" spans="1:6" x14ac:dyDescent="0.35">
      <c r="A747" s="22" t="s">
        <v>1343</v>
      </c>
      <c r="B747">
        <v>11.529</v>
      </c>
      <c r="C747">
        <v>11.529</v>
      </c>
      <c r="D747">
        <v>11.529</v>
      </c>
      <c r="E747">
        <v>11.529</v>
      </c>
      <c r="F747" s="21">
        <v>0</v>
      </c>
    </row>
    <row r="748" spans="1:6" x14ac:dyDescent="0.35">
      <c r="A748" s="22" t="s">
        <v>1345</v>
      </c>
      <c r="B748">
        <v>11.529</v>
      </c>
      <c r="C748">
        <v>11.529</v>
      </c>
      <c r="D748">
        <v>11.529</v>
      </c>
      <c r="E748">
        <v>11.529</v>
      </c>
      <c r="F748" s="21">
        <v>4.0000000000000001E-3</v>
      </c>
    </row>
    <row r="749" spans="1:6" x14ac:dyDescent="0.35">
      <c r="A749" s="22">
        <v>40335</v>
      </c>
      <c r="B749">
        <v>11.483000000000001</v>
      </c>
      <c r="C749">
        <v>11.483000000000001</v>
      </c>
      <c r="D749">
        <v>11.483000000000001</v>
      </c>
      <c r="E749">
        <v>11.483000000000001</v>
      </c>
      <c r="F749" s="21">
        <v>-1.2800000000000001E-2</v>
      </c>
    </row>
    <row r="750" spans="1:6" x14ac:dyDescent="0.35">
      <c r="A750" s="22" t="s">
        <v>1348</v>
      </c>
      <c r="B750">
        <v>11.632</v>
      </c>
      <c r="C750">
        <v>11.632</v>
      </c>
      <c r="D750">
        <v>11.632</v>
      </c>
      <c r="E750">
        <v>11.632</v>
      </c>
      <c r="F750" s="21">
        <v>5.4000000000000003E-3</v>
      </c>
    </row>
    <row r="751" spans="1:6" x14ac:dyDescent="0.35">
      <c r="A751" s="22" t="s">
        <v>1350</v>
      </c>
      <c r="B751">
        <v>11.57</v>
      </c>
      <c r="C751">
        <v>11.57</v>
      </c>
      <c r="D751">
        <v>11.57</v>
      </c>
      <c r="E751">
        <v>11.57</v>
      </c>
      <c r="F751" s="21">
        <v>-1.37E-2</v>
      </c>
    </row>
    <row r="752" spans="1:6" x14ac:dyDescent="0.35">
      <c r="A752" s="22" t="s">
        <v>1352</v>
      </c>
      <c r="B752">
        <v>11.731</v>
      </c>
      <c r="C752">
        <v>11.731</v>
      </c>
      <c r="D752">
        <v>11.731</v>
      </c>
      <c r="E752">
        <v>11.731</v>
      </c>
      <c r="F752" s="21">
        <v>7.7000000000000002E-3</v>
      </c>
    </row>
    <row r="753" spans="1:6" x14ac:dyDescent="0.35">
      <c r="A753" s="22">
        <v>40426</v>
      </c>
      <c r="B753">
        <v>11.641</v>
      </c>
      <c r="C753">
        <v>11.641</v>
      </c>
      <c r="D753">
        <v>11.641</v>
      </c>
      <c r="E753">
        <v>11.641</v>
      </c>
      <c r="F753" s="21">
        <v>-2.0799999999999999E-2</v>
      </c>
    </row>
    <row r="754" spans="1:6" x14ac:dyDescent="0.35">
      <c r="A754" s="22">
        <v>40214</v>
      </c>
      <c r="B754">
        <v>11.888</v>
      </c>
      <c r="C754">
        <v>11.888</v>
      </c>
      <c r="D754">
        <v>11.888</v>
      </c>
      <c r="E754">
        <v>11.888</v>
      </c>
      <c r="F754" s="21">
        <v>7.7000000000000002E-3</v>
      </c>
    </row>
    <row r="755" spans="1:6" x14ac:dyDescent="0.35">
      <c r="A755" s="22" t="s">
        <v>1356</v>
      </c>
      <c r="B755">
        <v>11.797000000000001</v>
      </c>
      <c r="C755">
        <v>11.797000000000001</v>
      </c>
      <c r="D755">
        <v>11.797000000000001</v>
      </c>
      <c r="E755">
        <v>11.797000000000001</v>
      </c>
      <c r="F755" s="21">
        <v>-1.5900000000000001E-2</v>
      </c>
    </row>
    <row r="756" spans="1:6" x14ac:dyDescent="0.35">
      <c r="A756" s="22" t="s">
        <v>1358</v>
      </c>
      <c r="B756">
        <v>11.988</v>
      </c>
      <c r="C756">
        <v>11.988</v>
      </c>
      <c r="D756">
        <v>11.988</v>
      </c>
      <c r="E756">
        <v>11.988</v>
      </c>
      <c r="F756" s="21">
        <v>5.1999999999999998E-3</v>
      </c>
    </row>
    <row r="757" spans="1:6" x14ac:dyDescent="0.35">
      <c r="A757" s="22">
        <v>40486</v>
      </c>
      <c r="B757">
        <v>11.926</v>
      </c>
      <c r="C757">
        <v>11.926</v>
      </c>
      <c r="D757">
        <v>11.926</v>
      </c>
      <c r="E757">
        <v>11.926</v>
      </c>
      <c r="F757" s="21">
        <v>3.7000000000000002E-3</v>
      </c>
    </row>
    <row r="758" spans="1:6" x14ac:dyDescent="0.35">
      <c r="A758" s="22">
        <v>40272</v>
      </c>
      <c r="B758">
        <v>11.882</v>
      </c>
      <c r="C758">
        <v>11.882</v>
      </c>
      <c r="D758">
        <v>11.882</v>
      </c>
      <c r="E758">
        <v>11.882</v>
      </c>
      <c r="F758" s="21">
        <v>2.3E-3</v>
      </c>
    </row>
    <row r="759" spans="1:6" x14ac:dyDescent="0.35">
      <c r="A759" s="22" t="s">
        <v>1362</v>
      </c>
      <c r="B759">
        <v>11.855</v>
      </c>
      <c r="C759">
        <v>11.855</v>
      </c>
      <c r="D759">
        <v>11.855</v>
      </c>
      <c r="E759">
        <v>11.855</v>
      </c>
      <c r="F759" s="21">
        <v>-1.2999999999999999E-3</v>
      </c>
    </row>
    <row r="760" spans="1:6" x14ac:dyDescent="0.35">
      <c r="A760" s="22" t="s">
        <v>1364</v>
      </c>
      <c r="B760">
        <v>11.87</v>
      </c>
      <c r="C760">
        <v>11.87</v>
      </c>
      <c r="D760">
        <v>11.87</v>
      </c>
      <c r="E760">
        <v>11.87</v>
      </c>
      <c r="F760" s="21">
        <v>-1.0800000000000001E-2</v>
      </c>
    </row>
    <row r="761" spans="1:6" x14ac:dyDescent="0.35">
      <c r="A761" s="22" t="s">
        <v>1366</v>
      </c>
      <c r="B761">
        <v>12</v>
      </c>
      <c r="C761">
        <v>12</v>
      </c>
      <c r="D761">
        <v>12</v>
      </c>
      <c r="E761">
        <v>12</v>
      </c>
      <c r="F761" s="21">
        <v>2.0400000000000001E-2</v>
      </c>
    </row>
    <row r="762" spans="1:6" x14ac:dyDescent="0.35">
      <c r="A762" s="22">
        <v>40362</v>
      </c>
      <c r="B762">
        <v>11.76</v>
      </c>
      <c r="C762">
        <v>11.76</v>
      </c>
      <c r="D762">
        <v>11.76</v>
      </c>
      <c r="E762">
        <v>11.76</v>
      </c>
      <c r="F762" s="21">
        <v>1.9900000000000001E-2</v>
      </c>
    </row>
    <row r="763" spans="1:6" x14ac:dyDescent="0.35">
      <c r="A763" s="22" t="s">
        <v>1369</v>
      </c>
      <c r="B763">
        <v>11.53</v>
      </c>
      <c r="C763">
        <v>11.53</v>
      </c>
      <c r="D763">
        <v>11.53</v>
      </c>
      <c r="E763">
        <v>11.53</v>
      </c>
      <c r="F763" s="21">
        <v>-8.0000000000000004E-4</v>
      </c>
    </row>
    <row r="764" spans="1:6" x14ac:dyDescent="0.35">
      <c r="A764" s="22" t="s">
        <v>1371</v>
      </c>
      <c r="B764">
        <v>11.539</v>
      </c>
      <c r="C764">
        <v>11.539</v>
      </c>
      <c r="D764">
        <v>11.539</v>
      </c>
      <c r="E764">
        <v>11.539</v>
      </c>
      <c r="F764" s="21">
        <v>-1.09E-2</v>
      </c>
    </row>
    <row r="765" spans="1:6" x14ac:dyDescent="0.35">
      <c r="A765" s="22" t="s">
        <v>1867</v>
      </c>
      <c r="B765">
        <v>11.666</v>
      </c>
      <c r="C765">
        <v>11.666</v>
      </c>
      <c r="D765">
        <v>11.666</v>
      </c>
      <c r="E765">
        <v>11.666</v>
      </c>
      <c r="F765" s="21">
        <v>2.1700000000000001E-2</v>
      </c>
    </row>
    <row r="766" spans="1:6" x14ac:dyDescent="0.35">
      <c r="A766" s="22">
        <v>40361</v>
      </c>
      <c r="B766">
        <v>11.417999999999999</v>
      </c>
      <c r="C766">
        <v>11.417999999999999</v>
      </c>
      <c r="D766">
        <v>11.417999999999999</v>
      </c>
      <c r="E766">
        <v>11.417999999999999</v>
      </c>
      <c r="F766" s="21">
        <v>1.12E-2</v>
      </c>
    </row>
    <row r="767" spans="1:6" x14ac:dyDescent="0.35">
      <c r="A767" s="22" t="s">
        <v>1374</v>
      </c>
      <c r="B767">
        <v>11.292</v>
      </c>
      <c r="C767">
        <v>11.292</v>
      </c>
      <c r="D767">
        <v>11.292</v>
      </c>
      <c r="E767">
        <v>11.292</v>
      </c>
      <c r="F767" s="21">
        <v>-1E-3</v>
      </c>
    </row>
    <row r="768" spans="1:6" x14ac:dyDescent="0.35">
      <c r="A768" s="22" t="s">
        <v>1376</v>
      </c>
      <c r="B768">
        <v>11.303000000000001</v>
      </c>
      <c r="C768">
        <v>11.303000000000001</v>
      </c>
      <c r="D768">
        <v>11.303000000000001</v>
      </c>
      <c r="E768">
        <v>11.303000000000001</v>
      </c>
      <c r="F768" s="21">
        <v>-3.8E-3</v>
      </c>
    </row>
    <row r="769" spans="1:6" x14ac:dyDescent="0.35">
      <c r="A769" s="22" t="s">
        <v>1378</v>
      </c>
      <c r="B769">
        <v>11.346</v>
      </c>
      <c r="C769">
        <v>11.346</v>
      </c>
      <c r="D769">
        <v>11.346</v>
      </c>
      <c r="E769">
        <v>11.346</v>
      </c>
      <c r="F769" s="21">
        <v>6.6E-3</v>
      </c>
    </row>
    <row r="770" spans="1:6" x14ac:dyDescent="0.35">
      <c r="A770" s="22">
        <v>40452</v>
      </c>
      <c r="B770">
        <v>11.272</v>
      </c>
      <c r="C770">
        <v>11.272</v>
      </c>
      <c r="D770">
        <v>11.272</v>
      </c>
      <c r="E770">
        <v>11.272</v>
      </c>
      <c r="F770" s="21">
        <v>1.06E-2</v>
      </c>
    </row>
    <row r="771" spans="1:6" x14ac:dyDescent="0.35">
      <c r="A771" s="22">
        <v>40238</v>
      </c>
      <c r="B771">
        <v>11.154</v>
      </c>
      <c r="C771">
        <v>11.154</v>
      </c>
      <c r="D771">
        <v>11.154</v>
      </c>
      <c r="E771">
        <v>11.154</v>
      </c>
      <c r="F771" s="21">
        <v>1.0500000000000001E-2</v>
      </c>
    </row>
    <row r="772" spans="1:6" x14ac:dyDescent="0.35">
      <c r="A772" s="22" t="s">
        <v>1382</v>
      </c>
      <c r="B772">
        <v>11.038</v>
      </c>
      <c r="C772">
        <v>11.038</v>
      </c>
      <c r="D772">
        <v>11.038</v>
      </c>
      <c r="E772">
        <v>11.038</v>
      </c>
      <c r="F772" s="21">
        <v>-6.3E-3</v>
      </c>
    </row>
    <row r="773" spans="1:6" x14ac:dyDescent="0.35">
      <c r="A773" s="22" t="s">
        <v>1384</v>
      </c>
      <c r="B773">
        <v>11.108000000000001</v>
      </c>
      <c r="C773">
        <v>11.108000000000001</v>
      </c>
      <c r="D773">
        <v>11.108000000000001</v>
      </c>
      <c r="E773">
        <v>11.108000000000001</v>
      </c>
      <c r="F773" s="21">
        <v>4.7999999999999996E-3</v>
      </c>
    </row>
    <row r="774" spans="1:6" x14ac:dyDescent="0.35">
      <c r="A774" s="22" t="s">
        <v>1386</v>
      </c>
      <c r="B774">
        <v>11.055</v>
      </c>
      <c r="C774">
        <v>11.055</v>
      </c>
      <c r="D774">
        <v>11.055</v>
      </c>
      <c r="E774">
        <v>11.055</v>
      </c>
      <c r="F774" s="21">
        <v>3.3799999999999997E-2</v>
      </c>
    </row>
    <row r="775" spans="1:6" x14ac:dyDescent="0.35">
      <c r="A775" s="22">
        <v>39976</v>
      </c>
      <c r="B775">
        <v>10.694000000000001</v>
      </c>
      <c r="C775">
        <v>10.694000000000001</v>
      </c>
      <c r="D775">
        <v>10.694000000000001</v>
      </c>
      <c r="E775">
        <v>10.694000000000001</v>
      </c>
      <c r="F775" s="21">
        <v>2.23E-2</v>
      </c>
    </row>
    <row r="776" spans="1:6" x14ac:dyDescent="0.35">
      <c r="A776" s="22" t="s">
        <v>1389</v>
      </c>
      <c r="B776">
        <v>10.461</v>
      </c>
      <c r="C776">
        <v>10.461</v>
      </c>
      <c r="D776">
        <v>10.461</v>
      </c>
      <c r="E776">
        <v>10.461</v>
      </c>
      <c r="F776" s="21">
        <v>2.06E-2</v>
      </c>
    </row>
    <row r="777" spans="1:6" x14ac:dyDescent="0.35">
      <c r="A777" s="22" t="s">
        <v>1391</v>
      </c>
      <c r="B777">
        <v>10.25</v>
      </c>
      <c r="C777">
        <v>10.25</v>
      </c>
      <c r="D777">
        <v>10.25</v>
      </c>
      <c r="E777">
        <v>10.25</v>
      </c>
      <c r="F777" s="21">
        <v>-1.6999999999999999E-3</v>
      </c>
    </row>
    <row r="778" spans="1:6" x14ac:dyDescent="0.35">
      <c r="A778" s="22" t="s">
        <v>1393</v>
      </c>
      <c r="B778">
        <v>10.266999999999999</v>
      </c>
      <c r="C778">
        <v>10.266999999999999</v>
      </c>
      <c r="D778">
        <v>10.266999999999999</v>
      </c>
      <c r="E778">
        <v>10.266999999999999</v>
      </c>
      <c r="F778" s="21">
        <v>1.0500000000000001E-2</v>
      </c>
    </row>
    <row r="779" spans="1:6" x14ac:dyDescent="0.35">
      <c r="A779" s="22">
        <v>40036</v>
      </c>
      <c r="B779">
        <v>10.16</v>
      </c>
      <c r="C779">
        <v>10.16</v>
      </c>
      <c r="D779">
        <v>10.16</v>
      </c>
      <c r="E779">
        <v>10.16</v>
      </c>
      <c r="F779" s="21">
        <v>9.5999999999999992E-3</v>
      </c>
    </row>
    <row r="780" spans="1:6" x14ac:dyDescent="0.35">
      <c r="A780" s="22">
        <v>39824</v>
      </c>
      <c r="B780">
        <v>10.063000000000001</v>
      </c>
      <c r="C780">
        <v>10.063000000000001</v>
      </c>
      <c r="D780">
        <v>10.063000000000001</v>
      </c>
      <c r="E780">
        <v>10.063000000000001</v>
      </c>
      <c r="F780" s="21">
        <v>-7.8600000000000003E-2</v>
      </c>
    </row>
    <row r="781" spans="1:6" x14ac:dyDescent="0.35">
      <c r="A781" s="22" t="s">
        <v>1397</v>
      </c>
      <c r="B781">
        <v>10.920999999999999</v>
      </c>
      <c r="C781">
        <v>10.920999999999999</v>
      </c>
      <c r="D781">
        <v>10.920999999999999</v>
      </c>
      <c r="E781">
        <v>10.920999999999999</v>
      </c>
      <c r="F781" s="21">
        <v>1E-4</v>
      </c>
    </row>
    <row r="782" spans="1:6" x14ac:dyDescent="0.35">
      <c r="A782" s="22" t="s">
        <v>1399</v>
      </c>
      <c r="B782">
        <v>10.92</v>
      </c>
      <c r="C782">
        <v>10.92</v>
      </c>
      <c r="D782">
        <v>10.92</v>
      </c>
      <c r="E782">
        <v>10.92</v>
      </c>
      <c r="F782" s="21">
        <v>0.187</v>
      </c>
    </row>
    <row r="783" spans="1:6" x14ac:dyDescent="0.35">
      <c r="A783" s="22">
        <v>40127</v>
      </c>
      <c r="B783">
        <v>9.1999999999999993</v>
      </c>
      <c r="C783">
        <v>9.1999999999999993</v>
      </c>
      <c r="D783">
        <v>9.1999999999999993</v>
      </c>
      <c r="E783">
        <v>9.1999999999999993</v>
      </c>
      <c r="F783" s="21">
        <v>-0.08</v>
      </c>
    </row>
    <row r="784" spans="1:6" x14ac:dyDescent="0.35">
      <c r="A784" s="22">
        <v>39913</v>
      </c>
      <c r="B784">
        <v>10</v>
      </c>
      <c r="C784">
        <v>10</v>
      </c>
      <c r="D784">
        <v>10</v>
      </c>
      <c r="E784">
        <v>10</v>
      </c>
      <c r="F784" s="21">
        <v>8.6999999999999994E-2</v>
      </c>
    </row>
    <row r="785" spans="1:6" x14ac:dyDescent="0.35">
      <c r="A785" s="22" t="s">
        <v>1403</v>
      </c>
      <c r="B785">
        <v>9.1999999999999993</v>
      </c>
      <c r="C785">
        <v>9.1999999999999993</v>
      </c>
      <c r="D785">
        <v>9.1999999999999993</v>
      </c>
      <c r="E785">
        <v>9.1999999999999993</v>
      </c>
      <c r="F785" s="21">
        <v>-0.08</v>
      </c>
    </row>
    <row r="786" spans="1:6" x14ac:dyDescent="0.35">
      <c r="A786" s="22" t="s">
        <v>1405</v>
      </c>
      <c r="B786">
        <v>10</v>
      </c>
      <c r="C786">
        <v>10</v>
      </c>
      <c r="D786">
        <v>10</v>
      </c>
      <c r="E786">
        <v>10</v>
      </c>
      <c r="F786" s="21">
        <v>0</v>
      </c>
    </row>
    <row r="787" spans="1:6" x14ac:dyDescent="0.35">
      <c r="A787" s="22" t="s">
        <v>1407</v>
      </c>
      <c r="B787">
        <v>10</v>
      </c>
      <c r="C787">
        <v>10</v>
      </c>
      <c r="D787">
        <v>10</v>
      </c>
      <c r="E787">
        <v>10</v>
      </c>
      <c r="F787" s="21">
        <v>2.0400000000000001E-2</v>
      </c>
    </row>
    <row r="788" spans="1:6" x14ac:dyDescent="0.35">
      <c r="A788" s="22" t="s">
        <v>1412</v>
      </c>
      <c r="B788">
        <v>9.8000000000000007</v>
      </c>
      <c r="C788">
        <v>9.8000000000000007</v>
      </c>
      <c r="D788">
        <v>9.8000000000000007</v>
      </c>
      <c r="E788">
        <v>9.8000000000000007</v>
      </c>
      <c r="F788" s="21">
        <v>0</v>
      </c>
    </row>
    <row r="789" spans="1:6" x14ac:dyDescent="0.35">
      <c r="A789" s="22" t="s">
        <v>1414</v>
      </c>
      <c r="B789">
        <v>9.8000000000000007</v>
      </c>
      <c r="C789">
        <v>9.8000000000000007</v>
      </c>
      <c r="D789">
        <v>9.8000000000000007</v>
      </c>
      <c r="E789">
        <v>9.8000000000000007</v>
      </c>
      <c r="F789" s="21">
        <v>3.1600000000000003E-2</v>
      </c>
    </row>
    <row r="790" spans="1:6" x14ac:dyDescent="0.35">
      <c r="A790" s="22">
        <v>40064</v>
      </c>
      <c r="B790">
        <v>9.5</v>
      </c>
      <c r="C790">
        <v>9.5</v>
      </c>
      <c r="D790">
        <v>9.5</v>
      </c>
      <c r="E790">
        <v>9.5</v>
      </c>
      <c r="F790" s="21">
        <v>0</v>
      </c>
    </row>
    <row r="791" spans="1:6" x14ac:dyDescent="0.35">
      <c r="A791" s="22">
        <v>39852</v>
      </c>
      <c r="B791">
        <v>9.5</v>
      </c>
      <c r="C791">
        <v>9.5</v>
      </c>
      <c r="D791">
        <v>9.5</v>
      </c>
      <c r="E791">
        <v>9.5</v>
      </c>
      <c r="F791" s="21">
        <v>1.06E-2</v>
      </c>
    </row>
    <row r="792" spans="1:6" x14ac:dyDescent="0.35">
      <c r="A792" s="22" t="s">
        <v>1418</v>
      </c>
      <c r="B792">
        <v>9.4</v>
      </c>
      <c r="C792">
        <v>9.4</v>
      </c>
      <c r="D792">
        <v>9.4</v>
      </c>
      <c r="E792">
        <v>9.4</v>
      </c>
      <c r="F792" s="21">
        <v>-3.09E-2</v>
      </c>
    </row>
    <row r="793" spans="1:6" x14ac:dyDescent="0.35">
      <c r="A793" s="22" t="s">
        <v>1420</v>
      </c>
      <c r="B793">
        <v>9.6999999999999993</v>
      </c>
      <c r="C793">
        <v>9.6999999999999993</v>
      </c>
      <c r="D793">
        <v>9.6999999999999993</v>
      </c>
      <c r="E793">
        <v>9.6999999999999993</v>
      </c>
      <c r="F793" s="21">
        <v>3.1899999999999998E-2</v>
      </c>
    </row>
    <row r="794" spans="1:6" x14ac:dyDescent="0.35">
      <c r="A794" s="22">
        <v>40154</v>
      </c>
      <c r="B794">
        <v>9.4</v>
      </c>
      <c r="C794">
        <v>9.4</v>
      </c>
      <c r="D794">
        <v>9.4</v>
      </c>
      <c r="E794">
        <v>9.4</v>
      </c>
      <c r="F794" s="21">
        <v>0</v>
      </c>
    </row>
    <row r="795" spans="1:6" x14ac:dyDescent="0.35">
      <c r="A795" s="22">
        <v>39940</v>
      </c>
      <c r="B795">
        <v>9.4</v>
      </c>
      <c r="C795">
        <v>9.4</v>
      </c>
      <c r="D795">
        <v>9.4</v>
      </c>
      <c r="E795">
        <v>9.4</v>
      </c>
      <c r="F795" s="21">
        <v>-3.09E-2</v>
      </c>
    </row>
    <row r="796" spans="1:6" x14ac:dyDescent="0.35">
      <c r="A796" s="22" t="s">
        <v>1424</v>
      </c>
      <c r="B796">
        <v>9.6999999999999993</v>
      </c>
      <c r="C796">
        <v>9.6999999999999993</v>
      </c>
      <c r="D796">
        <v>9.6999999999999993</v>
      </c>
      <c r="E796">
        <v>9.6999999999999993</v>
      </c>
      <c r="F796" s="21">
        <v>4.2999999999999997E-2</v>
      </c>
    </row>
    <row r="797" spans="1:6" x14ac:dyDescent="0.35">
      <c r="A797" s="22" t="s">
        <v>1426</v>
      </c>
      <c r="B797">
        <v>9.3000000000000007</v>
      </c>
      <c r="C797">
        <v>9.3000000000000007</v>
      </c>
      <c r="D797">
        <v>9.3000000000000007</v>
      </c>
      <c r="E797">
        <v>9.3000000000000007</v>
      </c>
      <c r="F797" s="21">
        <v>0</v>
      </c>
    </row>
    <row r="798" spans="1:6" x14ac:dyDescent="0.35">
      <c r="A798" s="22" t="s">
        <v>1428</v>
      </c>
      <c r="B798">
        <v>9.3000000000000007</v>
      </c>
      <c r="C798">
        <v>9.3000000000000007</v>
      </c>
      <c r="D798">
        <v>9.3000000000000007</v>
      </c>
      <c r="E798">
        <v>9.3000000000000007</v>
      </c>
      <c r="F798" s="21">
        <v>-4.1200000000000001E-2</v>
      </c>
    </row>
    <row r="799" spans="1:6" x14ac:dyDescent="0.35">
      <c r="A799" s="22">
        <v>40000</v>
      </c>
      <c r="B799">
        <v>9.6999999999999993</v>
      </c>
      <c r="C799">
        <v>9.6999999999999993</v>
      </c>
      <c r="D799">
        <v>9.6999999999999993</v>
      </c>
      <c r="E799">
        <v>9.6999999999999993</v>
      </c>
      <c r="F799" s="21">
        <v>0</v>
      </c>
    </row>
    <row r="800" spans="1:6" x14ac:dyDescent="0.35">
      <c r="A800" s="22" t="s">
        <v>1431</v>
      </c>
      <c r="B800">
        <v>9.6999999999999993</v>
      </c>
      <c r="C800">
        <v>9.6999999999999993</v>
      </c>
      <c r="D800">
        <v>9.6999999999999993</v>
      </c>
      <c r="E800">
        <v>9.6999999999999993</v>
      </c>
      <c r="F800" s="21">
        <v>5.4300000000000001E-2</v>
      </c>
    </row>
    <row r="801" spans="1:6" x14ac:dyDescent="0.35">
      <c r="A801" s="22" t="s">
        <v>1433</v>
      </c>
      <c r="B801">
        <v>9.1999999999999993</v>
      </c>
      <c r="C801">
        <v>9.1999999999999993</v>
      </c>
      <c r="D801">
        <v>9.1999999999999993</v>
      </c>
      <c r="E801">
        <v>9.1999999999999993</v>
      </c>
      <c r="F801" s="21">
        <v>-5.1499999999999997E-2</v>
      </c>
    </row>
    <row r="802" spans="1:6" x14ac:dyDescent="0.35">
      <c r="A802" s="22" t="s">
        <v>1435</v>
      </c>
      <c r="B802">
        <v>9.6999999999999993</v>
      </c>
      <c r="C802">
        <v>9.6999999999999993</v>
      </c>
      <c r="D802">
        <v>9.6999999999999993</v>
      </c>
      <c r="E802">
        <v>9.6999999999999993</v>
      </c>
      <c r="F802" s="21">
        <v>0</v>
      </c>
    </row>
    <row r="803" spans="1:6" x14ac:dyDescent="0.35">
      <c r="A803" s="22">
        <v>40091</v>
      </c>
      <c r="B803">
        <v>9.6999999999999993</v>
      </c>
      <c r="C803">
        <v>9.6999999999999993</v>
      </c>
      <c r="D803">
        <v>9.6999999999999993</v>
      </c>
      <c r="E803">
        <v>9.6999999999999993</v>
      </c>
      <c r="F803" s="21">
        <v>7.7799999999999994E-2</v>
      </c>
    </row>
    <row r="804" spans="1:6" x14ac:dyDescent="0.35">
      <c r="A804" s="22">
        <v>39877</v>
      </c>
      <c r="B804">
        <v>9</v>
      </c>
      <c r="C804">
        <v>9</v>
      </c>
      <c r="D804">
        <v>9</v>
      </c>
      <c r="E804">
        <v>9</v>
      </c>
      <c r="F804" s="21">
        <v>0</v>
      </c>
    </row>
    <row r="805" spans="1:6" x14ac:dyDescent="0.35">
      <c r="A805" s="22" t="s">
        <v>1439</v>
      </c>
      <c r="B805">
        <v>9</v>
      </c>
      <c r="C805">
        <v>9</v>
      </c>
      <c r="D805">
        <v>9</v>
      </c>
      <c r="E805">
        <v>9</v>
      </c>
      <c r="F805" s="21">
        <v>-7.22E-2</v>
      </c>
    </row>
    <row r="806" spans="1:6" x14ac:dyDescent="0.35">
      <c r="A806" s="22" t="s">
        <v>1441</v>
      </c>
      <c r="B806">
        <v>9.6999999999999993</v>
      </c>
      <c r="C806">
        <v>9.6999999999999993</v>
      </c>
      <c r="D806">
        <v>9.6999999999999993</v>
      </c>
      <c r="E806">
        <v>9.6999999999999993</v>
      </c>
      <c r="F806" s="21">
        <v>7.7799999999999994E-2</v>
      </c>
    </row>
    <row r="807" spans="1:6" x14ac:dyDescent="0.35">
      <c r="A807" s="22">
        <v>40151</v>
      </c>
      <c r="B807">
        <v>9</v>
      </c>
      <c r="C807">
        <v>9</v>
      </c>
      <c r="D807">
        <v>9</v>
      </c>
      <c r="E807">
        <v>9</v>
      </c>
      <c r="F807" s="21">
        <v>-7.22E-2</v>
      </c>
    </row>
    <row r="808" spans="1:6" x14ac:dyDescent="0.35">
      <c r="A808" s="22">
        <v>39937</v>
      </c>
      <c r="B808">
        <v>9.6999999999999993</v>
      </c>
      <c r="C808">
        <v>9.6999999999999993</v>
      </c>
      <c r="D808">
        <v>9.6999999999999993</v>
      </c>
      <c r="E808">
        <v>9.6999999999999993</v>
      </c>
      <c r="F808" s="21">
        <v>6.59E-2</v>
      </c>
    </row>
    <row r="809" spans="1:6" x14ac:dyDescent="0.35">
      <c r="A809" s="22" t="s">
        <v>1445</v>
      </c>
      <c r="B809">
        <v>9.1</v>
      </c>
      <c r="C809">
        <v>9.1</v>
      </c>
      <c r="D809">
        <v>9.1</v>
      </c>
      <c r="E809">
        <v>9.1</v>
      </c>
      <c r="F809" s="21">
        <v>-6.1899999999999997E-2</v>
      </c>
    </row>
    <row r="810" spans="1:6" x14ac:dyDescent="0.35">
      <c r="A810" s="22" t="s">
        <v>1447</v>
      </c>
      <c r="B810">
        <v>9.6999999999999993</v>
      </c>
      <c r="C810">
        <v>9.6999999999999993</v>
      </c>
      <c r="D810">
        <v>9.6999999999999993</v>
      </c>
      <c r="E810">
        <v>9.6999999999999993</v>
      </c>
      <c r="F810" s="21">
        <v>6.59E-2</v>
      </c>
    </row>
    <row r="811" spans="1:6" x14ac:dyDescent="0.35">
      <c r="A811" s="22" t="s">
        <v>1449</v>
      </c>
      <c r="B811">
        <v>9.1</v>
      </c>
      <c r="C811">
        <v>9.1</v>
      </c>
      <c r="D811">
        <v>9.1</v>
      </c>
      <c r="E811">
        <v>9.1</v>
      </c>
      <c r="F811" s="21">
        <v>-1.09E-2</v>
      </c>
    </row>
    <row r="812" spans="1:6" x14ac:dyDescent="0.35">
      <c r="A812" s="22">
        <v>40028</v>
      </c>
      <c r="B812">
        <v>9.1999999999999993</v>
      </c>
      <c r="C812">
        <v>9.1999999999999993</v>
      </c>
      <c r="D812">
        <v>9.1999999999999993</v>
      </c>
      <c r="E812">
        <v>9.1999999999999993</v>
      </c>
      <c r="F812" s="21">
        <v>2.2200000000000001E-2</v>
      </c>
    </row>
    <row r="813" spans="1:6" x14ac:dyDescent="0.35">
      <c r="A813" s="22">
        <v>39816</v>
      </c>
      <c r="B813">
        <v>9</v>
      </c>
      <c r="C813">
        <v>9</v>
      </c>
      <c r="D813">
        <v>9</v>
      </c>
      <c r="E813">
        <v>9</v>
      </c>
      <c r="F813" s="21">
        <v>-8.1600000000000006E-2</v>
      </c>
    </row>
    <row r="814" spans="1:6" x14ac:dyDescent="0.35">
      <c r="A814" s="22" t="s">
        <v>1453</v>
      </c>
      <c r="B814">
        <v>9.8000000000000007</v>
      </c>
      <c r="C814">
        <v>9.8000000000000007</v>
      </c>
      <c r="D814">
        <v>9.8000000000000007</v>
      </c>
      <c r="E814">
        <v>9.8000000000000007</v>
      </c>
      <c r="F814" s="21">
        <v>0</v>
      </c>
    </row>
    <row r="815" spans="1:6" x14ac:dyDescent="0.35">
      <c r="A815" s="22" t="s">
        <v>1455</v>
      </c>
      <c r="B815">
        <v>9.8000000000000007</v>
      </c>
      <c r="C815">
        <v>9.8000000000000007</v>
      </c>
      <c r="D815">
        <v>9.8000000000000007</v>
      </c>
      <c r="E815">
        <v>9.8000000000000007</v>
      </c>
      <c r="F815" s="21">
        <v>0</v>
      </c>
    </row>
    <row r="816" spans="1:6" x14ac:dyDescent="0.35">
      <c r="A816" s="22">
        <v>40027</v>
      </c>
      <c r="B816">
        <v>9.8000000000000007</v>
      </c>
      <c r="C816">
        <v>9.8000000000000007</v>
      </c>
      <c r="D816">
        <v>9.8000000000000007</v>
      </c>
      <c r="E816">
        <v>9.8000000000000007</v>
      </c>
      <c r="F816" s="21">
        <v>0</v>
      </c>
    </row>
    <row r="817" spans="1:6" x14ac:dyDescent="0.35">
      <c r="A817" s="22">
        <v>39815</v>
      </c>
      <c r="B817">
        <v>9.8000000000000007</v>
      </c>
      <c r="C817">
        <v>9.8000000000000007</v>
      </c>
      <c r="D817">
        <v>9.8000000000000007</v>
      </c>
      <c r="E817">
        <v>9.8000000000000007</v>
      </c>
      <c r="F817" s="21">
        <v>0</v>
      </c>
    </row>
    <row r="818" spans="1:6" x14ac:dyDescent="0.35">
      <c r="A818" s="22" t="s">
        <v>1868</v>
      </c>
      <c r="B818">
        <v>9.8000000000000007</v>
      </c>
      <c r="C818">
        <v>9.8000000000000007</v>
      </c>
      <c r="D818">
        <v>9.8000000000000007</v>
      </c>
      <c r="E818">
        <v>9.8000000000000007</v>
      </c>
      <c r="F818" s="21">
        <v>0</v>
      </c>
    </row>
    <row r="819" spans="1:6" x14ac:dyDescent="0.35">
      <c r="A819" s="22" t="s">
        <v>1458</v>
      </c>
      <c r="B819">
        <v>9.8000000000000007</v>
      </c>
      <c r="C819">
        <v>9.8000000000000007</v>
      </c>
      <c r="D819">
        <v>9.8000000000000007</v>
      </c>
      <c r="E819">
        <v>9.8000000000000007</v>
      </c>
      <c r="F819" s="21">
        <v>0</v>
      </c>
    </row>
    <row r="820" spans="1:6" x14ac:dyDescent="0.35">
      <c r="A820" s="22">
        <v>40118</v>
      </c>
      <c r="B820">
        <v>9.8000000000000007</v>
      </c>
      <c r="C820">
        <v>9.8000000000000007</v>
      </c>
      <c r="D820">
        <v>9.8000000000000007</v>
      </c>
      <c r="E820">
        <v>9.8000000000000007</v>
      </c>
      <c r="F820" s="21">
        <v>0.11360000000000001</v>
      </c>
    </row>
    <row r="821" spans="1:6" x14ac:dyDescent="0.35">
      <c r="A821" s="22">
        <v>39904</v>
      </c>
      <c r="B821">
        <v>8.8000000000000007</v>
      </c>
      <c r="C821">
        <v>8.8000000000000007</v>
      </c>
      <c r="D821">
        <v>8.8000000000000007</v>
      </c>
      <c r="E821">
        <v>8.8000000000000007</v>
      </c>
      <c r="F821" s="21">
        <v>-0.10199999999999999</v>
      </c>
    </row>
    <row r="822" spans="1:6" x14ac:dyDescent="0.35">
      <c r="A822" s="22" t="s">
        <v>1462</v>
      </c>
      <c r="B822">
        <v>9.8000000000000007</v>
      </c>
      <c r="C822">
        <v>9.8000000000000007</v>
      </c>
      <c r="D822">
        <v>9.8000000000000007</v>
      </c>
      <c r="E822">
        <v>9.8000000000000007</v>
      </c>
      <c r="F822" s="21">
        <v>0</v>
      </c>
    </row>
    <row r="823" spans="1:6" x14ac:dyDescent="0.35">
      <c r="A823" s="22" t="s">
        <v>1464</v>
      </c>
      <c r="B823">
        <v>9.8000000000000007</v>
      </c>
      <c r="C823">
        <v>9.8000000000000007</v>
      </c>
      <c r="D823">
        <v>9.8000000000000007</v>
      </c>
      <c r="E823">
        <v>9.8000000000000007</v>
      </c>
      <c r="F823" s="21">
        <v>0</v>
      </c>
    </row>
    <row r="824" spans="1:6" x14ac:dyDescent="0.35">
      <c r="A824" s="22" t="s">
        <v>1466</v>
      </c>
      <c r="B824">
        <v>9.8000000000000007</v>
      </c>
      <c r="C824">
        <v>9.8000000000000007</v>
      </c>
      <c r="D824">
        <v>9.8000000000000007</v>
      </c>
      <c r="E824">
        <v>9.8000000000000007</v>
      </c>
      <c r="F824" s="21">
        <v>-0.3241</v>
      </c>
    </row>
    <row r="825" spans="1:6" x14ac:dyDescent="0.35">
      <c r="A825" s="22" t="s">
        <v>1477</v>
      </c>
      <c r="B825">
        <v>14.5</v>
      </c>
      <c r="C825">
        <v>14.5</v>
      </c>
      <c r="D825">
        <v>14.5</v>
      </c>
      <c r="E825">
        <v>14.5</v>
      </c>
      <c r="F825" s="21">
        <v>0</v>
      </c>
    </row>
    <row r="826" spans="1:6" x14ac:dyDescent="0.35">
      <c r="A826" s="22" t="s">
        <v>1479</v>
      </c>
      <c r="B826">
        <v>14.5</v>
      </c>
      <c r="C826">
        <v>14.5</v>
      </c>
      <c r="D826">
        <v>14.5</v>
      </c>
      <c r="E826">
        <v>14.5</v>
      </c>
      <c r="F826" s="21">
        <v>-3.3300000000000003E-2</v>
      </c>
    </row>
    <row r="827" spans="1:6" x14ac:dyDescent="0.35">
      <c r="A827" s="22">
        <v>39792</v>
      </c>
      <c r="B827">
        <v>15</v>
      </c>
      <c r="C827">
        <v>15</v>
      </c>
      <c r="D827">
        <v>15</v>
      </c>
      <c r="E827">
        <v>15</v>
      </c>
      <c r="F827" s="21">
        <v>0</v>
      </c>
    </row>
    <row r="828" spans="1:6" x14ac:dyDescent="0.35">
      <c r="A828" s="22">
        <v>39578</v>
      </c>
      <c r="B828">
        <v>15</v>
      </c>
      <c r="C828">
        <v>15</v>
      </c>
      <c r="D828">
        <v>15</v>
      </c>
      <c r="E828">
        <v>15</v>
      </c>
      <c r="F828" s="21">
        <v>3.4500000000000003E-2</v>
      </c>
    </row>
    <row r="829" spans="1:6" x14ac:dyDescent="0.35">
      <c r="A829" s="22" t="s">
        <v>1483</v>
      </c>
      <c r="B829">
        <v>14.5</v>
      </c>
      <c r="C829">
        <v>14.5</v>
      </c>
      <c r="D829">
        <v>14.5</v>
      </c>
      <c r="E829">
        <v>14.5</v>
      </c>
      <c r="F829" s="21">
        <v>0</v>
      </c>
    </row>
    <row r="830" spans="1:6" x14ac:dyDescent="0.35">
      <c r="A830" s="22" t="s">
        <v>1485</v>
      </c>
      <c r="B830">
        <v>14.5</v>
      </c>
      <c r="C830">
        <v>14.5</v>
      </c>
      <c r="D830">
        <v>14.5</v>
      </c>
      <c r="E830">
        <v>14.5</v>
      </c>
      <c r="F830" s="21">
        <v>0</v>
      </c>
    </row>
    <row r="831" spans="1:6" x14ac:dyDescent="0.35">
      <c r="A831" s="22" t="s">
        <v>1487</v>
      </c>
      <c r="B831">
        <v>14.5</v>
      </c>
      <c r="C831">
        <v>14.5</v>
      </c>
      <c r="D831">
        <v>14.5</v>
      </c>
      <c r="E831">
        <v>14.5</v>
      </c>
      <c r="F831" s="21">
        <v>-1.3599999999999999E-2</v>
      </c>
    </row>
    <row r="832" spans="1:6" x14ac:dyDescent="0.35">
      <c r="A832" s="22">
        <v>39638</v>
      </c>
      <c r="B832">
        <v>14.7</v>
      </c>
      <c r="C832">
        <v>14.7</v>
      </c>
      <c r="D832">
        <v>14.7</v>
      </c>
      <c r="E832">
        <v>14.7</v>
      </c>
      <c r="F832" s="21">
        <v>0</v>
      </c>
    </row>
    <row r="833" spans="1:6" x14ac:dyDescent="0.35">
      <c r="A833" s="22" t="s">
        <v>1490</v>
      </c>
      <c r="B833">
        <v>14.7</v>
      </c>
      <c r="C833">
        <v>14.7</v>
      </c>
      <c r="D833">
        <v>14.7</v>
      </c>
      <c r="E833">
        <v>14.7</v>
      </c>
      <c r="F833" s="21">
        <v>-5.16E-2</v>
      </c>
    </row>
    <row r="834" spans="1:6" x14ac:dyDescent="0.35">
      <c r="A834" s="22" t="s">
        <v>1492</v>
      </c>
      <c r="B834">
        <v>15.5</v>
      </c>
      <c r="C834">
        <v>15.5</v>
      </c>
      <c r="D834">
        <v>15.5</v>
      </c>
      <c r="E834">
        <v>15.5</v>
      </c>
      <c r="F834" s="21">
        <v>0</v>
      </c>
    </row>
    <row r="835" spans="1:6" x14ac:dyDescent="0.35">
      <c r="A835" s="22" t="s">
        <v>1494</v>
      </c>
      <c r="B835">
        <v>15.5</v>
      </c>
      <c r="C835">
        <v>15.5</v>
      </c>
      <c r="D835">
        <v>15.5</v>
      </c>
      <c r="E835">
        <v>15.5</v>
      </c>
      <c r="F835" s="21">
        <v>0</v>
      </c>
    </row>
    <row r="836" spans="1:6" x14ac:dyDescent="0.35">
      <c r="A836" s="22">
        <v>39729</v>
      </c>
      <c r="B836">
        <v>15.5</v>
      </c>
      <c r="C836">
        <v>15.5</v>
      </c>
      <c r="D836">
        <v>15.5</v>
      </c>
      <c r="E836">
        <v>15.5</v>
      </c>
      <c r="F836" s="21">
        <v>0</v>
      </c>
    </row>
    <row r="837" spans="1:6" x14ac:dyDescent="0.35">
      <c r="A837" s="22">
        <v>39515</v>
      </c>
      <c r="B837">
        <v>15.5</v>
      </c>
      <c r="C837">
        <v>15.5</v>
      </c>
      <c r="D837">
        <v>15.5</v>
      </c>
      <c r="E837">
        <v>15.5</v>
      </c>
      <c r="F837" s="21">
        <v>3.3300000000000003E-2</v>
      </c>
    </row>
    <row r="838" spans="1:6" x14ac:dyDescent="0.35">
      <c r="A838" s="22" t="s">
        <v>1498</v>
      </c>
      <c r="B838">
        <v>15</v>
      </c>
      <c r="C838">
        <v>15</v>
      </c>
      <c r="D838">
        <v>15</v>
      </c>
      <c r="E838">
        <v>15</v>
      </c>
      <c r="F838" s="21">
        <v>-3.2300000000000002E-2</v>
      </c>
    </row>
    <row r="839" spans="1:6" x14ac:dyDescent="0.35">
      <c r="A839" s="22" t="s">
        <v>1500</v>
      </c>
      <c r="B839">
        <v>15.5</v>
      </c>
      <c r="C839">
        <v>15.5</v>
      </c>
      <c r="D839">
        <v>15.5</v>
      </c>
      <c r="E839">
        <v>15.5</v>
      </c>
      <c r="F839" s="21">
        <v>6.9000000000000006E-2</v>
      </c>
    </row>
    <row r="840" spans="1:6" x14ac:dyDescent="0.35">
      <c r="A840" s="22" t="s">
        <v>1502</v>
      </c>
      <c r="B840">
        <v>14.5</v>
      </c>
      <c r="C840">
        <v>14.5</v>
      </c>
      <c r="D840">
        <v>14.5</v>
      </c>
      <c r="E840">
        <v>14.5</v>
      </c>
      <c r="F840" s="21">
        <v>-0.152</v>
      </c>
    </row>
    <row r="841" spans="1:6" x14ac:dyDescent="0.35">
      <c r="A841" s="22">
        <v>39606</v>
      </c>
      <c r="B841">
        <v>17.100000000000001</v>
      </c>
      <c r="C841">
        <v>17.100000000000001</v>
      </c>
      <c r="D841">
        <v>17.100000000000001</v>
      </c>
      <c r="E841">
        <v>17.100000000000001</v>
      </c>
      <c r="F841" s="21">
        <v>0</v>
      </c>
    </row>
    <row r="842" spans="1:6" x14ac:dyDescent="0.35">
      <c r="A842" s="22" t="s">
        <v>1505</v>
      </c>
      <c r="B842">
        <v>17.100000000000001</v>
      </c>
      <c r="C842">
        <v>17.100000000000001</v>
      </c>
      <c r="D842">
        <v>17.100000000000001</v>
      </c>
      <c r="E842">
        <v>17.100000000000001</v>
      </c>
      <c r="F842" s="21">
        <v>0.36799999999999999</v>
      </c>
    </row>
    <row r="843" spans="1:6" x14ac:dyDescent="0.35">
      <c r="A843" s="22" t="s">
        <v>1507</v>
      </c>
      <c r="B843">
        <v>12.5</v>
      </c>
      <c r="C843">
        <v>12.5</v>
      </c>
      <c r="D843">
        <v>12.5</v>
      </c>
      <c r="E843">
        <v>12.5</v>
      </c>
      <c r="F843" s="21">
        <v>4.1700000000000001E-2</v>
      </c>
    </row>
    <row r="844" spans="1:6" x14ac:dyDescent="0.35">
      <c r="A844" s="22" t="s">
        <v>1509</v>
      </c>
      <c r="B844">
        <v>12</v>
      </c>
      <c r="C844">
        <v>12</v>
      </c>
      <c r="D844">
        <v>12</v>
      </c>
      <c r="E844">
        <v>12</v>
      </c>
      <c r="F844" s="21">
        <v>0.29449999999999998</v>
      </c>
    </row>
    <row r="845" spans="1:6" x14ac:dyDescent="0.35">
      <c r="A845" s="22">
        <v>39543</v>
      </c>
      <c r="B845">
        <v>9.27</v>
      </c>
      <c r="C845">
        <v>9.27</v>
      </c>
      <c r="D845">
        <v>9.27</v>
      </c>
      <c r="E845">
        <v>9.27</v>
      </c>
      <c r="F845" s="21">
        <v>-1.1000000000000001E-3</v>
      </c>
    </row>
    <row r="846" spans="1:6" x14ac:dyDescent="0.35">
      <c r="A846" s="22" t="s">
        <v>1519</v>
      </c>
      <c r="B846">
        <v>9.2799999999999994</v>
      </c>
      <c r="C846">
        <v>9.2799999999999994</v>
      </c>
      <c r="D846">
        <v>9.2799999999999994</v>
      </c>
      <c r="E846">
        <v>9.2799999999999994</v>
      </c>
      <c r="F846" s="21">
        <v>9.7999999999999997E-3</v>
      </c>
    </row>
    <row r="847" spans="1:6" x14ac:dyDescent="0.35">
      <c r="A847" s="22" t="s">
        <v>1521</v>
      </c>
      <c r="B847">
        <v>9.19</v>
      </c>
      <c r="C847">
        <v>9.19</v>
      </c>
      <c r="D847">
        <v>9.19</v>
      </c>
      <c r="E847">
        <v>9.19</v>
      </c>
      <c r="F847" s="21">
        <v>1.21E-2</v>
      </c>
    </row>
    <row r="848" spans="1:6" x14ac:dyDescent="0.35">
      <c r="A848" s="22" t="s">
        <v>1523</v>
      </c>
      <c r="B848">
        <v>9.08</v>
      </c>
      <c r="C848">
        <v>9.08</v>
      </c>
      <c r="D848">
        <v>9.08</v>
      </c>
      <c r="E848">
        <v>9.08</v>
      </c>
      <c r="F848" s="21">
        <v>0</v>
      </c>
    </row>
    <row r="849" spans="1:6" x14ac:dyDescent="0.35">
      <c r="A849" s="22">
        <v>39603</v>
      </c>
      <c r="B849">
        <v>9.08</v>
      </c>
      <c r="C849">
        <v>9.08</v>
      </c>
      <c r="D849">
        <v>9.08</v>
      </c>
      <c r="E849">
        <v>9.08</v>
      </c>
      <c r="F849" s="21">
        <v>0</v>
      </c>
    </row>
    <row r="850" spans="1:6" x14ac:dyDescent="0.35">
      <c r="A850" s="22" t="s">
        <v>1528</v>
      </c>
      <c r="B850">
        <v>9.08</v>
      </c>
      <c r="C850">
        <v>9.08</v>
      </c>
      <c r="D850">
        <v>9.08</v>
      </c>
      <c r="E850">
        <v>9.08</v>
      </c>
      <c r="F850" s="21">
        <v>1.1000000000000001E-3</v>
      </c>
    </row>
    <row r="851" spans="1:6" x14ac:dyDescent="0.35">
      <c r="A851" s="22" t="s">
        <v>1530</v>
      </c>
      <c r="B851">
        <v>9.07</v>
      </c>
      <c r="C851">
        <v>9.07</v>
      </c>
      <c r="D851">
        <v>9.07</v>
      </c>
      <c r="E851">
        <v>9.07</v>
      </c>
      <c r="F851" s="21">
        <v>0</v>
      </c>
    </row>
    <row r="852" spans="1:6" x14ac:dyDescent="0.35">
      <c r="A852" s="22">
        <v>39694</v>
      </c>
      <c r="B852">
        <v>9.07</v>
      </c>
      <c r="C852">
        <v>9.07</v>
      </c>
      <c r="D852">
        <v>9.07</v>
      </c>
      <c r="E852">
        <v>9.07</v>
      </c>
      <c r="F852" s="21">
        <v>1.5699999999999999E-2</v>
      </c>
    </row>
    <row r="853" spans="1:6" x14ac:dyDescent="0.35">
      <c r="A853" s="22">
        <v>39481</v>
      </c>
      <c r="B853">
        <v>8.93</v>
      </c>
      <c r="C853">
        <v>8.93</v>
      </c>
      <c r="D853">
        <v>8.93</v>
      </c>
      <c r="E853">
        <v>8.93</v>
      </c>
      <c r="F853" s="21">
        <v>4.4999999999999997E-3</v>
      </c>
    </row>
    <row r="854" spans="1:6" x14ac:dyDescent="0.35">
      <c r="A854" s="22" t="s">
        <v>1534</v>
      </c>
      <c r="B854">
        <v>8.89</v>
      </c>
      <c r="C854">
        <v>8.89</v>
      </c>
      <c r="D854">
        <v>8.89</v>
      </c>
      <c r="E854">
        <v>8.89</v>
      </c>
      <c r="F854" s="21">
        <v>0</v>
      </c>
    </row>
    <row r="855" spans="1:6" x14ac:dyDescent="0.35">
      <c r="A855" s="22" t="s">
        <v>1536</v>
      </c>
      <c r="B855">
        <v>8.89</v>
      </c>
      <c r="C855">
        <v>8.89</v>
      </c>
      <c r="D855">
        <v>8.89</v>
      </c>
      <c r="E855">
        <v>8.89</v>
      </c>
      <c r="F855" s="21">
        <v>0</v>
      </c>
    </row>
    <row r="856" spans="1:6" x14ac:dyDescent="0.35">
      <c r="A856" s="22">
        <v>39723</v>
      </c>
      <c r="B856">
        <v>8.89</v>
      </c>
      <c r="C856">
        <v>8.89</v>
      </c>
      <c r="D856">
        <v>8.89</v>
      </c>
      <c r="E856">
        <v>8.89</v>
      </c>
      <c r="F856" s="21">
        <v>1.72E-2</v>
      </c>
    </row>
    <row r="857" spans="1:6" x14ac:dyDescent="0.35">
      <c r="A857" s="22" t="s">
        <v>1539</v>
      </c>
      <c r="B857">
        <v>8.74</v>
      </c>
      <c r="C857">
        <v>8.74</v>
      </c>
      <c r="D857">
        <v>8.74</v>
      </c>
      <c r="E857">
        <v>8.74</v>
      </c>
      <c r="F857" s="21">
        <v>5.7999999999999996E-3</v>
      </c>
    </row>
    <row r="858" spans="1:6" x14ac:dyDescent="0.35">
      <c r="A858" s="22" t="s">
        <v>1543</v>
      </c>
      <c r="B858">
        <v>8.69</v>
      </c>
      <c r="C858">
        <v>8.69</v>
      </c>
      <c r="D858">
        <v>8.69</v>
      </c>
      <c r="E858">
        <v>8.69</v>
      </c>
      <c r="F858" s="21">
        <v>-6.8999999999999999E-3</v>
      </c>
    </row>
    <row r="859" spans="1:6" x14ac:dyDescent="0.35">
      <c r="A859" s="22" t="s">
        <v>1548</v>
      </c>
      <c r="B859">
        <v>8.75</v>
      </c>
      <c r="C859">
        <v>8.75</v>
      </c>
      <c r="D859">
        <v>8.75</v>
      </c>
      <c r="E859">
        <v>8.75</v>
      </c>
      <c r="F859" s="21">
        <v>0</v>
      </c>
    </row>
    <row r="860" spans="1:6" x14ac:dyDescent="0.35">
      <c r="A860" s="22" t="s">
        <v>1550</v>
      </c>
      <c r="B860">
        <v>8.75</v>
      </c>
      <c r="C860">
        <v>8.75</v>
      </c>
      <c r="D860">
        <v>8.75</v>
      </c>
      <c r="E860">
        <v>8.75</v>
      </c>
      <c r="F860" s="21">
        <v>-5.7000000000000002E-3</v>
      </c>
    </row>
    <row r="861" spans="1:6" x14ac:dyDescent="0.35">
      <c r="A861" s="22">
        <v>39337</v>
      </c>
      <c r="B861">
        <v>8.8000000000000007</v>
      </c>
      <c r="C861">
        <v>8.8000000000000007</v>
      </c>
      <c r="D861">
        <v>8.8000000000000007</v>
      </c>
      <c r="E861">
        <v>8.8000000000000007</v>
      </c>
      <c r="F861" s="21">
        <v>5.7000000000000002E-3</v>
      </c>
    </row>
    <row r="862" spans="1:6" x14ac:dyDescent="0.35">
      <c r="A862" s="22">
        <v>39125</v>
      </c>
      <c r="B862">
        <v>8.75</v>
      </c>
      <c r="C862">
        <v>8.75</v>
      </c>
      <c r="D862">
        <v>8.75</v>
      </c>
      <c r="E862">
        <v>8.75</v>
      </c>
      <c r="F862" s="21">
        <v>5.7000000000000002E-3</v>
      </c>
    </row>
    <row r="863" spans="1:6" x14ac:dyDescent="0.35">
      <c r="A863" s="22" t="s">
        <v>1571</v>
      </c>
      <c r="B863">
        <v>8.6999999999999993</v>
      </c>
      <c r="C863">
        <v>8.6999999999999993</v>
      </c>
      <c r="D863">
        <v>8.6999999999999993</v>
      </c>
      <c r="E863">
        <v>8.6999999999999993</v>
      </c>
      <c r="F863" s="21">
        <v>5.7999999999999996E-3</v>
      </c>
    </row>
    <row r="864" spans="1:6" x14ac:dyDescent="0.35">
      <c r="A864" s="22">
        <v>39334</v>
      </c>
      <c r="B864">
        <v>8.65</v>
      </c>
      <c r="C864">
        <v>8.65</v>
      </c>
      <c r="D864">
        <v>8.65</v>
      </c>
      <c r="E864">
        <v>8.65</v>
      </c>
      <c r="F864" s="21">
        <v>-5.7000000000000002E-3</v>
      </c>
    </row>
    <row r="865" spans="1:6" x14ac:dyDescent="0.35">
      <c r="A865" s="22">
        <v>39122</v>
      </c>
      <c r="B865">
        <v>8.6999999999999993</v>
      </c>
      <c r="C865">
        <v>8.6999999999999993</v>
      </c>
      <c r="D865">
        <v>8.6999999999999993</v>
      </c>
      <c r="E865">
        <v>8.6999999999999993</v>
      </c>
      <c r="F865" s="21">
        <v>5.7999999999999996E-3</v>
      </c>
    </row>
    <row r="866" spans="1:6" x14ac:dyDescent="0.35">
      <c r="A866" s="22" t="s">
        <v>1577</v>
      </c>
      <c r="B866">
        <v>8.65</v>
      </c>
      <c r="C866">
        <v>8.65</v>
      </c>
      <c r="D866">
        <v>8.65</v>
      </c>
      <c r="E866">
        <v>8.65</v>
      </c>
      <c r="F866" s="21">
        <v>5.7999999999999996E-3</v>
      </c>
    </row>
    <row r="867" spans="1:6" x14ac:dyDescent="0.35">
      <c r="A867" s="22">
        <v>39424</v>
      </c>
      <c r="B867">
        <v>8.6</v>
      </c>
      <c r="C867">
        <v>8.6</v>
      </c>
      <c r="D867">
        <v>8.6</v>
      </c>
      <c r="E867">
        <v>8.6</v>
      </c>
      <c r="F867" s="21">
        <v>5.7999999999999996E-3</v>
      </c>
    </row>
    <row r="868" spans="1:6" x14ac:dyDescent="0.35">
      <c r="A868" s="22" t="s">
        <v>1581</v>
      </c>
      <c r="B868">
        <v>8.5500000000000007</v>
      </c>
      <c r="C868">
        <v>8.5500000000000007</v>
      </c>
      <c r="D868">
        <v>8.5500000000000007</v>
      </c>
      <c r="E868">
        <v>8.5500000000000007</v>
      </c>
      <c r="F868" s="21">
        <v>0</v>
      </c>
    </row>
    <row r="869" spans="1:6" x14ac:dyDescent="0.35">
      <c r="A869" s="22" t="s">
        <v>1584</v>
      </c>
      <c r="B869">
        <v>8.5500000000000007</v>
      </c>
      <c r="C869">
        <v>8.5500000000000007</v>
      </c>
      <c r="D869">
        <v>8.5500000000000007</v>
      </c>
      <c r="E869">
        <v>8.5500000000000007</v>
      </c>
      <c r="F869" s="21">
        <v>-4.48E-2</v>
      </c>
    </row>
    <row r="870" spans="1:6" x14ac:dyDescent="0.35">
      <c r="A870" s="22">
        <v>39301</v>
      </c>
      <c r="B870">
        <v>8.9510000000000005</v>
      </c>
      <c r="C870">
        <v>8.9510000000000005</v>
      </c>
      <c r="D870">
        <v>8.9510000000000005</v>
      </c>
      <c r="E870">
        <v>8.9510000000000005</v>
      </c>
      <c r="F870" s="21">
        <v>0.1119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578-15A4-4E85-9429-F612A87642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94F-7724-46D7-B02C-1A8426CDF100}">
  <dimension ref="B1:Z31"/>
  <sheetViews>
    <sheetView workbookViewId="0">
      <pane xSplit="2" topLeftCell="C1" activePane="topRight" state="frozen"/>
      <selection pane="topRight" activeCell="T11" sqref="T11"/>
    </sheetView>
  </sheetViews>
  <sheetFormatPr defaultRowHeight="14.5" x14ac:dyDescent="0.35"/>
  <cols>
    <col min="2" max="2" width="29.26953125" customWidth="1"/>
    <col min="3" max="3" width="36.08984375" bestFit="1" customWidth="1"/>
    <col min="4" max="6" width="19.7265625" bestFit="1" customWidth="1"/>
    <col min="7" max="7" width="5.7265625" bestFit="1" customWidth="1"/>
    <col min="8" max="8" width="9.08984375" bestFit="1" customWidth="1"/>
    <col min="9" max="9" width="5.7265625" bestFit="1" customWidth="1"/>
    <col min="10" max="10" width="8.7265625" style="24"/>
    <col min="11" max="11" width="34.90625" bestFit="1" customWidth="1"/>
    <col min="12" max="22" width="19.36328125" bestFit="1" customWidth="1"/>
    <col min="23" max="23" width="20.36328125" bestFit="1" customWidth="1"/>
    <col min="24" max="24" width="7.90625" bestFit="1" customWidth="1"/>
    <col min="25" max="25" width="9.08984375" bestFit="1" customWidth="1"/>
    <col min="26" max="26" width="7.90625" bestFit="1" customWidth="1"/>
  </cols>
  <sheetData>
    <row r="1" spans="2:26" x14ac:dyDescent="0.35">
      <c r="C1" s="31"/>
      <c r="D1" s="31"/>
      <c r="E1" s="31"/>
      <c r="F1" s="31"/>
      <c r="G1" s="31"/>
      <c r="H1" s="31"/>
      <c r="I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2:26" ht="18.5" x14ac:dyDescent="0.45">
      <c r="C2" s="30" t="s">
        <v>1888</v>
      </c>
      <c r="D2" s="30"/>
      <c r="E2" s="30"/>
      <c r="F2" s="30"/>
      <c r="G2" s="31"/>
      <c r="H2" s="31"/>
      <c r="I2" s="31"/>
      <c r="K2" s="30" t="s">
        <v>1896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/>
      <c r="C3" s="28"/>
      <c r="D3" s="28" t="s">
        <v>1889</v>
      </c>
      <c r="E3" s="28"/>
      <c r="F3" s="28"/>
      <c r="G3" s="28"/>
      <c r="H3" s="28" t="s">
        <v>1893</v>
      </c>
      <c r="I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28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229</v>
      </c>
    </row>
    <row r="5" spans="2:26" x14ac:dyDescent="0.35">
      <c r="B5" s="36" t="s">
        <v>1870</v>
      </c>
      <c r="C5" s="26">
        <f>balance_sheet_annual_filter!D13</f>
        <v>12698296000000</v>
      </c>
      <c r="D5" s="26">
        <f>balance_sheet_annual_filter!E13</f>
        <v>48752914000000</v>
      </c>
      <c r="E5" s="26">
        <f>balance_sheet_annual_filter!F13</f>
        <v>53364944000000</v>
      </c>
      <c r="F5" s="26">
        <f>balance_sheet_annual_filter!G13</f>
        <v>52353119000000</v>
      </c>
      <c r="G5" s="33"/>
      <c r="H5" s="33"/>
      <c r="I5" s="33"/>
      <c r="K5" s="26">
        <f>balance_sheet_quarter_filter!D13</f>
        <v>18315548000000</v>
      </c>
      <c r="L5" s="26">
        <f>balance_sheet_quarter_filter!E13</f>
        <v>18397370000000</v>
      </c>
      <c r="M5" s="26">
        <f>balance_sheet_quarter_filter!F13</f>
        <v>8631605000000</v>
      </c>
      <c r="N5" s="26">
        <f>balance_sheet_quarter_filter!G13</f>
        <v>13541640000000</v>
      </c>
      <c r="O5" s="26">
        <f>balance_sheet_quarter_filter!H13</f>
        <v>7772007000000</v>
      </c>
      <c r="P5" s="26">
        <f>balance_sheet_quarter_filter!I13</f>
        <v>8353579000000</v>
      </c>
      <c r="Q5" s="26">
        <f>balance_sheet_quarter_filter!J13</f>
        <v>13222053000000</v>
      </c>
      <c r="R5" s="26">
        <f>balance_sheet_quarter_filter!K13</f>
        <v>17876787000000</v>
      </c>
      <c r="S5" s="26">
        <f>balance_sheet_quarter_filter!L13</f>
        <v>18024063000000</v>
      </c>
      <c r="T5" s="26">
        <f>balance_sheet_quarter_filter!M13</f>
        <v>25293585000000</v>
      </c>
      <c r="U5" s="26">
        <f>balance_sheet_quarter_filter!N13</f>
        <v>31349277000000</v>
      </c>
      <c r="V5" s="26">
        <f>balance_sheet_quarter_filter!O13</f>
        <v>37868174000000</v>
      </c>
      <c r="W5" s="26">
        <f>balance_sheet_quarter_filter!P13</f>
        <v>46344192000000</v>
      </c>
      <c r="X5" s="35"/>
      <c r="Y5" s="35"/>
      <c r="Z5" s="35"/>
    </row>
    <row r="6" spans="2:26" x14ac:dyDescent="0.35">
      <c r="B6" s="36" t="s">
        <v>1871</v>
      </c>
      <c r="C6" s="27">
        <f>balance_sheet_annual_filter!D22</f>
        <v>0</v>
      </c>
      <c r="D6" s="27">
        <f>balance_sheet_annual_filter!E22</f>
        <v>0</v>
      </c>
      <c r="E6" s="27">
        <f>balance_sheet_annual_filter!F22</f>
        <v>0</v>
      </c>
      <c r="F6" s="27">
        <f>balance_sheet_annual_filter!G22</f>
        <v>0</v>
      </c>
      <c r="G6" s="34"/>
      <c r="H6" s="34"/>
      <c r="I6" s="34"/>
      <c r="K6" s="26">
        <f>balance_sheet_quarter_filter!D22</f>
        <v>0</v>
      </c>
      <c r="L6" s="26">
        <f>balance_sheet_quarter_filter!E22</f>
        <v>0</v>
      </c>
      <c r="M6" s="26">
        <f>balance_sheet_quarter_filter!F22</f>
        <v>0</v>
      </c>
      <c r="N6" s="26">
        <f>balance_sheet_quarter_filter!G22</f>
        <v>0</v>
      </c>
      <c r="O6" s="26">
        <f>balance_sheet_quarter_filter!H22</f>
        <v>0</v>
      </c>
      <c r="P6" s="26">
        <f>balance_sheet_quarter_filter!I22</f>
        <v>0</v>
      </c>
      <c r="Q6" s="26">
        <f>balance_sheet_quarter_filter!J22</f>
        <v>0</v>
      </c>
      <c r="R6" s="26">
        <f>balance_sheet_quarter_filter!K22</f>
        <v>0</v>
      </c>
      <c r="S6" s="26">
        <f>balance_sheet_quarter_filter!L22</f>
        <v>0</v>
      </c>
      <c r="T6" s="26">
        <f>balance_sheet_quarter_filter!M22</f>
        <v>0</v>
      </c>
      <c r="U6" s="26">
        <f>balance_sheet_quarter_filter!N22</f>
        <v>0</v>
      </c>
      <c r="V6" s="26">
        <f>balance_sheet_quarter_filter!O22</f>
        <v>0</v>
      </c>
      <c r="W6" s="26">
        <f>balance_sheet_quarter_filter!P22</f>
        <v>3000000000000</v>
      </c>
      <c r="X6" s="35"/>
      <c r="Y6" s="35"/>
      <c r="Z6" s="35"/>
    </row>
    <row r="7" spans="2:26" x14ac:dyDescent="0.35">
      <c r="B7" s="36" t="s">
        <v>1872</v>
      </c>
      <c r="C7" s="27">
        <f>balance_sheet_annual_filter!D9</f>
        <v>9108762000000</v>
      </c>
      <c r="D7" s="27">
        <f>balance_sheet_annual_filter!E9</f>
        <v>18039848000000</v>
      </c>
      <c r="E7" s="27">
        <f>balance_sheet_annual_filter!F9</f>
        <v>11988501000000</v>
      </c>
      <c r="F7" s="27">
        <f>balance_sheet_annual_filter!G9</f>
        <v>9213809000000</v>
      </c>
      <c r="G7" s="34"/>
      <c r="H7" s="34"/>
      <c r="I7" s="34"/>
      <c r="K7" s="26">
        <f>balance_sheet_quarter_filter!D9</f>
        <v>12059124000000</v>
      </c>
      <c r="L7" s="26">
        <f>balance_sheet_quarter_filter!E9</f>
        <v>10052590000000</v>
      </c>
      <c r="M7" s="26">
        <f>balance_sheet_quarter_filter!F9</f>
        <v>11896701000000</v>
      </c>
      <c r="N7" s="26">
        <f>balance_sheet_quarter_filter!G9</f>
        <v>11367139000000</v>
      </c>
      <c r="O7" s="26">
        <f>balance_sheet_quarter_filter!H9</f>
        <v>12854927000000</v>
      </c>
      <c r="P7" s="26">
        <f>balance_sheet_quarter_filter!I9</f>
        <v>12169867000000</v>
      </c>
      <c r="Q7" s="26">
        <f>balance_sheet_quarter_filter!J9</f>
        <v>12383902000000</v>
      </c>
      <c r="R7" s="26">
        <f>balance_sheet_quarter_filter!K9</f>
        <v>12626666000000</v>
      </c>
      <c r="S7" s="26">
        <f>balance_sheet_quarter_filter!L9</f>
        <v>12568881000000</v>
      </c>
      <c r="T7" s="26">
        <f>balance_sheet_quarter_filter!M9</f>
        <v>12286117000000</v>
      </c>
      <c r="U7" s="26">
        <f>balance_sheet_quarter_filter!N9</f>
        <v>12581859000000</v>
      </c>
      <c r="V7" s="26">
        <f>balance_sheet_quarter_filter!O9</f>
        <v>13551669000000</v>
      </c>
      <c r="W7" s="26">
        <f>balance_sheet_quarter_filter!P9</f>
        <v>13211925000000</v>
      </c>
      <c r="X7" s="35"/>
      <c r="Y7" s="35"/>
      <c r="Z7" s="35"/>
    </row>
    <row r="8" spans="2:26" x14ac:dyDescent="0.35">
      <c r="B8" s="36" t="s">
        <v>1873</v>
      </c>
      <c r="C8" s="27">
        <f>balance_sheet_annual_filter!D25</f>
        <v>77344000000</v>
      </c>
      <c r="D8" s="27">
        <f>balance_sheet_annual_filter!E25</f>
        <v>0</v>
      </c>
      <c r="E8" s="27">
        <f>balance_sheet_annual_filter!F25</f>
        <v>203247000000</v>
      </c>
      <c r="F8" s="27">
        <f>balance_sheet_annual_filter!G25</f>
        <v>0</v>
      </c>
      <c r="G8" s="34"/>
      <c r="H8" s="34"/>
      <c r="I8" s="34"/>
      <c r="K8" s="26">
        <f>balance_sheet_quarter_filter!D25</f>
        <v>11753000000</v>
      </c>
      <c r="L8" s="26">
        <f>balance_sheet_quarter_filter!E25</f>
        <v>19677000000</v>
      </c>
      <c r="M8" s="26">
        <f>balance_sheet_quarter_filter!F25</f>
        <v>22350000000</v>
      </c>
      <c r="N8" s="26">
        <f>balance_sheet_quarter_filter!G25</f>
        <v>4442000000</v>
      </c>
      <c r="O8" s="26">
        <f>balance_sheet_quarter_filter!H25</f>
        <v>49379000000</v>
      </c>
      <c r="P8" s="26">
        <f>balance_sheet_quarter_filter!I25</f>
        <v>0</v>
      </c>
      <c r="Q8" s="26">
        <f>balance_sheet_quarter_filter!J25</f>
        <v>0</v>
      </c>
      <c r="R8" s="26">
        <f>balance_sheet_quarter_filter!K25</f>
        <v>0</v>
      </c>
      <c r="S8" s="26">
        <f>balance_sheet_quarter_filter!L25</f>
        <v>67684000000</v>
      </c>
      <c r="T8" s="26">
        <f>balance_sheet_quarter_filter!M25</f>
        <v>109858000000</v>
      </c>
      <c r="U8" s="26">
        <f>balance_sheet_quarter_filter!N25</f>
        <v>76990000000</v>
      </c>
      <c r="V8" s="26">
        <f>balance_sheet_quarter_filter!O25</f>
        <v>120875000000</v>
      </c>
      <c r="W8" s="26">
        <f>balance_sheet_quarter_filter!P25</f>
        <v>465403139000000</v>
      </c>
      <c r="X8" s="35"/>
      <c r="Y8" s="35"/>
      <c r="Z8" s="35"/>
    </row>
    <row r="9" spans="2:26" x14ac:dyDescent="0.35">
      <c r="B9" s="41" t="s">
        <v>1874</v>
      </c>
      <c r="C9" s="39">
        <f>SUM(C5:C8)</f>
        <v>21884402000000</v>
      </c>
      <c r="D9" s="39">
        <f>SUM(D5:D8)</f>
        <v>66792762000000</v>
      </c>
      <c r="E9" s="39">
        <f>SUM(E5:E8)</f>
        <v>65556692000000</v>
      </c>
      <c r="F9" s="39">
        <f>SUM(F5:F8)</f>
        <v>61566928000000</v>
      </c>
      <c r="G9" s="40"/>
      <c r="H9" s="40"/>
      <c r="I9" s="40"/>
      <c r="K9" s="42">
        <f>SUM(K5:K8)</f>
        <v>30386425000000</v>
      </c>
      <c r="L9" s="42">
        <f t="shared" ref="L9:W9" si="0">SUM(L5:L8)</f>
        <v>28469637000000</v>
      </c>
      <c r="M9" s="42">
        <f t="shared" si="0"/>
        <v>20550656000000</v>
      </c>
      <c r="N9" s="42">
        <f t="shared" si="0"/>
        <v>24913221000000</v>
      </c>
      <c r="O9" s="42">
        <f t="shared" si="0"/>
        <v>20676313000000</v>
      </c>
      <c r="P9" s="42">
        <f t="shared" si="0"/>
        <v>20523446000000</v>
      </c>
      <c r="Q9" s="42">
        <f t="shared" si="0"/>
        <v>25605955000000</v>
      </c>
      <c r="R9" s="42">
        <f t="shared" si="0"/>
        <v>30503453000000</v>
      </c>
      <c r="S9" s="42">
        <f t="shared" si="0"/>
        <v>30660628000000</v>
      </c>
      <c r="T9" s="42">
        <f t="shared" si="0"/>
        <v>37689560000000</v>
      </c>
      <c r="U9" s="42">
        <f t="shared" si="0"/>
        <v>44008126000000</v>
      </c>
      <c r="V9" s="42">
        <f t="shared" si="0"/>
        <v>51540718000000</v>
      </c>
      <c r="W9" s="42">
        <f t="shared" si="0"/>
        <v>527959256000000</v>
      </c>
      <c r="X9" s="43"/>
      <c r="Y9" s="43"/>
      <c r="Z9" s="43"/>
    </row>
    <row r="10" spans="2:26" x14ac:dyDescent="0.35">
      <c r="B10" s="36"/>
      <c r="C10" s="27"/>
      <c r="D10" s="27"/>
      <c r="E10" s="27"/>
      <c r="F10" s="27"/>
      <c r="G10" s="34"/>
      <c r="H10" s="34"/>
      <c r="I10" s="3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36" t="s">
        <v>1875</v>
      </c>
      <c r="C11" s="27">
        <f>balance_sheet_annual_filter!D71</f>
        <v>697937000000</v>
      </c>
      <c r="D11" s="27">
        <f>balance_sheet_annual_filter!E71</f>
        <v>564074000000</v>
      </c>
      <c r="E11" s="27">
        <f>balance_sheet_annual_filter!F71</f>
        <v>433439000000</v>
      </c>
      <c r="F11" s="27">
        <f>balance_sheet_annual_filter!G71</f>
        <v>338420000000</v>
      </c>
      <c r="G11" s="34"/>
      <c r="H11" s="34"/>
      <c r="I11" s="34"/>
      <c r="K11" s="26">
        <f>balance_sheet_quarter_filter!D72</f>
        <v>0</v>
      </c>
      <c r="L11" s="26">
        <f>balance_sheet_quarter_filter!E72</f>
        <v>0</v>
      </c>
      <c r="M11" s="26">
        <f>balance_sheet_quarter_filter!F72</f>
        <v>0</v>
      </c>
      <c r="N11" s="26">
        <f>balance_sheet_quarter_filter!G72</f>
        <v>0</v>
      </c>
      <c r="O11" s="26">
        <f>balance_sheet_quarter_filter!H72</f>
        <v>0</v>
      </c>
      <c r="P11" s="26">
        <f>balance_sheet_quarter_filter!I72</f>
        <v>0</v>
      </c>
      <c r="Q11" s="26">
        <f>balance_sheet_quarter_filter!J72</f>
        <v>0</v>
      </c>
      <c r="R11" s="26">
        <f>balance_sheet_quarter_filter!K72</f>
        <v>0</v>
      </c>
      <c r="S11" s="26">
        <f>balance_sheet_quarter_filter!L72</f>
        <v>0</v>
      </c>
      <c r="T11" s="26">
        <f>balance_sheet_quarter_filter!M72</f>
        <v>0</v>
      </c>
      <c r="U11" s="26">
        <f>balance_sheet_quarter_filter!N72</f>
        <v>0</v>
      </c>
      <c r="V11" s="26">
        <f>balance_sheet_quarter_filter!O72</f>
        <v>0</v>
      </c>
      <c r="W11" s="26">
        <f>balance_sheet_quarter_filter!P72</f>
        <v>0</v>
      </c>
      <c r="X11" s="35"/>
      <c r="Y11" s="35"/>
      <c r="Z11" s="35"/>
    </row>
    <row r="12" spans="2:26" x14ac:dyDescent="0.35">
      <c r="B12" s="36" t="s">
        <v>1894</v>
      </c>
      <c r="C12" s="27">
        <f>balance_sheet_annual_filter!D82</f>
        <v>19401344000000</v>
      </c>
      <c r="D12" s="27">
        <f>balance_sheet_annual_filter!E82</f>
        <v>53315464000000</v>
      </c>
      <c r="E12" s="27">
        <f>balance_sheet_annual_filter!F82</f>
        <v>47265806000000</v>
      </c>
      <c r="F12" s="27">
        <f>balance_sheet_annual_filter!G82</f>
        <v>62399297000000</v>
      </c>
      <c r="G12" s="34"/>
      <c r="H12" s="34"/>
      <c r="I12" s="34"/>
      <c r="K12" s="26">
        <f>balance_sheet_quarter_filter!D82</f>
        <v>532227000000</v>
      </c>
      <c r="L12" s="26">
        <f>balance_sheet_quarter_filter!E82</f>
        <v>3988377000000</v>
      </c>
      <c r="M12" s="26">
        <f>balance_sheet_quarter_filter!F82</f>
        <v>3305980000000</v>
      </c>
      <c r="N12" s="26">
        <f>balance_sheet_quarter_filter!G82</f>
        <v>2716151000000</v>
      </c>
      <c r="O12" s="26">
        <f>balance_sheet_quarter_filter!H82</f>
        <v>3043300000000</v>
      </c>
      <c r="P12" s="26">
        <f>balance_sheet_quarter_filter!I82</f>
        <v>9191147000000</v>
      </c>
      <c r="Q12" s="26">
        <f>balance_sheet_quarter_filter!J82</f>
        <v>7414603000000</v>
      </c>
      <c r="R12" s="26">
        <f>balance_sheet_quarter_filter!K82</f>
        <v>8317159000000</v>
      </c>
      <c r="S12" s="26">
        <f>balance_sheet_quarter_filter!L82</f>
        <v>10601153000000</v>
      </c>
      <c r="T12" s="26">
        <f>balance_sheet_quarter_filter!M82</f>
        <v>21729677000000</v>
      </c>
      <c r="U12" s="26">
        <f>balance_sheet_quarter_filter!N82</f>
        <v>20029840000000</v>
      </c>
      <c r="V12" s="26">
        <f>balance_sheet_quarter_filter!O82</f>
        <v>14629453000000</v>
      </c>
      <c r="W12" s="26">
        <f>balance_sheet_quarter_filter!P82</f>
        <v>26756538000000</v>
      </c>
      <c r="X12" s="35"/>
      <c r="Y12" s="35"/>
      <c r="Z12" s="35"/>
    </row>
    <row r="13" spans="2:26" x14ac:dyDescent="0.35">
      <c r="B13" s="36" t="s">
        <v>1895</v>
      </c>
      <c r="C13" s="27">
        <f>balance_sheet_annual_filter!D83</f>
        <v>21478614000000</v>
      </c>
      <c r="D13" s="27">
        <f>balance_sheet_annual_filter!E83</f>
        <v>33700496000000</v>
      </c>
      <c r="E13" s="27">
        <f>balance_sheet_annual_filter!F83</f>
        <v>26230352000000</v>
      </c>
      <c r="F13" s="27">
        <f>balance_sheet_annual_filter!G83</f>
        <v>21566400000000</v>
      </c>
      <c r="G13" s="34"/>
      <c r="H13" s="34"/>
      <c r="I13" s="34"/>
      <c r="K13" s="26">
        <f>balance_sheet_quarter_filter!D83</f>
        <v>2715845000000</v>
      </c>
      <c r="L13" s="26">
        <f>balance_sheet_quarter_filter!E83</f>
        <v>3891629000000</v>
      </c>
      <c r="M13" s="26">
        <f>balance_sheet_quarter_filter!F83</f>
        <v>5156803000000</v>
      </c>
      <c r="N13" s="26">
        <f>balance_sheet_quarter_filter!G83</f>
        <v>6139459000000</v>
      </c>
      <c r="O13" s="26">
        <f>balance_sheet_quarter_filter!H83</f>
        <v>3915406000000</v>
      </c>
      <c r="P13" s="26">
        <f>balance_sheet_quarter_filter!I83</f>
        <v>6037952000000</v>
      </c>
      <c r="Q13" s="26">
        <f>balance_sheet_quarter_filter!J83</f>
        <v>0</v>
      </c>
      <c r="R13" s="26">
        <f>balance_sheet_quarter_filter!K83</f>
        <v>6059247000000</v>
      </c>
      <c r="S13" s="26">
        <f>balance_sheet_quarter_filter!L83</f>
        <v>7091532000000</v>
      </c>
      <c r="T13" s="26">
        <f>balance_sheet_quarter_filter!M83</f>
        <v>6700771000000</v>
      </c>
      <c r="U13" s="26">
        <f>balance_sheet_quarter_filter!N83</f>
        <v>4519213000000</v>
      </c>
      <c r="V13" s="26">
        <f>balance_sheet_quarter_filter!O83</f>
        <v>3493879000000</v>
      </c>
      <c r="W13" s="26">
        <f>balance_sheet_quarter_filter!P83</f>
        <v>2877569000000</v>
      </c>
      <c r="X13" s="35"/>
      <c r="Y13" s="35"/>
      <c r="Z13" s="35"/>
    </row>
    <row r="14" spans="2:26" x14ac:dyDescent="0.35">
      <c r="B14" s="36" t="s">
        <v>1876</v>
      </c>
      <c r="C14" s="27">
        <f>balance_sheet_annual_filter!D81</f>
        <v>40879958000000</v>
      </c>
      <c r="D14" s="27">
        <f>balance_sheet_annual_filter!E81</f>
        <v>87015960000000</v>
      </c>
      <c r="E14" s="27">
        <f>balance_sheet_annual_filter!F81</f>
        <v>73496158000000</v>
      </c>
      <c r="F14" s="27">
        <f>balance_sheet_annual_filter!G81</f>
        <v>83965697000000</v>
      </c>
      <c r="G14" s="34"/>
      <c r="H14" s="34"/>
      <c r="I14" s="34"/>
      <c r="K14" s="26">
        <f>balance_sheet_quarter_filter!D81</f>
        <v>3248072000000</v>
      </c>
      <c r="L14" s="26">
        <f>balance_sheet_quarter_filter!E81</f>
        <v>7880006000000</v>
      </c>
      <c r="M14" s="26">
        <f>balance_sheet_quarter_filter!F81</f>
        <v>8462783000000</v>
      </c>
      <c r="N14" s="26">
        <f>balance_sheet_quarter_filter!G81</f>
        <v>8855610000000</v>
      </c>
      <c r="O14" s="26">
        <f>balance_sheet_quarter_filter!H81</f>
        <v>6958706000000</v>
      </c>
      <c r="P14" s="26">
        <f>balance_sheet_quarter_filter!I81</f>
        <v>15229099000000</v>
      </c>
      <c r="Q14" s="26">
        <f>balance_sheet_quarter_filter!J81</f>
        <v>17660693000000</v>
      </c>
      <c r="R14" s="26">
        <f>balance_sheet_quarter_filter!K81</f>
        <v>14376406000000</v>
      </c>
      <c r="S14" s="26">
        <f>balance_sheet_quarter_filter!L81</f>
        <v>17692685000000</v>
      </c>
      <c r="T14" s="26">
        <f>balance_sheet_quarter_filter!M81</f>
        <v>28430448000000</v>
      </c>
      <c r="U14" s="26">
        <f>balance_sheet_quarter_filter!N81</f>
        <v>24549053000000</v>
      </c>
      <c r="V14" s="26">
        <f>balance_sheet_quarter_filter!O81</f>
        <v>18123332000000</v>
      </c>
      <c r="W14" s="26">
        <f>balance_sheet_quarter_filter!P81</f>
        <v>29634107000000</v>
      </c>
      <c r="X14" s="35"/>
      <c r="Y14" s="35"/>
      <c r="Z14" s="35"/>
    </row>
    <row r="15" spans="2:26" x14ac:dyDescent="0.35">
      <c r="B15" s="41" t="s">
        <v>1877</v>
      </c>
      <c r="C15" s="39">
        <f>SUM(C11:C14)</f>
        <v>82457853000000</v>
      </c>
      <c r="D15" s="39">
        <f>SUM(D11:D14)</f>
        <v>174595994000000</v>
      </c>
      <c r="E15" s="39">
        <f>SUM(E11:E14)</f>
        <v>147425755000000</v>
      </c>
      <c r="F15" s="39">
        <f>SUM(F11:F14)</f>
        <v>168269814000000</v>
      </c>
      <c r="G15" s="40"/>
      <c r="H15" s="40"/>
      <c r="I15" s="40"/>
      <c r="K15" s="42">
        <f>SUM(K11:K14)</f>
        <v>6496144000000</v>
      </c>
      <c r="L15" s="42">
        <f t="shared" ref="L15:W15" si="1">SUM(L11:L14)</f>
        <v>15760012000000</v>
      </c>
      <c r="M15" s="42">
        <f t="shared" si="1"/>
        <v>16925566000000</v>
      </c>
      <c r="N15" s="42">
        <f t="shared" si="1"/>
        <v>17711220000000</v>
      </c>
      <c r="O15" s="42">
        <f t="shared" si="1"/>
        <v>13917412000000</v>
      </c>
      <c r="P15" s="42">
        <f t="shared" si="1"/>
        <v>30458198000000</v>
      </c>
      <c r="Q15" s="42">
        <f t="shared" si="1"/>
        <v>25075296000000</v>
      </c>
      <c r="R15" s="42">
        <f t="shared" si="1"/>
        <v>28752812000000</v>
      </c>
      <c r="S15" s="42">
        <f t="shared" si="1"/>
        <v>35385370000000</v>
      </c>
      <c r="T15" s="42">
        <f t="shared" si="1"/>
        <v>56860896000000</v>
      </c>
      <c r="U15" s="42">
        <f t="shared" si="1"/>
        <v>49098106000000</v>
      </c>
      <c r="V15" s="42">
        <f t="shared" si="1"/>
        <v>36246664000000</v>
      </c>
      <c r="W15" s="42">
        <f t="shared" si="1"/>
        <v>59268214000000</v>
      </c>
      <c r="X15" s="43"/>
      <c r="Y15" s="43"/>
      <c r="Z15" s="43"/>
    </row>
    <row r="16" spans="2:26" x14ac:dyDescent="0.35">
      <c r="B16" s="36"/>
      <c r="C16" s="27"/>
      <c r="D16" s="27"/>
      <c r="E16" s="27"/>
      <c r="F16" s="27"/>
      <c r="G16" s="34"/>
      <c r="H16" s="34"/>
      <c r="I16" s="3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35"/>
      <c r="Y16" s="35"/>
      <c r="Z16" s="35"/>
    </row>
    <row r="17" spans="2:26" x14ac:dyDescent="0.35">
      <c r="B17" s="41" t="s">
        <v>1878</v>
      </c>
      <c r="C17" s="39">
        <f>C9-C15</f>
        <v>-60573451000000</v>
      </c>
      <c r="D17" s="39">
        <f>D9-D15</f>
        <v>-107803232000000</v>
      </c>
      <c r="E17" s="39">
        <f>E9-E15</f>
        <v>-81869063000000</v>
      </c>
      <c r="F17" s="39">
        <f>F9-F15</f>
        <v>-106702886000000</v>
      </c>
      <c r="G17" s="40"/>
      <c r="H17" s="40"/>
      <c r="I17" s="40"/>
      <c r="K17" s="42">
        <f>K9-K15</f>
        <v>23890281000000</v>
      </c>
      <c r="L17" s="42">
        <f>L9-L15</f>
        <v>12709625000000</v>
      </c>
      <c r="M17" s="42">
        <f>M9-M15</f>
        <v>3625090000000</v>
      </c>
      <c r="N17" s="42">
        <f t="shared" ref="N17:W17" si="2">N9-N15</f>
        <v>7202001000000</v>
      </c>
      <c r="O17" s="42">
        <f t="shared" si="2"/>
        <v>6758901000000</v>
      </c>
      <c r="P17" s="42">
        <f t="shared" si="2"/>
        <v>-9934752000000</v>
      </c>
      <c r="Q17" s="42">
        <f t="shared" si="2"/>
        <v>530659000000</v>
      </c>
      <c r="R17" s="42">
        <f t="shared" si="2"/>
        <v>1750641000000</v>
      </c>
      <c r="S17" s="42">
        <f t="shared" si="2"/>
        <v>-4724742000000</v>
      </c>
      <c r="T17" s="42">
        <f t="shared" si="2"/>
        <v>-19171336000000</v>
      </c>
      <c r="U17" s="42">
        <f t="shared" si="2"/>
        <v>-5089980000000</v>
      </c>
      <c r="V17" s="42">
        <f t="shared" si="2"/>
        <v>15294054000000</v>
      </c>
      <c r="W17" s="42">
        <f t="shared" si="2"/>
        <v>468691042000000</v>
      </c>
      <c r="X17" s="43"/>
      <c r="Y17" s="43"/>
      <c r="Z17" s="43"/>
    </row>
    <row r="18" spans="2:26" x14ac:dyDescent="0.35">
      <c r="B18" s="36"/>
      <c r="C18" s="31"/>
      <c r="D18" s="31"/>
      <c r="E18" s="31"/>
      <c r="F18" s="31"/>
      <c r="G18" s="35"/>
      <c r="H18" s="35"/>
      <c r="I18" s="35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x14ac:dyDescent="0.35">
      <c r="B19" s="28"/>
      <c r="C19" s="28"/>
      <c r="D19" s="28" t="s">
        <v>1889</v>
      </c>
      <c r="E19" s="28"/>
      <c r="F19" s="28"/>
      <c r="G19" s="28"/>
      <c r="H19" s="28" t="s">
        <v>1893</v>
      </c>
      <c r="I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1893</v>
      </c>
      <c r="Z19" s="28"/>
    </row>
    <row r="20" spans="2:26" x14ac:dyDescent="0.35">
      <c r="B20" s="28" t="s">
        <v>1869</v>
      </c>
      <c r="C20" s="29">
        <f>C4</f>
        <v>2020</v>
      </c>
      <c r="D20" s="29">
        <f t="shared" ref="D20:F20" si="3">D4</f>
        <v>2021</v>
      </c>
      <c r="E20" s="29">
        <f t="shared" si="3"/>
        <v>2022</v>
      </c>
      <c r="F20" s="29">
        <f t="shared" si="3"/>
        <v>2023</v>
      </c>
      <c r="G20" s="29"/>
      <c r="H20" s="29"/>
      <c r="I20" s="29"/>
      <c r="K20" s="28" t="str">
        <f>K4</f>
        <v>2020_q3</v>
      </c>
      <c r="L20" s="28" t="str">
        <f t="shared" ref="L20:W20" si="4">L4</f>
        <v>2020_q4</v>
      </c>
      <c r="M20" s="28" t="str">
        <f t="shared" si="4"/>
        <v>2021_q1</v>
      </c>
      <c r="N20" s="28" t="str">
        <f t="shared" si="4"/>
        <v>2021_q2</v>
      </c>
      <c r="O20" s="28" t="str">
        <f t="shared" si="4"/>
        <v>2021_q3</v>
      </c>
      <c r="P20" s="28" t="str">
        <f t="shared" si="4"/>
        <v>2021_q4</v>
      </c>
      <c r="Q20" s="28" t="str">
        <f t="shared" si="4"/>
        <v>2022_q1</v>
      </c>
      <c r="R20" s="28" t="str">
        <f t="shared" si="4"/>
        <v>2022_q2</v>
      </c>
      <c r="S20" s="28" t="str">
        <f t="shared" si="4"/>
        <v>2022_q3</v>
      </c>
      <c r="T20" s="28" t="str">
        <f t="shared" si="4"/>
        <v>2022_q4</v>
      </c>
      <c r="U20" s="28" t="str">
        <f t="shared" si="4"/>
        <v>2023_q1</v>
      </c>
      <c r="V20" s="28" t="str">
        <f t="shared" si="4"/>
        <v>2023_q2</v>
      </c>
      <c r="W20" s="28" t="str">
        <f t="shared" si="4"/>
        <v>2023_q3</v>
      </c>
      <c r="X20" s="28" t="s">
        <v>227</v>
      </c>
      <c r="Y20" s="28" t="s">
        <v>228</v>
      </c>
      <c r="Z20" s="28" t="s">
        <v>229</v>
      </c>
    </row>
    <row r="21" spans="2:26" x14ac:dyDescent="0.35">
      <c r="B21" s="36" t="s">
        <v>1879</v>
      </c>
      <c r="C21" s="27">
        <f>income_statement_annual_filter!D6</f>
        <v>2544714000000</v>
      </c>
      <c r="D21" s="27">
        <f>income_statement_annual_filter!E6</f>
        <v>3100370000000</v>
      </c>
      <c r="E21" s="27">
        <f>income_statement_annual_filter!F6</f>
        <v>2928339000000</v>
      </c>
      <c r="F21" s="27">
        <f>income_statement_annual_filter!G6</f>
        <v>4050144000000</v>
      </c>
      <c r="G21" s="34"/>
      <c r="H21" s="34"/>
      <c r="I21" s="34"/>
      <c r="K21" s="23">
        <f>income_statement_quarter_filter!D6</f>
        <v>366072000000</v>
      </c>
      <c r="L21" s="23">
        <f>income_statement_quarter_filter!E6</f>
        <v>601190000000</v>
      </c>
      <c r="M21" s="23">
        <f>income_statement_quarter_filter!F6</f>
        <v>84326000000</v>
      </c>
      <c r="N21" s="23">
        <f>income_statement_quarter_filter!G6</f>
        <v>499444000000</v>
      </c>
      <c r="O21" s="23">
        <f>income_statement_quarter_filter!H6</f>
        <v>148566000000</v>
      </c>
      <c r="P21" s="23">
        <f>income_statement_quarter_filter!I6</f>
        <v>132862000000</v>
      </c>
      <c r="Q21" s="23">
        <f>income_statement_quarter_filter!J6</f>
        <v>563972000000</v>
      </c>
      <c r="R21" s="26">
        <f>income_statement_quarter_filter!K6</f>
        <v>1559504000000</v>
      </c>
      <c r="S21" s="26">
        <f>income_statement_quarter_filter!L6</f>
        <v>66966000000</v>
      </c>
      <c r="T21" s="26">
        <f>income_statement_quarter_filter!M6</f>
        <v>683761000000</v>
      </c>
      <c r="U21" s="26">
        <f>income_statement_quarter_filter!N6</f>
        <v>50411000000</v>
      </c>
      <c r="V21" s="26">
        <f>income_statement_quarter_filter!O6</f>
        <v>84141000000</v>
      </c>
      <c r="W21" s="26">
        <f>income_statement_quarter_filter!P6</f>
        <v>45599000000</v>
      </c>
      <c r="X21" s="35"/>
      <c r="Y21" s="35"/>
      <c r="Z21" s="35"/>
    </row>
    <row r="22" spans="2:26" x14ac:dyDescent="0.35">
      <c r="B22" s="36" t="s">
        <v>1880</v>
      </c>
      <c r="C22" s="27">
        <f>income_statement_annual_filter!D7</f>
        <v>744461000000</v>
      </c>
      <c r="D22" s="27">
        <f>income_statement_annual_filter!E7</f>
        <v>707109000000</v>
      </c>
      <c r="E22" s="27">
        <f>income_statement_annual_filter!F7</f>
        <v>874378000000</v>
      </c>
      <c r="F22" s="27">
        <f>income_statement_annual_filter!G7</f>
        <v>1777975000000</v>
      </c>
      <c r="G22" s="34"/>
      <c r="H22" s="34"/>
      <c r="I22" s="34"/>
      <c r="K22" s="23">
        <f>income_statement_quarter_filter!D7</f>
        <v>7872000000</v>
      </c>
      <c r="L22" s="23">
        <f>income_statement_quarter_filter!E7</f>
        <v>16968000000</v>
      </c>
      <c r="M22" s="23">
        <f>income_statement_quarter_filter!F7</f>
        <v>26309000000</v>
      </c>
      <c r="N22" s="23">
        <f>income_statement_quarter_filter!G7</f>
        <v>24362000000</v>
      </c>
      <c r="O22" s="23">
        <f>income_statement_quarter_filter!H7</f>
        <v>109440000000</v>
      </c>
      <c r="P22" s="23">
        <f>income_statement_quarter_filter!I7</f>
        <v>247981000000</v>
      </c>
      <c r="Q22" s="23">
        <f>income_statement_quarter_filter!J7</f>
        <v>18393000000</v>
      </c>
      <c r="R22" s="26">
        <f>income_statement_quarter_filter!K7</f>
        <v>19714000000</v>
      </c>
      <c r="S22" s="26">
        <f>income_statement_quarter_filter!L7</f>
        <v>26071000000</v>
      </c>
      <c r="T22" s="26">
        <f>income_statement_quarter_filter!M7</f>
        <v>64576000000</v>
      </c>
      <c r="U22" s="26">
        <f>income_statement_quarter_filter!N7</f>
        <v>21152000000</v>
      </c>
      <c r="V22" s="26">
        <f>income_statement_quarter_filter!O7</f>
        <v>18186000000</v>
      </c>
      <c r="W22" s="26">
        <f>income_statement_quarter_filter!P7</f>
        <v>15573000000</v>
      </c>
      <c r="X22" s="35"/>
      <c r="Y22" s="35"/>
      <c r="Z22" s="35"/>
    </row>
    <row r="23" spans="2:26" x14ac:dyDescent="0.35">
      <c r="B23" s="36"/>
      <c r="C23" s="31"/>
      <c r="D23" s="31"/>
      <c r="E23" s="31"/>
      <c r="F23" s="31"/>
      <c r="G23" s="35"/>
      <c r="H23" s="35"/>
      <c r="I23" s="35"/>
      <c r="K23" s="23"/>
      <c r="L23" s="23"/>
      <c r="M23" s="23"/>
      <c r="N23" s="23"/>
      <c r="O23" s="23"/>
      <c r="P23" s="23"/>
      <c r="Q23" s="23"/>
      <c r="R23" s="26"/>
      <c r="S23" s="26"/>
      <c r="T23" s="26"/>
      <c r="U23" s="26"/>
      <c r="V23" s="26"/>
      <c r="W23" s="26"/>
      <c r="X23" s="35"/>
      <c r="Y23" s="35"/>
      <c r="Z23" s="35"/>
    </row>
    <row r="24" spans="2:26" x14ac:dyDescent="0.35">
      <c r="B24" s="36" t="s">
        <v>1881</v>
      </c>
      <c r="C24" s="31"/>
      <c r="D24" s="31">
        <f>AVERAGE(C5:D5)/D21*365</f>
        <v>3617.2604640736427</v>
      </c>
      <c r="E24" s="31">
        <f>AVERAGE(D5:E5)/E21*365</f>
        <v>6364.191128486149</v>
      </c>
      <c r="F24" s="31">
        <f>AVERAGE(E5:F5)/F21*365</f>
        <v>4763.6692664507736</v>
      </c>
      <c r="G24" s="35"/>
      <c r="H24" s="35"/>
      <c r="I24" s="35"/>
      <c r="K24" s="23"/>
      <c r="L24" s="23">
        <f>IFERROR(AVERAGE(K5:L5)/L21*90,0)</f>
        <v>2748.0186130840498</v>
      </c>
      <c r="M24" s="23">
        <f t="shared" ref="M24:V24" si="5">IFERROR(AVERAGE(L5:M5)/M21*90,0)</f>
        <v>14423.829838958329</v>
      </c>
      <c r="N24" s="23">
        <f t="shared" si="5"/>
        <v>1997.8136187440434</v>
      </c>
      <c r="O24" s="23">
        <f t="shared" si="5"/>
        <v>6455.8116594644807</v>
      </c>
      <c r="P24" s="23">
        <f t="shared" si="5"/>
        <v>5461.6923574837047</v>
      </c>
      <c r="Q24" s="23">
        <f t="shared" si="5"/>
        <v>1721.5454667962238</v>
      </c>
      <c r="R24" s="26">
        <f t="shared" si="5"/>
        <v>897.3672398403595</v>
      </c>
      <c r="S24" s="26">
        <f t="shared" si="5"/>
        <v>24124.753606307677</v>
      </c>
      <c r="T24" s="26">
        <f t="shared" si="5"/>
        <v>2850.8413904858567</v>
      </c>
      <c r="U24" s="26">
        <f t="shared" si="5"/>
        <v>50562.948364444266</v>
      </c>
      <c r="V24" s="26">
        <f t="shared" si="5"/>
        <v>37018.638891860093</v>
      </c>
      <c r="W24" s="26">
        <f>IFERROR(AVERAGE(V5:W5)/W21*90,0)</f>
        <v>83106.131055505612</v>
      </c>
      <c r="X24" s="35"/>
      <c r="Y24" s="35"/>
      <c r="Z24" s="35"/>
    </row>
    <row r="25" spans="2:26" x14ac:dyDescent="0.35">
      <c r="B25" s="36" t="s">
        <v>1882</v>
      </c>
      <c r="C25" s="31"/>
      <c r="D25" s="31">
        <f>AVERAGE(C6,D6)/D22*365</f>
        <v>0</v>
      </c>
      <c r="E25" s="31">
        <f>AVERAGE(D6,E6)/E22*365</f>
        <v>0</v>
      </c>
      <c r="F25" s="31">
        <f>AVERAGE(E6,F6)/F22*365</f>
        <v>0</v>
      </c>
      <c r="G25" s="35"/>
      <c r="H25" s="35"/>
      <c r="I25" s="35"/>
      <c r="K25" s="23"/>
      <c r="L25" s="23">
        <f>IFERROR(AVERAGE(K6:L6)/L22*90,0)</f>
        <v>0</v>
      </c>
      <c r="M25" s="23">
        <f t="shared" ref="M25:U25" si="6">IFERROR(AVERAGE(L6:M6)/M22*90,0)</f>
        <v>0</v>
      </c>
      <c r="N25" s="23">
        <f t="shared" si="6"/>
        <v>0</v>
      </c>
      <c r="O25" s="23">
        <f t="shared" si="6"/>
        <v>0</v>
      </c>
      <c r="P25" s="23">
        <f t="shared" si="6"/>
        <v>0</v>
      </c>
      <c r="Q25" s="23">
        <f t="shared" si="6"/>
        <v>0</v>
      </c>
      <c r="R25" s="26">
        <f t="shared" si="6"/>
        <v>0</v>
      </c>
      <c r="S25" s="26">
        <f t="shared" si="6"/>
        <v>0</v>
      </c>
      <c r="T25" s="26">
        <f t="shared" si="6"/>
        <v>0</v>
      </c>
      <c r="U25" s="26">
        <f t="shared" si="6"/>
        <v>0</v>
      </c>
      <c r="V25" s="26">
        <f>IFERROR(AVERAGE(U6:V6)/V22*90,0)</f>
        <v>0</v>
      </c>
      <c r="W25" s="26">
        <f>IFERROR(AVERAGE(V6:W6)/W22*90,0)</f>
        <v>8668.8499325756129</v>
      </c>
      <c r="X25" s="35"/>
      <c r="Y25" s="35"/>
      <c r="Z25" s="35"/>
    </row>
    <row r="26" spans="2:26" x14ac:dyDescent="0.35">
      <c r="B26" s="36" t="s">
        <v>1883</v>
      </c>
      <c r="C26" s="31"/>
      <c r="D26" s="31">
        <f>AVERAGE(C11:D11)/D22*365</f>
        <v>325.7164135939438</v>
      </c>
      <c r="E26" s="31">
        <f t="shared" ref="E26:F26" si="7">AVERAGE(D11:E11)/E22*365</f>
        <v>208.20071239212331</v>
      </c>
      <c r="F26" s="31">
        <f t="shared" si="7"/>
        <v>79.227361183368714</v>
      </c>
      <c r="G26" s="35"/>
      <c r="H26" s="35"/>
      <c r="I26" s="35"/>
      <c r="K26" s="23"/>
      <c r="L26" s="23">
        <f>IFERROR(AVERAGE(K11:L11)/L22*90,0)</f>
        <v>0</v>
      </c>
      <c r="M26" s="23">
        <f t="shared" ref="M26:W26" si="8">IFERROR(AVERAGE(L11:M11)/M22*90,0)</f>
        <v>0</v>
      </c>
      <c r="N26" s="23">
        <f t="shared" si="8"/>
        <v>0</v>
      </c>
      <c r="O26" s="23">
        <f t="shared" si="8"/>
        <v>0</v>
      </c>
      <c r="P26" s="23">
        <f t="shared" si="8"/>
        <v>0</v>
      </c>
      <c r="Q26" s="23">
        <f t="shared" si="8"/>
        <v>0</v>
      </c>
      <c r="R26" s="26">
        <f t="shared" si="8"/>
        <v>0</v>
      </c>
      <c r="S26" s="26">
        <f t="shared" si="8"/>
        <v>0</v>
      </c>
      <c r="T26" s="26">
        <f t="shared" si="8"/>
        <v>0</v>
      </c>
      <c r="U26" s="26">
        <f t="shared" si="8"/>
        <v>0</v>
      </c>
      <c r="V26" s="26">
        <f t="shared" si="8"/>
        <v>0</v>
      </c>
      <c r="W26" s="26">
        <f t="shared" si="8"/>
        <v>0</v>
      </c>
      <c r="X26" s="35"/>
      <c r="Y26" s="35"/>
      <c r="Z26" s="35"/>
    </row>
    <row r="27" spans="2:26" x14ac:dyDescent="0.35">
      <c r="B27" s="36" t="s">
        <v>1884</v>
      </c>
      <c r="C27" s="31"/>
      <c r="D27" s="31">
        <f>D24+D25-D26</f>
        <v>3291.5440504796989</v>
      </c>
      <c r="E27" s="31">
        <f t="shared" ref="E27:F27" si="9">E24+E25-E26</f>
        <v>6155.9904160940259</v>
      </c>
      <c r="F27" s="31">
        <f t="shared" si="9"/>
        <v>4684.4419052674048</v>
      </c>
      <c r="G27" s="35"/>
      <c r="H27" s="35"/>
      <c r="I27" s="35"/>
      <c r="K27" s="23"/>
      <c r="L27" s="23">
        <f>L24+L25-L26</f>
        <v>2748.0186130840498</v>
      </c>
      <c r="M27" s="23">
        <f t="shared" ref="M27:W27" si="10">M24+M25-M26</f>
        <v>14423.829838958329</v>
      </c>
      <c r="N27" s="23">
        <f t="shared" si="10"/>
        <v>1997.8136187440434</v>
      </c>
      <c r="O27" s="23">
        <f t="shared" si="10"/>
        <v>6455.8116594644807</v>
      </c>
      <c r="P27" s="23">
        <f t="shared" si="10"/>
        <v>5461.6923574837047</v>
      </c>
      <c r="Q27" s="23">
        <f t="shared" si="10"/>
        <v>1721.5454667962238</v>
      </c>
      <c r="R27" s="26">
        <f t="shared" si="10"/>
        <v>897.3672398403595</v>
      </c>
      <c r="S27" s="26">
        <f t="shared" si="10"/>
        <v>24124.753606307677</v>
      </c>
      <c r="T27" s="26">
        <f t="shared" si="10"/>
        <v>2850.8413904858567</v>
      </c>
      <c r="U27" s="26">
        <f t="shared" si="10"/>
        <v>50562.948364444266</v>
      </c>
      <c r="V27" s="26">
        <f t="shared" si="10"/>
        <v>37018.638891860093</v>
      </c>
      <c r="W27" s="26">
        <f t="shared" si="10"/>
        <v>91774.980988081224</v>
      </c>
      <c r="X27" s="35"/>
      <c r="Y27" s="35"/>
      <c r="Z27" s="35"/>
    </row>
    <row r="28" spans="2:26" x14ac:dyDescent="0.35">
      <c r="B28" s="36"/>
      <c r="C28" s="31"/>
      <c r="D28" s="31"/>
      <c r="E28" s="31"/>
      <c r="F28" s="31"/>
      <c r="G28" s="35"/>
      <c r="H28" s="35"/>
      <c r="I28" s="35"/>
      <c r="R28" s="31"/>
      <c r="S28" s="31"/>
      <c r="T28" s="31"/>
      <c r="U28" s="31"/>
      <c r="V28" s="31"/>
      <c r="W28" s="31"/>
      <c r="X28" s="35"/>
      <c r="Y28" s="35"/>
      <c r="Z28" s="35"/>
    </row>
    <row r="29" spans="2:26" x14ac:dyDescent="0.35">
      <c r="B29" s="36" t="s">
        <v>1885</v>
      </c>
      <c r="C29" s="32">
        <f>C7/C21</f>
        <v>3.5794835883325198</v>
      </c>
      <c r="D29" s="32">
        <f>D7/D21</f>
        <v>5.8186113270351605</v>
      </c>
      <c r="E29" s="32">
        <f>E7/E21</f>
        <v>4.0939594083881685</v>
      </c>
      <c r="F29" s="32">
        <f>F7/F21</f>
        <v>2.2749336813703414</v>
      </c>
      <c r="G29" s="37"/>
      <c r="H29" s="37"/>
      <c r="I29" s="37"/>
      <c r="K29" s="25">
        <f>K7/K9</f>
        <v>0.3968589263133126</v>
      </c>
      <c r="L29" s="25">
        <f t="shared" ref="L29:W29" si="11">L7/L9</f>
        <v>0.35309863627695709</v>
      </c>
      <c r="M29" s="25">
        <f t="shared" si="11"/>
        <v>0.57889641089802679</v>
      </c>
      <c r="N29" s="25">
        <f t="shared" si="11"/>
        <v>0.45626934389575718</v>
      </c>
      <c r="O29" s="25">
        <f t="shared" si="11"/>
        <v>0.62172240282878288</v>
      </c>
      <c r="P29" s="25">
        <f t="shared" si="11"/>
        <v>0.59297386023770082</v>
      </c>
      <c r="Q29" s="25">
        <f t="shared" si="11"/>
        <v>0.48363367037081806</v>
      </c>
      <c r="R29" s="38">
        <f t="shared" si="11"/>
        <v>0.41394218549617973</v>
      </c>
      <c r="S29" s="38">
        <f t="shared" si="11"/>
        <v>0.40993553687158657</v>
      </c>
      <c r="T29" s="38">
        <f t="shared" si="11"/>
        <v>0.32598196954275932</v>
      </c>
      <c r="U29" s="38">
        <f t="shared" si="11"/>
        <v>0.28589854064678871</v>
      </c>
      <c r="V29" s="38">
        <f t="shared" si="11"/>
        <v>0.2629313196607001</v>
      </c>
      <c r="W29" s="38">
        <f t="shared" si="11"/>
        <v>2.5024516285779445E-2</v>
      </c>
      <c r="X29" s="35"/>
      <c r="Y29" s="35"/>
      <c r="Z29" s="35"/>
    </row>
    <row r="30" spans="2:26" x14ac:dyDescent="0.35">
      <c r="B30" s="36" t="s">
        <v>1886</v>
      </c>
      <c r="C30" s="32">
        <f>C8/C21</f>
        <v>3.0393985335876644E-2</v>
      </c>
      <c r="D30" s="32">
        <f>D8/D21</f>
        <v>0</v>
      </c>
      <c r="E30" s="32">
        <f>E8/E21</f>
        <v>6.9406923173853843E-2</v>
      </c>
      <c r="F30" s="32">
        <f>F8/F21</f>
        <v>0</v>
      </c>
      <c r="G30" s="37"/>
      <c r="H30" s="37"/>
      <c r="I30" s="37"/>
      <c r="K30" s="25">
        <f>K8/K9</f>
        <v>3.867845592234032E-4</v>
      </c>
      <c r="L30" s="25">
        <f t="shared" ref="L30:W30" si="12">L8/L9</f>
        <v>6.9115738988874355E-4</v>
      </c>
      <c r="M30" s="25">
        <f t="shared" si="12"/>
        <v>1.0875565237430864E-3</v>
      </c>
      <c r="N30" s="25">
        <f t="shared" si="12"/>
        <v>1.7829890402369089E-4</v>
      </c>
      <c r="O30" s="25">
        <f t="shared" si="12"/>
        <v>2.3881917438568472E-3</v>
      </c>
      <c r="P30" s="25">
        <f t="shared" si="12"/>
        <v>0</v>
      </c>
      <c r="Q30" s="25">
        <f t="shared" si="12"/>
        <v>0</v>
      </c>
      <c r="R30" s="38">
        <f t="shared" si="12"/>
        <v>0</v>
      </c>
      <c r="S30" s="38">
        <f t="shared" si="12"/>
        <v>2.2075216463276616E-3</v>
      </c>
      <c r="T30" s="38">
        <f t="shared" si="12"/>
        <v>2.914812483881478E-3</v>
      </c>
      <c r="U30" s="38">
        <f t="shared" si="12"/>
        <v>1.7494496357331826E-3</v>
      </c>
      <c r="V30" s="38">
        <f t="shared" si="12"/>
        <v>2.3452331416880922E-3</v>
      </c>
      <c r="W30" s="38">
        <f t="shared" si="12"/>
        <v>0.88151336246295486</v>
      </c>
      <c r="X30" s="35"/>
      <c r="Y30" s="35"/>
      <c r="Z30" s="35"/>
    </row>
    <row r="31" spans="2:26" x14ac:dyDescent="0.35">
      <c r="B31" s="36" t="s">
        <v>1887</v>
      </c>
      <c r="C31" s="32">
        <f>C14/C21</f>
        <v>16.064657167760306</v>
      </c>
      <c r="D31" s="32">
        <f t="shared" ref="D31:F31" si="13">D14/D21</f>
        <v>28.066314665668937</v>
      </c>
      <c r="E31" s="32">
        <f t="shared" si="13"/>
        <v>25.098241016494335</v>
      </c>
      <c r="F31" s="32">
        <f t="shared" si="13"/>
        <v>20.73153374299778</v>
      </c>
      <c r="G31" s="37"/>
      <c r="H31" s="37"/>
      <c r="I31" s="37"/>
      <c r="K31" s="25">
        <f>K14/K15</f>
        <v>0.5</v>
      </c>
      <c r="L31" s="25">
        <f t="shared" ref="L31:W31" si="14">L14/L15</f>
        <v>0.5</v>
      </c>
      <c r="M31" s="25">
        <f t="shared" si="14"/>
        <v>0.5</v>
      </c>
      <c r="N31" s="25">
        <f t="shared" si="14"/>
        <v>0.5</v>
      </c>
      <c r="O31" s="25">
        <f t="shared" si="14"/>
        <v>0.5</v>
      </c>
      <c r="P31" s="25">
        <f t="shared" si="14"/>
        <v>0.5</v>
      </c>
      <c r="Q31" s="25">
        <f t="shared" si="14"/>
        <v>0.70430646162661448</v>
      </c>
      <c r="R31" s="38">
        <f t="shared" si="14"/>
        <v>0.5</v>
      </c>
      <c r="S31" s="38">
        <f t="shared" si="14"/>
        <v>0.5</v>
      </c>
      <c r="T31" s="38">
        <f t="shared" si="14"/>
        <v>0.5</v>
      </c>
      <c r="U31" s="38">
        <f t="shared" si="14"/>
        <v>0.5</v>
      </c>
      <c r="V31" s="38">
        <f t="shared" si="14"/>
        <v>0.5</v>
      </c>
      <c r="W31" s="38">
        <f t="shared" si="14"/>
        <v>0.5</v>
      </c>
      <c r="X31" s="35"/>
      <c r="Y31" s="35"/>
      <c r="Z31" s="3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ED64-15CF-47F4-B954-191C1B9D032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173-0E0E-4357-81DA-18E53813EF9A}">
  <dimension ref="B2:B20"/>
  <sheetViews>
    <sheetView workbookViewId="0">
      <selection activeCell="C4" sqref="C4"/>
    </sheetView>
  </sheetViews>
  <sheetFormatPr defaultRowHeight="14.5" x14ac:dyDescent="0.35"/>
  <cols>
    <col min="1" max="1" width="15.453125" customWidth="1"/>
    <col min="2" max="2" width="14.1796875" bestFit="1" customWidth="1"/>
  </cols>
  <sheetData>
    <row r="2" spans="2:2" x14ac:dyDescent="0.35">
      <c r="B2" t="s">
        <v>0</v>
      </c>
    </row>
    <row r="3" spans="2:2" x14ac:dyDescent="0.35">
      <c r="B3" t="s">
        <v>137</v>
      </c>
    </row>
    <row r="4" spans="2:2" x14ac:dyDescent="0.35">
      <c r="B4" t="s">
        <v>138</v>
      </c>
    </row>
    <row r="5" spans="2:2" x14ac:dyDescent="0.35">
      <c r="B5" t="s">
        <v>139</v>
      </c>
    </row>
    <row r="6" spans="2:2" x14ac:dyDescent="0.35">
      <c r="B6" t="s">
        <v>140</v>
      </c>
    </row>
    <row r="7" spans="2:2" x14ac:dyDescent="0.35">
      <c r="B7" t="s">
        <v>141</v>
      </c>
    </row>
    <row r="8" spans="2:2" x14ac:dyDescent="0.35">
      <c r="B8" t="s">
        <v>142</v>
      </c>
    </row>
    <row r="9" spans="2:2" x14ac:dyDescent="0.35">
      <c r="B9" t="s">
        <v>143</v>
      </c>
    </row>
    <row r="10" spans="2:2" x14ac:dyDescent="0.35">
      <c r="B10" t="s">
        <v>144</v>
      </c>
    </row>
    <row r="11" spans="2:2" x14ac:dyDescent="0.35">
      <c r="B11" t="s">
        <v>145</v>
      </c>
    </row>
    <row r="12" spans="2:2" x14ac:dyDescent="0.35">
      <c r="B12" t="s">
        <v>146</v>
      </c>
    </row>
    <row r="13" spans="2:2" x14ac:dyDescent="0.35">
      <c r="B13" t="s">
        <v>147</v>
      </c>
    </row>
    <row r="14" spans="2:2" x14ac:dyDescent="0.35">
      <c r="B14" t="s">
        <v>148</v>
      </c>
    </row>
    <row r="15" spans="2:2" x14ac:dyDescent="0.35">
      <c r="B15" t="s">
        <v>149</v>
      </c>
    </row>
    <row r="16" spans="2:2" x14ac:dyDescent="0.35">
      <c r="B16" t="s">
        <v>150</v>
      </c>
    </row>
    <row r="17" spans="2:2" x14ac:dyDescent="0.35">
      <c r="B17" t="s">
        <v>151</v>
      </c>
    </row>
    <row r="18" spans="2:2" x14ac:dyDescent="0.35">
      <c r="B18" t="s">
        <v>152</v>
      </c>
    </row>
    <row r="19" spans="2:2" x14ac:dyDescent="0.35">
      <c r="B19" t="s">
        <v>153</v>
      </c>
    </row>
    <row r="20" spans="2:2" x14ac:dyDescent="0.35">
      <c r="B20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0EB9F-23D3-4F81-8EFE-8F189A7CA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balance_sheet_annual</vt:lpstr>
      <vt:lpstr>cash_flow_annual</vt:lpstr>
      <vt:lpstr>income_statement_annual</vt:lpstr>
      <vt:lpstr>balance_sheet_quarter</vt:lpstr>
      <vt:lpstr>income_statement_quarter</vt:lpstr>
      <vt:lpstr>cash_flow_quarter</vt:lpstr>
      <vt:lpstr>balance_sheet_annual_filter</vt:lpstr>
      <vt:lpstr>balance_sheet_quarter_filter</vt:lpstr>
      <vt:lpstr>income_statement_annual_filter</vt:lpstr>
      <vt:lpstr>income_statement_quarter_filter</vt:lpstr>
      <vt:lpstr>cash_flow_annual_filter</vt:lpstr>
      <vt:lpstr>cash_flow_quarter_filter</vt:lpstr>
      <vt:lpstr>VNINDEX</vt:lpstr>
      <vt:lpstr>Tresury_2y</vt:lpstr>
      <vt:lpstr>Tresury_10y</vt:lpstr>
      <vt:lpstr>&lt;= SOUCE DATA</vt:lpstr>
      <vt:lpstr>NET WORKING ASSET</vt:lpstr>
      <vt:lpstr>FCFF</vt:lpstr>
      <vt:lpstr>Data Validattion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2024-10-23T09:45:22Z</dcterms:created>
  <dcterms:modified xsi:type="dcterms:W3CDTF">2024-10-25T04:00:41Z</dcterms:modified>
</cp:coreProperties>
</file>