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008DB1CE-7786-4903-ABE6-FE127C3B8CB3}" xr6:coauthVersionLast="47" xr6:coauthVersionMax="47" xr10:uidLastSave="{00000000-0000-0000-0000-000000000000}"/>
  <bookViews>
    <workbookView xWindow="-120" yWindow="-120" windowWidth="20730" windowHeight="11160" tabRatio="873" firstSheet="1" activeTab="1" xr2:uid="{00000000-000D-0000-FFFF-FFFF00000000}"/>
  </bookViews>
  <sheets>
    <sheet name="Отчет об устойчивости 1" sheetId="10" r:id="rId1"/>
    <sheet name="Лист1" sheetId="2" r:id="rId2"/>
    <sheet name="Отчет об устойчивости 2" sheetId="23" r:id="rId3"/>
    <sheet name="Лист1_СырьёУм1" sheetId="11" r:id="rId4"/>
    <sheet name="Отчет об устойчивости 3" sheetId="26" r:id="rId5"/>
    <sheet name="Лист1_СырьёУм2" sheetId="24" r:id="rId6"/>
    <sheet name="Отчет об устойчивости 4" sheetId="29" r:id="rId7"/>
    <sheet name="Лист_СырьёУв1" sheetId="28" r:id="rId8"/>
  </sheets>
  <definedNames>
    <definedName name="solver_adj" localSheetId="7" hidden="1">Лист_СырьёУв1!$D$5:$E$5</definedName>
    <definedName name="solver_adj" localSheetId="1" hidden="1">Лист1!$D$5:$E$5</definedName>
    <definedName name="solver_adj" localSheetId="3" hidden="1">Лист1_СырьёУм1!$D$5:$E$5</definedName>
    <definedName name="solver_adj" localSheetId="5" hidden="1">Лист1_СырьёУм2!$D$5:$E$5</definedName>
    <definedName name="solver_cvg" localSheetId="7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7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7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st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7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7" hidden="1">Лист_СырьёУв1!$D$5:$E$5</definedName>
    <definedName name="solver_lhs1" localSheetId="1" hidden="1">Лист1!$D$5:$E$5</definedName>
    <definedName name="solver_lhs1" localSheetId="3" hidden="1">Лист1_СырьёУм1!$D$5:$E$5</definedName>
    <definedName name="solver_lhs1" localSheetId="5" hidden="1">Лист1_СырьёУм2!$D$5:$E$5</definedName>
    <definedName name="solver_lhs2" localSheetId="7" hidden="1">Лист_СырьёУв1!$G$10</definedName>
    <definedName name="solver_lhs2" localSheetId="1" hidden="1">Лист1!$G$10</definedName>
    <definedName name="solver_lhs2" localSheetId="3" hidden="1">Лист1_СырьёУм1!$G$10</definedName>
    <definedName name="solver_lhs2" localSheetId="5" hidden="1">Лист1_СырьёУм2!$G$10</definedName>
    <definedName name="solver_lhs3" localSheetId="7" hidden="1">Лист_СырьёУв1!$G$8</definedName>
    <definedName name="solver_lhs3" localSheetId="1" hidden="1">Лист1!$G$8</definedName>
    <definedName name="solver_lhs3" localSheetId="3" hidden="1">Лист1_СырьёУм1!$G$8</definedName>
    <definedName name="solver_lhs3" localSheetId="5" hidden="1">Лист1_СырьёУм2!$G$8</definedName>
    <definedName name="solver_lhs4" localSheetId="7" hidden="1">Лист_СырьёУв1!$G$9</definedName>
    <definedName name="solver_lhs4" localSheetId="1" hidden="1">Лист1!$G$9</definedName>
    <definedName name="solver_lhs4" localSheetId="3" hidden="1">Лист1_СырьёУм1!$G$9</definedName>
    <definedName name="solver_lhs4" localSheetId="5" hidden="1">Лист1_СырьёУм2!$G$9</definedName>
    <definedName name="solver_lhs5" localSheetId="7" hidden="1">Лист_СырьёУв1!#REF!</definedName>
    <definedName name="solver_lhs5" localSheetId="1" hidden="1">Лист1!#REF!</definedName>
    <definedName name="solver_lhs5" localSheetId="3" hidden="1">Лист1_СырьёУм1!#REF!</definedName>
    <definedName name="solver_lhs5" localSheetId="5" hidden="1">Лист1_СырьёУм2!#REF!</definedName>
    <definedName name="solver_lhs6" localSheetId="7" hidden="1">Лист_СырьёУв1!#REF!</definedName>
    <definedName name="solver_lhs6" localSheetId="1" hidden="1">Лист1!#REF!</definedName>
    <definedName name="solver_lhs6" localSheetId="3" hidden="1">Лист1_СырьёУм1!#REF!</definedName>
    <definedName name="solver_lhs6" localSheetId="5" hidden="1">Лист1_СырьёУм2!#REF!</definedName>
    <definedName name="solver_lhs7" localSheetId="7" hidden="1">Лист_СырьёУв1!#REF!</definedName>
    <definedName name="solver_lhs7" localSheetId="1" hidden="1">Лист1!#REF!</definedName>
    <definedName name="solver_lhs7" localSheetId="3" hidden="1">Лист1_СырьёУм1!#REF!</definedName>
    <definedName name="solver_lhs7" localSheetId="5" hidden="1">Лист1_СырьёУм2!#REF!</definedName>
    <definedName name="solver_mip" localSheetId="7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7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7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7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7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7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7" hidden="1">4</definedName>
    <definedName name="solver_num" localSheetId="1" hidden="1">4</definedName>
    <definedName name="solver_num" localSheetId="3" hidden="1">4</definedName>
    <definedName name="solver_num" localSheetId="5" hidden="1">4</definedName>
    <definedName name="solver_nwt" localSheetId="7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7" hidden="1">Лист_СырьёУв1!$G$12</definedName>
    <definedName name="solver_opt" localSheetId="1" hidden="1">Лист1!$G$12</definedName>
    <definedName name="solver_opt" localSheetId="3" hidden="1">Лист1_СырьёУм1!$G$12</definedName>
    <definedName name="solver_opt" localSheetId="5" hidden="1">Лист1_СырьёУм2!$G$12</definedName>
    <definedName name="solver_pre" localSheetId="7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7" hidden="1">2</definedName>
    <definedName name="solver_rbv" localSheetId="1" hidden="1">2</definedName>
    <definedName name="solver_rbv" localSheetId="3" hidden="1">2</definedName>
    <definedName name="solver_rbv" localSheetId="5" hidden="1">2</definedName>
    <definedName name="solver_rel1" localSheetId="7" hidden="1">3</definedName>
    <definedName name="solver_rel1" localSheetId="1" hidden="1">3</definedName>
    <definedName name="solver_rel1" localSheetId="3" hidden="1">3</definedName>
    <definedName name="solver_rel1" localSheetId="5" hidden="1">3</definedName>
    <definedName name="solver_rel2" localSheetId="7" hidden="1">1</definedName>
    <definedName name="solver_rel2" localSheetId="1" hidden="1">1</definedName>
    <definedName name="solver_rel2" localSheetId="3" hidden="1">1</definedName>
    <definedName name="solver_rel2" localSheetId="5" hidden="1">1</definedName>
    <definedName name="solver_rel3" localSheetId="7" hidden="1">1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4" localSheetId="7" hidden="1">1</definedName>
    <definedName name="solver_rel4" localSheetId="1" hidden="1">1</definedName>
    <definedName name="solver_rel4" localSheetId="3" hidden="1">1</definedName>
    <definedName name="solver_rel4" localSheetId="5" hidden="1">1</definedName>
    <definedName name="solver_rel5" localSheetId="7" hidden="1">1</definedName>
    <definedName name="solver_rel5" localSheetId="1" hidden="1">1</definedName>
    <definedName name="solver_rel5" localSheetId="3" hidden="1">1</definedName>
    <definedName name="solver_rel5" localSheetId="5" hidden="1">1</definedName>
    <definedName name="solver_rel6" localSheetId="7" hidden="1">1</definedName>
    <definedName name="solver_rel6" localSheetId="1" hidden="1">1</definedName>
    <definedName name="solver_rel6" localSheetId="3" hidden="1">1</definedName>
    <definedName name="solver_rel6" localSheetId="5" hidden="1">1</definedName>
    <definedName name="solver_rel7" localSheetId="7" hidden="1">1</definedName>
    <definedName name="solver_rel7" localSheetId="1" hidden="1">1</definedName>
    <definedName name="solver_rel7" localSheetId="3" hidden="1">1</definedName>
    <definedName name="solver_rel7" localSheetId="5" hidden="1">1</definedName>
    <definedName name="solver_rhs1" localSheetId="7" hidden="1">Лист_СырьёУв1!$D$6:$E$6</definedName>
    <definedName name="solver_rhs1" localSheetId="1" hidden="1">Лист1!$D$6:$E$6</definedName>
    <definedName name="solver_rhs1" localSheetId="3" hidden="1">Лист1_СырьёУм1!$D$6:$E$6</definedName>
    <definedName name="solver_rhs1" localSheetId="5" hidden="1">Лист1_СырьёУм2!$D$6:$E$6</definedName>
    <definedName name="solver_rhs2" localSheetId="7" hidden="1">Лист_СырьёУв1!$J$10</definedName>
    <definedName name="solver_rhs2" localSheetId="1" hidden="1">Лист1!$J$10</definedName>
    <definedName name="solver_rhs2" localSheetId="3" hidden="1">Лист1_СырьёУм1!$J$10</definedName>
    <definedName name="solver_rhs2" localSheetId="5" hidden="1">Лист1_СырьёУм2!$J$10</definedName>
    <definedName name="solver_rhs3" localSheetId="7" hidden="1">Лист_СырьёУв1!$J$8</definedName>
    <definedName name="solver_rhs3" localSheetId="1" hidden="1">Лист1!$J$8</definedName>
    <definedName name="solver_rhs3" localSheetId="3" hidden="1">Лист1_СырьёУм1!$J$8</definedName>
    <definedName name="solver_rhs3" localSheetId="5" hidden="1">Лист1_СырьёУм2!$J$8</definedName>
    <definedName name="solver_rhs4" localSheetId="7" hidden="1">Лист_СырьёУв1!$J$9</definedName>
    <definedName name="solver_rhs4" localSheetId="1" hidden="1">Лист1!$J$9</definedName>
    <definedName name="solver_rhs4" localSheetId="3" hidden="1">Лист1_СырьёУм1!$J$9</definedName>
    <definedName name="solver_rhs4" localSheetId="5" hidden="1">Лист1_СырьёУм2!$J$9</definedName>
    <definedName name="solver_rhs5" localSheetId="7" hidden="1">Лист_СырьёУв1!#REF!</definedName>
    <definedName name="solver_rhs5" localSheetId="1" hidden="1">Лист1!#REF!</definedName>
    <definedName name="solver_rhs5" localSheetId="3" hidden="1">Лист1_СырьёУм1!#REF!</definedName>
    <definedName name="solver_rhs5" localSheetId="5" hidden="1">Лист1_СырьёУм2!#REF!</definedName>
    <definedName name="solver_rhs6" localSheetId="7" hidden="1">Лист_СырьёУв1!#REF!</definedName>
    <definedName name="solver_rhs6" localSheetId="1" hidden="1">Лист1!#REF!</definedName>
    <definedName name="solver_rhs6" localSheetId="3" hidden="1">Лист1_СырьёУм1!#REF!</definedName>
    <definedName name="solver_rhs6" localSheetId="5" hidden="1">Лист1_СырьёУм2!#REF!</definedName>
    <definedName name="solver_rhs7" localSheetId="7" hidden="1">Лист_СырьёУв1!#REF!</definedName>
    <definedName name="solver_rhs7" localSheetId="1" hidden="1">Лист1!#REF!</definedName>
    <definedName name="solver_rhs7" localSheetId="3" hidden="1">Лист1_СырьёУм1!#REF!</definedName>
    <definedName name="solver_rhs7" localSheetId="5" hidden="1">Лист1_СырьёУм2!#REF!</definedName>
    <definedName name="solver_rlx" localSheetId="7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7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7" hidden="1">2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ho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7" hidden="1">0</definedName>
    <definedName name="solver_ssz" localSheetId="1" hidden="1">0</definedName>
    <definedName name="solver_ssz" localSheetId="3" hidden="1">0</definedName>
    <definedName name="solver_ssz" localSheetId="5" hidden="1">0</definedName>
    <definedName name="solver_tim" localSheetId="7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7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7" hidden="1">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val" localSheetId="7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7" hidden="1">3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1" l="1"/>
  <c r="B18" i="28"/>
  <c r="G12" i="28"/>
  <c r="G10" i="28"/>
  <c r="G9" i="28"/>
  <c r="G8" i="28"/>
  <c r="C18" i="2"/>
  <c r="B18" i="2"/>
  <c r="G12" i="24"/>
  <c r="G10" i="24"/>
  <c r="G9" i="24"/>
  <c r="G8" i="24"/>
  <c r="G12" i="11"/>
  <c r="G10" i="11"/>
  <c r="G9" i="11"/>
  <c r="G8" i="11"/>
  <c r="G12" i="2"/>
  <c r="G10" i="2" l="1"/>
  <c r="G9" i="2"/>
  <c r="G8" i="2"/>
</calcChain>
</file>

<file path=xl/sharedStrings.xml><?xml version="1.0" encoding="utf-8"?>
<sst xmlns="http://schemas.openxmlformats.org/spreadsheetml/2006/main" count="251" uniqueCount="59">
  <si>
    <t>Переменные модели</t>
  </si>
  <si>
    <t>Выпуск продукции</t>
  </si>
  <si>
    <t>Нижняя граница</t>
  </si>
  <si>
    <t>Х1</t>
  </si>
  <si>
    <t>Х2</t>
  </si>
  <si>
    <t>Ограничения модели</t>
  </si>
  <si>
    <t>Целевая функция</t>
  </si>
  <si>
    <t>Выручка (руб.)</t>
  </si>
  <si>
    <t>Оборудование (ст.час)</t>
  </si>
  <si>
    <t>Сырьё (кг)</t>
  </si>
  <si>
    <t>Труд (руб.)</t>
  </si>
  <si>
    <t>Левая часть</t>
  </si>
  <si>
    <t>Знак</t>
  </si>
  <si>
    <t>Правая часть</t>
  </si>
  <si>
    <t>&lt;=</t>
  </si>
  <si>
    <t>Модель отчёта производительной фирмы</t>
  </si>
  <si>
    <t>Целевая ячейка</t>
  </si>
  <si>
    <t>Вологжанин Егор, Вариант №7</t>
  </si>
  <si>
    <t>Студент группы ОМ-20.04.01.04-11</t>
  </si>
  <si>
    <t xml:space="preserve">Задача </t>
  </si>
  <si>
    <t>Microsoft Excel 16.0 Отчет об устойчивости</t>
  </si>
  <si>
    <t>Лист: [лаб_3.xlsx]Лист1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</si>
  <si>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</si>
  <si>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</si>
  <si>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</si>
  <si>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</si>
  <si>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</si>
  <si>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</si>
  <si>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</si>
  <si>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</si>
  <si>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</si>
  <si>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</si>
  <si>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</si>
  <si>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Ограничения</t>
  </si>
  <si>
    <t>Тень</t>
  </si>
  <si>
    <t>Цена</t>
  </si>
  <si>
    <t>Ограничение</t>
  </si>
  <si>
    <t>Правая сторона</t>
  </si>
  <si>
    <t>Выпуск продукции Х1</t>
  </si>
  <si>
    <t>Выпуск продукции Х2</t>
  </si>
  <si>
    <t>Сырьё (кг) Левая часть</t>
  </si>
  <si>
    <t>Оборудование (ст.час) Левая часть</t>
  </si>
  <si>
    <t>Труд (руб.) Левая часть</t>
  </si>
  <si>
    <t>$D$5</t>
  </si>
  <si>
    <t>$E$5</t>
  </si>
  <si>
    <t>$G$10</t>
  </si>
  <si>
    <t>$G$8</t>
  </si>
  <si>
    <t>$G$9</t>
  </si>
  <si>
    <t>Отчет создан: 24.11.2023 18:02:34</t>
  </si>
  <si>
    <t>Лист: [лаб_3.xlsx]Лист1_Сырьё0-1</t>
  </si>
  <si>
    <t>Отчет создан: 24.11.2023 19:12:17</t>
  </si>
  <si>
    <t>Лист: [лаб_3.xlsx]Лист1_Сырьё2</t>
  </si>
  <si>
    <t>Отчет создан: 24.11.2023 19:19:06</t>
  </si>
  <si>
    <t>п.ч.</t>
  </si>
  <si>
    <t>ув.</t>
  </si>
  <si>
    <t>ум.</t>
  </si>
  <si>
    <t>Лист: [лаб_3.xlsx]Лист_СырьёУв1</t>
  </si>
  <si>
    <t>Отчет создан: 24.11.2023 19:31:05</t>
  </si>
  <si>
    <t>Задача 2-го варианта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</si>
</sst>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0" fillId="0" borderId="7" xfId="0" applyBorder="1"/>
    <xf numFmtId="0" fontId="0" fillId="0" borderId="8" xfId="0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" xfId="0" applyBorder="1"/>
    <xf numFmtId="0" fontId="1" fillId="0" borderId="9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180975</xdr:colOff>
      <xdr:row>2</xdr:row>
      <xdr:rowOff>0</xdr:rowOff>
    </xdr:from>
    <xdr:to>
      <xdr:col>32</xdr:col>
      <xdr:colOff>181826</xdr:colOff>
      <xdr:row>14</xdr:row>
      <xdr:rowOff>190879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5E3CE5-6136-4C53-852F-6A24072E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2175" y="733425"/>
          <a:ext cx="6096851" cy="2715004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</xdr:row>
      <xdr:rowOff>0</xdr:rowOff>
    </xdr:from>
    <xdr:to>
      <xdr:col>22</xdr:col>
      <xdr:colOff>152950</xdr:colOff>
      <xdr:row>8</xdr:row>
      <xdr:rowOff>171659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DEDA46-373D-4155-955D-13B6AFDB9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742950"/>
          <a:ext cx="3943900" cy="1495634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</xdr:colOff>
      <xdr:row>9</xdr:row>
      <xdr:rowOff>9525</xdr:rowOff>
    </xdr:from>
    <xdr:to>
      <xdr:col>22</xdr:col>
      <xdr:colOff>143311</xdr:colOff>
      <xdr:row>23</xdr:row>
      <xdr:rowOff>181390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69C8BB5-727C-4A95-89DB-9240A6BA1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9875" y="1990725"/>
          <a:ext cx="3124636" cy="2972215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15</xdr:row>
      <xdr:rowOff>152400</xdr:rowOff>
    </xdr:from>
    <xdr:to>
      <xdr:col>30</xdr:col>
      <xdr:colOff>295972</xdr:colOff>
      <xdr:row>25</xdr:row>
      <xdr:rowOff>190785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7364651-65A8-47D6-89C4-28573E3F5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92175" y="3333750"/>
          <a:ext cx="4991797" cy="2038635"/>
        </a:xfrm>
        <a:prstGeom prst="rect">
          <a:avLst/>
        </a:prstGeom>
      </xdr:spPr>
    </xdr:pic>
    <xdr:clientData/>
  </xdr:twoCellAnchor>
  <xdr:twoCellAnchor editAs="oneCell">
    <xdr:from>
      <xdr:col>21</xdr:col>
      <xdr:colOff>342900</xdr:colOff>
      <xdr:row>26</xdr:row>
      <xdr:rowOff>66675</xdr:rowOff>
    </xdr:from>
    <xdr:to>
      <xdr:col>31</xdr:col>
      <xdr:colOff>534277</xdr:colOff>
      <xdr:row>35</xdr:row>
      <xdr:rowOff>152663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9712B8D-354A-CD3D-D16F-4A6D33EF6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44500" y="5448300"/>
          <a:ext cx="6287377" cy="1886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5036-4133-4277-8EFD-BB3F3F78D782}">
  <dimension ref="A1:H17"/>
  <sheetViews>
    <sheetView showGridLines="0" workbookViewId="0">
      <selection activeCell="K15" sqref="K15"/>
    </sheetView>
  </sheetViews>
  <sheetFormatPr defaultRowHeight="15" x14ac:dyDescent="0.25"/>
  <cols>
    <col min="1" max="1" width="2.28515625" customWidth="1"/>
    <col min="2" max="2" width="7.5703125" bestFit="1" customWidth="1"/>
    <col min="3" max="3" width="33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20</v>
      </c>
    </row>
    <row r="2" spans="1:8" x14ac:dyDescent="0.25">
      <c r="A2" s="5" t="s">
        <v>21</v>
      </c>
    </row>
    <row r="3" spans="1:8" x14ac:dyDescent="0.25">
      <c r="A3" s="5" t="s">
        <v>48</v>
      </c>
    </row>
    <row r="6" spans="1:8" ht="15.75" thickBot="1" x14ac:dyDescent="0.3">
      <c r="A6" t="s">
        <v>22</v>
      </c>
    </row>
    <row r="7" spans="1:8" x14ac:dyDescent="0.25">
      <c r="B7" s="8"/>
      <c r="C7" s="8"/>
      <c r="D7" s="8" t="s">
        <v>25</v>
      </c>
      <c r="E7" s="8" t="s">
        <v>27</v>
      </c>
      <c r="F7" s="8" t="s">
        <v>6</v>
      </c>
      <c r="G7" s="8" t="s">
        <v>30</v>
      </c>
      <c r="H7" s="8" t="s">
        <v>30</v>
      </c>
    </row>
    <row r="8" spans="1:8" ht="15.75" thickBot="1" x14ac:dyDescent="0.3">
      <c r="B8" s="9" t="s">
        <v>23</v>
      </c>
      <c r="C8" s="9" t="s">
        <v>24</v>
      </c>
      <c r="D8" s="9" t="s">
        <v>26</v>
      </c>
      <c r="E8" s="9" t="s">
        <v>28</v>
      </c>
      <c r="F8" s="9" t="s">
        <v>29</v>
      </c>
      <c r="G8" s="9" t="s">
        <v>31</v>
      </c>
      <c r="H8" s="9" t="s">
        <v>32</v>
      </c>
    </row>
    <row r="9" spans="1:8" x14ac:dyDescent="0.25">
      <c r="B9" s="6" t="s">
        <v>43</v>
      </c>
      <c r="C9" s="6" t="s">
        <v>38</v>
      </c>
      <c r="D9" s="6">
        <v>65</v>
      </c>
      <c r="E9" s="6">
        <v>0</v>
      </c>
      <c r="F9" s="6">
        <v>194</v>
      </c>
      <c r="G9" s="6">
        <v>34.666666666666664</v>
      </c>
      <c r="H9" s="6">
        <v>22.5</v>
      </c>
    </row>
    <row r="10" spans="1:8" ht="15.75" thickBot="1" x14ac:dyDescent="0.3">
      <c r="B10" s="7" t="s">
        <v>44</v>
      </c>
      <c r="C10" s="7" t="s">
        <v>39</v>
      </c>
      <c r="D10" s="7">
        <v>27</v>
      </c>
      <c r="E10" s="7">
        <v>0</v>
      </c>
      <c r="F10" s="7">
        <v>343</v>
      </c>
      <c r="G10" s="7">
        <v>45</v>
      </c>
      <c r="H10" s="7">
        <v>52</v>
      </c>
    </row>
    <row r="12" spans="1:8" ht="15.75" thickBot="1" x14ac:dyDescent="0.3">
      <c r="A12" t="s">
        <v>33</v>
      </c>
    </row>
    <row r="13" spans="1:8" x14ac:dyDescent="0.25">
      <c r="B13" s="8"/>
      <c r="C13" s="8"/>
      <c r="D13" s="8" t="s">
        <v>25</v>
      </c>
      <c r="E13" s="8" t="s">
        <v>34</v>
      </c>
      <c r="F13" s="8" t="s">
        <v>36</v>
      </c>
      <c r="G13" s="8" t="s">
        <v>30</v>
      </c>
      <c r="H13" s="8" t="s">
        <v>30</v>
      </c>
    </row>
    <row r="14" spans="1:8" ht="15.75" thickBot="1" x14ac:dyDescent="0.3">
      <c r="B14" s="9" t="s">
        <v>23</v>
      </c>
      <c r="C14" s="9" t="s">
        <v>24</v>
      </c>
      <c r="D14" s="9" t="s">
        <v>26</v>
      </c>
      <c r="E14" s="9" t="s">
        <v>35</v>
      </c>
      <c r="F14" s="9" t="s">
        <v>37</v>
      </c>
      <c r="G14" s="9" t="s">
        <v>31</v>
      </c>
      <c r="H14" s="9" t="s">
        <v>32</v>
      </c>
    </row>
    <row r="15" spans="1:8" x14ac:dyDescent="0.25">
      <c r="B15" s="6" t="s">
        <v>45</v>
      </c>
      <c r="C15" s="6" t="s">
        <v>42</v>
      </c>
      <c r="D15" s="6">
        <v>433</v>
      </c>
      <c r="E15" s="6">
        <v>0</v>
      </c>
      <c r="F15" s="6">
        <v>476</v>
      </c>
      <c r="G15" s="6">
        <v>1E+30</v>
      </c>
      <c r="H15" s="6">
        <v>43</v>
      </c>
    </row>
    <row r="16" spans="1:8" x14ac:dyDescent="0.25">
      <c r="B16" s="6" t="s">
        <v>46</v>
      </c>
      <c r="C16" s="6" t="s">
        <v>40</v>
      </c>
      <c r="D16" s="6">
        <v>238</v>
      </c>
      <c r="E16" s="6">
        <v>52</v>
      </c>
      <c r="F16" s="6">
        <v>238</v>
      </c>
      <c r="G16" s="6">
        <v>43.333333333333336</v>
      </c>
      <c r="H16" s="6">
        <v>12.285714285714286</v>
      </c>
    </row>
    <row r="17" spans="2:8" ht="15.75" thickBot="1" x14ac:dyDescent="0.3">
      <c r="B17" s="7" t="s">
        <v>47</v>
      </c>
      <c r="C17" s="7" t="s">
        <v>41</v>
      </c>
      <c r="D17" s="7">
        <v>211</v>
      </c>
      <c r="E17" s="7">
        <v>45</v>
      </c>
      <c r="F17" s="7">
        <v>211</v>
      </c>
      <c r="G17" s="7">
        <v>7.166666666666667</v>
      </c>
      <c r="H17" s="7"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8D00-8420-4D79-9C4B-D3B955FF1221}">
  <dimension ref="A1:K20"/>
  <sheetViews>
    <sheetView tabSelected="1" workbookViewId="0">
      <selection activeCell="M6" sqref="M6"/>
    </sheetView>
  </sheetViews>
  <sheetFormatPr defaultRowHeight="15.75" x14ac:dyDescent="0.25"/>
  <cols>
    <col min="1" max="6" width="9.140625" style="1"/>
    <col min="7" max="8" width="9.140625" style="1" customWidth="1"/>
    <col min="9" max="16384" width="9.140625" style="1"/>
  </cols>
  <sheetData>
    <row r="1" spans="1:11" x14ac:dyDescent="0.25">
      <c r="A1" s="17" t="s">
        <v>17</v>
      </c>
      <c r="B1" s="17"/>
      <c r="C1" s="17"/>
      <c r="D1" s="17"/>
      <c r="E1" s="17" t="s">
        <v>18</v>
      </c>
      <c r="F1" s="17"/>
      <c r="G1" s="17"/>
      <c r="H1" s="17"/>
    </row>
    <row r="2" spans="1:11" ht="20.25" x14ac:dyDescent="0.25">
      <c r="A2" s="21" t="s">
        <v>58</v>
      </c>
      <c r="B2" s="21"/>
      <c r="C2" s="21"/>
      <c r="D2" s="21"/>
      <c r="E2" s="21"/>
      <c r="F2" s="21"/>
      <c r="G2" s="21"/>
      <c r="H2" s="21"/>
    </row>
    <row r="3" spans="1:11" ht="25.5" x14ac:dyDescent="0.25">
      <c r="A3" s="22" t="s">
        <v>15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19" t="s">
        <v>0</v>
      </c>
      <c r="B4" s="19"/>
      <c r="C4" s="19"/>
      <c r="D4" s="4" t="s">
        <v>3</v>
      </c>
      <c r="E4" s="4" t="s">
        <v>4</v>
      </c>
    </row>
    <row r="5" spans="1:11" x14ac:dyDescent="0.25">
      <c r="A5" s="19" t="s">
        <v>1</v>
      </c>
      <c r="B5" s="19"/>
      <c r="C5" s="19"/>
      <c r="D5" s="2">
        <v>65</v>
      </c>
      <c r="E5" s="2">
        <v>27</v>
      </c>
    </row>
    <row r="6" spans="1:11" x14ac:dyDescent="0.25">
      <c r="A6" s="19" t="s">
        <v>2</v>
      </c>
      <c r="B6" s="19"/>
      <c r="C6" s="19"/>
      <c r="D6" s="2">
        <v>0</v>
      </c>
      <c r="E6" s="2">
        <v>0</v>
      </c>
    </row>
    <row r="7" spans="1:11" x14ac:dyDescent="0.25">
      <c r="C7" s="19" t="s">
        <v>5</v>
      </c>
      <c r="D7" s="19"/>
      <c r="E7" s="19"/>
      <c r="F7" s="19"/>
      <c r="G7" s="19" t="s">
        <v>11</v>
      </c>
      <c r="H7" s="19"/>
      <c r="I7" s="4" t="s">
        <v>12</v>
      </c>
      <c r="J7" s="19" t="s">
        <v>13</v>
      </c>
      <c r="K7" s="19"/>
    </row>
    <row r="8" spans="1:11" x14ac:dyDescent="0.25">
      <c r="A8" s="19" t="s">
        <v>9</v>
      </c>
      <c r="B8" s="19"/>
      <c r="C8" s="20"/>
      <c r="D8" s="2">
        <v>2</v>
      </c>
      <c r="E8" s="2">
        <v>4</v>
      </c>
      <c r="G8" s="18">
        <f>SUMPRODUCT($D$5:$E$5,D8:E8)</f>
        <v>238</v>
      </c>
      <c r="H8" s="18"/>
      <c r="I8" s="4" t="s">
        <v>14</v>
      </c>
      <c r="J8" s="18">
        <v>238</v>
      </c>
      <c r="K8" s="18"/>
    </row>
    <row r="9" spans="1:11" x14ac:dyDescent="0.25">
      <c r="A9" s="19" t="s">
        <v>8</v>
      </c>
      <c r="B9" s="19"/>
      <c r="C9" s="20"/>
      <c r="D9" s="2">
        <v>2</v>
      </c>
      <c r="E9" s="2">
        <v>3</v>
      </c>
      <c r="G9" s="18">
        <f t="shared" ref="G9:G10" si="0">SUMPRODUCT($D$5:$E$5,D9:E9)</f>
        <v>211</v>
      </c>
      <c r="H9" s="18"/>
      <c r="I9" s="4" t="s">
        <v>14</v>
      </c>
      <c r="J9" s="18">
        <v>211</v>
      </c>
      <c r="K9" s="18"/>
    </row>
    <row r="10" spans="1:11" x14ac:dyDescent="0.25">
      <c r="A10" s="19" t="s">
        <v>10</v>
      </c>
      <c r="B10" s="19"/>
      <c r="C10" s="20"/>
      <c r="D10" s="2">
        <v>5</v>
      </c>
      <c r="E10" s="2">
        <v>4</v>
      </c>
      <c r="G10" s="18">
        <f t="shared" si="0"/>
        <v>433</v>
      </c>
      <c r="H10" s="18"/>
      <c r="I10" s="4" t="s">
        <v>14</v>
      </c>
      <c r="J10" s="18">
        <v>476</v>
      </c>
      <c r="K10" s="18"/>
    </row>
    <row r="11" spans="1:11" x14ac:dyDescent="0.25">
      <c r="C11" s="19" t="s">
        <v>6</v>
      </c>
      <c r="D11" s="19"/>
      <c r="E11" s="19"/>
      <c r="F11" s="19"/>
      <c r="G11" s="19" t="s">
        <v>16</v>
      </c>
      <c r="H11" s="19"/>
    </row>
    <row r="12" spans="1:11" x14ac:dyDescent="0.25">
      <c r="A12" s="19" t="s">
        <v>7</v>
      </c>
      <c r="B12" s="19"/>
      <c r="C12" s="20"/>
      <c r="D12" s="2">
        <v>194</v>
      </c>
      <c r="E12" s="2">
        <v>343</v>
      </c>
      <c r="G12" s="18">
        <f>D5*D12+E5*E12</f>
        <v>21871</v>
      </c>
      <c r="H12" s="18"/>
    </row>
    <row r="15" spans="1:11" x14ac:dyDescent="0.25">
      <c r="A15" s="2" t="s">
        <v>53</v>
      </c>
      <c r="B15" s="2" t="s">
        <v>54</v>
      </c>
      <c r="C15" s="2" t="s">
        <v>55</v>
      </c>
    </row>
    <row r="16" spans="1:11" x14ac:dyDescent="0.25">
      <c r="A16" s="10">
        <v>238</v>
      </c>
      <c r="B16" s="10">
        <v>43.333333333333336</v>
      </c>
      <c r="C16" s="10">
        <v>12.285714285714286</v>
      </c>
    </row>
    <row r="18" spans="1:9" x14ac:dyDescent="0.25">
      <c r="B18" s="2">
        <f>A16+B16</f>
        <v>281.33333333333331</v>
      </c>
      <c r="C18" s="2">
        <f>A16-C16</f>
        <v>225.71428571428572</v>
      </c>
      <c r="D18" s="4"/>
      <c r="E18" s="4"/>
      <c r="F18" s="4"/>
      <c r="G18"/>
      <c r="H18"/>
      <c r="I18"/>
    </row>
    <row r="19" spans="1:9" x14ac:dyDescent="0.25">
      <c r="B19" s="2">
        <v>281.33333329999999</v>
      </c>
      <c r="C19" s="2">
        <v>225.7142857</v>
      </c>
      <c r="D19" s="4"/>
      <c r="E19" s="4"/>
      <c r="F19" s="4"/>
    </row>
    <row r="20" spans="1:9" x14ac:dyDescent="0.25">
      <c r="A20" s="4"/>
      <c r="B20" s="4"/>
      <c r="C20" s="4"/>
      <c r="D20" s="4"/>
      <c r="E20" s="4"/>
      <c r="F20" s="4"/>
    </row>
  </sheetData>
  <mergeCells count="23">
    <mergeCell ref="A4:C4"/>
    <mergeCell ref="C11:F11"/>
    <mergeCell ref="G11:H11"/>
    <mergeCell ref="A12:C12"/>
    <mergeCell ref="G12:H12"/>
    <mergeCell ref="A9:C9"/>
    <mergeCell ref="G9:H9"/>
    <mergeCell ref="E1:H1"/>
    <mergeCell ref="A1:D1"/>
    <mergeCell ref="J9:K9"/>
    <mergeCell ref="A10:C10"/>
    <mergeCell ref="G10:H10"/>
    <mergeCell ref="J10:K10"/>
    <mergeCell ref="A5:C5"/>
    <mergeCell ref="A6:C6"/>
    <mergeCell ref="C7:F7"/>
    <mergeCell ref="G7:H7"/>
    <mergeCell ref="J7:K7"/>
    <mergeCell ref="A8:C8"/>
    <mergeCell ref="G8:H8"/>
    <mergeCell ref="J8:K8"/>
    <mergeCell ref="A2:H2"/>
    <mergeCell ref="A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33A2-6950-4842-A00C-000EDD7969DB}">
  <dimension ref="A1:H17"/>
  <sheetViews>
    <sheetView showGridLines="0" workbookViewId="0">
      <selection activeCell="F16" sqref="F16"/>
    </sheetView>
  </sheetViews>
  <sheetFormatPr defaultRowHeight="15" x14ac:dyDescent="0.25"/>
  <cols>
    <col min="1" max="1" width="2.28515625" customWidth="1"/>
    <col min="2" max="2" width="7.5703125" bestFit="1" customWidth="1"/>
    <col min="3" max="3" width="33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20</v>
      </c>
    </row>
    <row r="2" spans="1:8" x14ac:dyDescent="0.25">
      <c r="A2" s="5" t="s">
        <v>49</v>
      </c>
    </row>
    <row r="3" spans="1:8" x14ac:dyDescent="0.25">
      <c r="A3" s="5" t="s">
        <v>50</v>
      </c>
    </row>
    <row r="6" spans="1:8" ht="15.75" thickBot="1" x14ac:dyDescent="0.3">
      <c r="A6" t="s">
        <v>22</v>
      </c>
    </row>
    <row r="7" spans="1:8" x14ac:dyDescent="0.25">
      <c r="B7" s="8"/>
      <c r="C7" s="8"/>
      <c r="D7" s="8" t="s">
        <v>25</v>
      </c>
      <c r="E7" s="8" t="s">
        <v>27</v>
      </c>
      <c r="F7" s="8" t="s">
        <v>6</v>
      </c>
      <c r="G7" s="8" t="s">
        <v>30</v>
      </c>
      <c r="H7" s="8" t="s">
        <v>30</v>
      </c>
    </row>
    <row r="8" spans="1:8" ht="15.75" thickBot="1" x14ac:dyDescent="0.3">
      <c r="B8" s="9" t="s">
        <v>23</v>
      </c>
      <c r="C8" s="9" t="s">
        <v>24</v>
      </c>
      <c r="D8" s="9" t="s">
        <v>26</v>
      </c>
      <c r="E8" s="9" t="s">
        <v>28</v>
      </c>
      <c r="F8" s="9" t="s">
        <v>29</v>
      </c>
      <c r="G8" s="9" t="s">
        <v>31</v>
      </c>
      <c r="H8" s="9" t="s">
        <v>32</v>
      </c>
    </row>
    <row r="9" spans="1:8" x14ac:dyDescent="0.25">
      <c r="B9" s="6" t="s">
        <v>43</v>
      </c>
      <c r="C9" s="6" t="s">
        <v>38</v>
      </c>
      <c r="D9" s="6">
        <v>83.76190476666666</v>
      </c>
      <c r="E9" s="6">
        <v>0</v>
      </c>
      <c r="F9" s="6">
        <v>194</v>
      </c>
      <c r="G9" s="6">
        <v>234.75</v>
      </c>
      <c r="H9" s="6">
        <v>22.5</v>
      </c>
    </row>
    <row r="10" spans="1:8" ht="15.75" thickBot="1" x14ac:dyDescent="0.3">
      <c r="B10" s="7" t="s">
        <v>44</v>
      </c>
      <c r="C10" s="7" t="s">
        <v>39</v>
      </c>
      <c r="D10" s="7">
        <v>14.297619041666671</v>
      </c>
      <c r="E10" s="7">
        <v>0</v>
      </c>
      <c r="F10" s="7">
        <v>343</v>
      </c>
      <c r="G10" s="7">
        <v>45</v>
      </c>
      <c r="H10" s="7">
        <v>187.8</v>
      </c>
    </row>
    <row r="12" spans="1:8" ht="15.75" thickBot="1" x14ac:dyDescent="0.3">
      <c r="A12" t="s">
        <v>33</v>
      </c>
    </row>
    <row r="13" spans="1:8" x14ac:dyDescent="0.25">
      <c r="B13" s="8"/>
      <c r="C13" s="8"/>
      <c r="D13" s="8" t="s">
        <v>25</v>
      </c>
      <c r="E13" s="8" t="s">
        <v>34</v>
      </c>
      <c r="F13" s="8" t="s">
        <v>36</v>
      </c>
      <c r="G13" s="8" t="s">
        <v>30</v>
      </c>
      <c r="H13" s="8" t="s">
        <v>30</v>
      </c>
    </row>
    <row r="14" spans="1:8" ht="15.75" thickBot="1" x14ac:dyDescent="0.3">
      <c r="B14" s="9" t="s">
        <v>23</v>
      </c>
      <c r="C14" s="9" t="s">
        <v>24</v>
      </c>
      <c r="D14" s="9" t="s">
        <v>26</v>
      </c>
      <c r="E14" s="9" t="s">
        <v>35</v>
      </c>
      <c r="F14" s="9" t="s">
        <v>37</v>
      </c>
      <c r="G14" s="9" t="s">
        <v>31</v>
      </c>
      <c r="H14" s="9" t="s">
        <v>32</v>
      </c>
    </row>
    <row r="15" spans="1:8" x14ac:dyDescent="0.25">
      <c r="B15" s="6" t="s">
        <v>45</v>
      </c>
      <c r="C15" s="6" t="s">
        <v>42</v>
      </c>
      <c r="D15" s="6">
        <v>476</v>
      </c>
      <c r="E15" s="6">
        <v>7.5</v>
      </c>
      <c r="F15" s="6">
        <v>476</v>
      </c>
      <c r="G15" s="6">
        <v>3.500000049999997</v>
      </c>
      <c r="H15" s="6">
        <v>251.2857143</v>
      </c>
    </row>
    <row r="16" spans="1:8" x14ac:dyDescent="0.25">
      <c r="B16" s="6" t="s">
        <v>46</v>
      </c>
      <c r="C16" s="6" t="s">
        <v>40</v>
      </c>
      <c r="D16" s="6">
        <v>224.7142857</v>
      </c>
      <c r="E16" s="6">
        <v>78.25</v>
      </c>
      <c r="F16" s="6">
        <v>224.7142857</v>
      </c>
      <c r="G16" s="6">
        <v>1.0000000142857133</v>
      </c>
      <c r="H16" s="6">
        <v>34.314285700000013</v>
      </c>
    </row>
    <row r="17" spans="2:8" ht="15.75" thickBot="1" x14ac:dyDescent="0.3">
      <c r="B17" s="7" t="s">
        <v>47</v>
      </c>
      <c r="C17" s="7" t="s">
        <v>41</v>
      </c>
      <c r="D17" s="7">
        <v>210.41666665833333</v>
      </c>
      <c r="E17" s="7">
        <v>0</v>
      </c>
      <c r="F17" s="7">
        <v>211</v>
      </c>
      <c r="G17" s="7">
        <v>1E+30</v>
      </c>
      <c r="H17" s="7">
        <v>0.58333334166666617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D25F-1B62-44BF-877E-190CE3FE6A1C}">
  <dimension ref="A1:K20"/>
  <sheetViews>
    <sheetView topLeftCell="A4" workbookViewId="0">
      <selection activeCell="G16" sqref="G16"/>
    </sheetView>
  </sheetViews>
  <sheetFormatPr defaultRowHeight="15.75" x14ac:dyDescent="0.25"/>
  <cols>
    <col min="1" max="6" width="9.140625" style="1"/>
    <col min="7" max="8" width="9.140625" style="1" customWidth="1"/>
    <col min="9" max="12" width="9.140625" style="1"/>
    <col min="13" max="13" width="9.140625" style="1" customWidth="1"/>
    <col min="14" max="16384" width="9.140625" style="1"/>
  </cols>
  <sheetData>
    <row r="1" spans="1:11" x14ac:dyDescent="0.25">
      <c r="A1" s="17" t="s">
        <v>17</v>
      </c>
      <c r="B1" s="17"/>
      <c r="C1" s="17"/>
      <c r="D1" s="17"/>
      <c r="E1" s="17" t="s">
        <v>18</v>
      </c>
      <c r="F1" s="17"/>
      <c r="G1" s="17"/>
      <c r="H1" s="17"/>
    </row>
    <row r="2" spans="1:11" ht="20.25" x14ac:dyDescent="0.25">
      <c r="A2" s="21" t="s">
        <v>19</v>
      </c>
      <c r="B2" s="21"/>
      <c r="C2" s="21"/>
      <c r="D2" s="21"/>
      <c r="E2" s="21"/>
      <c r="F2" s="21"/>
      <c r="G2" s="21"/>
      <c r="H2" s="21"/>
    </row>
    <row r="3" spans="1:11" ht="25.5" x14ac:dyDescent="0.25">
      <c r="A3" s="22" t="s">
        <v>15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19" t="s">
        <v>0</v>
      </c>
      <c r="B4" s="19"/>
      <c r="C4" s="19"/>
      <c r="D4" s="4" t="s">
        <v>3</v>
      </c>
      <c r="E4" s="4" t="s">
        <v>4</v>
      </c>
    </row>
    <row r="5" spans="1:11" x14ac:dyDescent="0.25">
      <c r="A5" s="19" t="s">
        <v>1</v>
      </c>
      <c r="B5" s="19"/>
      <c r="C5" s="19"/>
      <c r="D5" s="2">
        <v>83.76190476666666</v>
      </c>
      <c r="E5" s="2">
        <v>14.297619041666671</v>
      </c>
    </row>
    <row r="6" spans="1:11" x14ac:dyDescent="0.25">
      <c r="A6" s="19" t="s">
        <v>2</v>
      </c>
      <c r="B6" s="19"/>
      <c r="C6" s="19"/>
      <c r="D6" s="2">
        <v>0</v>
      </c>
      <c r="E6" s="2">
        <v>0</v>
      </c>
    </row>
    <row r="7" spans="1:11" x14ac:dyDescent="0.25">
      <c r="C7" s="19" t="s">
        <v>5</v>
      </c>
      <c r="D7" s="19"/>
      <c r="E7" s="19"/>
      <c r="F7" s="19"/>
      <c r="G7" s="19" t="s">
        <v>11</v>
      </c>
      <c r="H7" s="19"/>
      <c r="I7" s="4" t="s">
        <v>12</v>
      </c>
      <c r="J7" s="19" t="s">
        <v>13</v>
      </c>
      <c r="K7" s="19"/>
    </row>
    <row r="8" spans="1:11" x14ac:dyDescent="0.25">
      <c r="A8" s="19" t="s">
        <v>9</v>
      </c>
      <c r="B8" s="19"/>
      <c r="C8" s="20"/>
      <c r="D8" s="2">
        <v>2</v>
      </c>
      <c r="E8" s="2">
        <v>4</v>
      </c>
      <c r="G8" s="18">
        <f>SUMPRODUCT($D$5:$E$5,D8:E8)</f>
        <v>224.7142857</v>
      </c>
      <c r="H8" s="18"/>
      <c r="I8" s="4" t="s">
        <v>14</v>
      </c>
      <c r="J8" s="18">
        <v>224.7142857</v>
      </c>
      <c r="K8" s="18"/>
    </row>
    <row r="9" spans="1:11" x14ac:dyDescent="0.25">
      <c r="A9" s="19" t="s">
        <v>8</v>
      </c>
      <c r="B9" s="19"/>
      <c r="C9" s="20"/>
      <c r="D9" s="2">
        <v>2</v>
      </c>
      <c r="E9" s="2">
        <v>3</v>
      </c>
      <c r="G9" s="18">
        <f t="shared" ref="G9:G10" si="0">SUMPRODUCT($D$5:$E$5,D9:E9)</f>
        <v>210.41666665833333</v>
      </c>
      <c r="H9" s="18"/>
      <c r="I9" s="4" t="s">
        <v>14</v>
      </c>
      <c r="J9" s="18">
        <v>211</v>
      </c>
      <c r="K9" s="18"/>
    </row>
    <row r="10" spans="1:11" x14ac:dyDescent="0.25">
      <c r="A10" s="19" t="s">
        <v>10</v>
      </c>
      <c r="B10" s="19"/>
      <c r="C10" s="20"/>
      <c r="D10" s="2">
        <v>5</v>
      </c>
      <c r="E10" s="2">
        <v>4</v>
      </c>
      <c r="G10" s="18">
        <f t="shared" si="0"/>
        <v>476</v>
      </c>
      <c r="H10" s="18"/>
      <c r="I10" s="4" t="s">
        <v>14</v>
      </c>
      <c r="J10" s="18">
        <v>476</v>
      </c>
      <c r="K10" s="18"/>
    </row>
    <row r="11" spans="1:11" x14ac:dyDescent="0.25">
      <c r="C11" s="19" t="s">
        <v>6</v>
      </c>
      <c r="D11" s="19"/>
      <c r="E11" s="19"/>
      <c r="F11" s="19"/>
      <c r="G11" s="19" t="s">
        <v>16</v>
      </c>
      <c r="H11" s="19"/>
    </row>
    <row r="12" spans="1:11" x14ac:dyDescent="0.25">
      <c r="A12" s="19" t="s">
        <v>7</v>
      </c>
      <c r="B12" s="19"/>
      <c r="C12" s="20"/>
      <c r="D12" s="2">
        <v>194</v>
      </c>
      <c r="E12" s="2">
        <v>343</v>
      </c>
      <c r="G12" s="18">
        <f>D5*D12+E5*E12</f>
        <v>21153.892856024999</v>
      </c>
      <c r="H12" s="18"/>
    </row>
    <row r="15" spans="1:11" x14ac:dyDescent="0.25">
      <c r="A15" s="2" t="s">
        <v>53</v>
      </c>
      <c r="B15" s="3" t="s">
        <v>55</v>
      </c>
      <c r="C15" s="11"/>
    </row>
    <row r="16" spans="1:11" x14ac:dyDescent="0.25">
      <c r="A16" s="10">
        <v>224.7142857</v>
      </c>
      <c r="B16" s="14">
        <v>34.314285700000013</v>
      </c>
      <c r="C16" s="13"/>
    </row>
    <row r="17" spans="1:8" x14ac:dyDescent="0.25">
      <c r="A17" s="4"/>
      <c r="B17" s="16"/>
      <c r="F17"/>
      <c r="G17"/>
      <c r="H17"/>
    </row>
    <row r="18" spans="1:8" x14ac:dyDescent="0.25">
      <c r="A18" s="4"/>
      <c r="B18" s="15">
        <f>A16-C16</f>
        <v>224.7142857</v>
      </c>
      <c r="C18" s="11"/>
      <c r="D18" s="4"/>
      <c r="E18" s="4"/>
      <c r="F18" s="4"/>
    </row>
    <row r="19" spans="1:8" x14ac:dyDescent="0.25">
      <c r="A19" s="4"/>
      <c r="B19" s="3">
        <v>190.4</v>
      </c>
      <c r="C19" s="11"/>
      <c r="D19" s="4"/>
      <c r="E19" s="4"/>
      <c r="F19" s="4"/>
    </row>
    <row r="20" spans="1:8" x14ac:dyDescent="0.25">
      <c r="A20" s="4"/>
      <c r="B20" s="4"/>
      <c r="C20" s="4"/>
      <c r="D20" s="4"/>
      <c r="E20" s="4"/>
      <c r="F20" s="4"/>
    </row>
  </sheetData>
  <mergeCells count="23">
    <mergeCell ref="A5:C5"/>
    <mergeCell ref="A1:D1"/>
    <mergeCell ref="E1:H1"/>
    <mergeCell ref="A2:H2"/>
    <mergeCell ref="A3:K3"/>
    <mergeCell ref="A4:C4"/>
    <mergeCell ref="J9:K9"/>
    <mergeCell ref="A10:C10"/>
    <mergeCell ref="G10:H10"/>
    <mergeCell ref="J10:K10"/>
    <mergeCell ref="A6:C6"/>
    <mergeCell ref="C7:F7"/>
    <mergeCell ref="G7:H7"/>
    <mergeCell ref="J7:K7"/>
    <mergeCell ref="A8:C8"/>
    <mergeCell ref="G8:H8"/>
    <mergeCell ref="J8:K8"/>
    <mergeCell ref="C11:F11"/>
    <mergeCell ref="G11:H11"/>
    <mergeCell ref="A12:C12"/>
    <mergeCell ref="G12:H12"/>
    <mergeCell ref="A9:C9"/>
    <mergeCell ref="G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6AFD-AAF1-4C1F-8922-E178177516C1}">
  <dimension ref="A1:H17"/>
  <sheetViews>
    <sheetView showGridLines="0" workbookViewId="0">
      <selection activeCell="F16" sqref="F16"/>
    </sheetView>
  </sheetViews>
  <sheetFormatPr defaultRowHeight="15" x14ac:dyDescent="0.25"/>
  <cols>
    <col min="1" max="1" width="2.28515625" customWidth="1"/>
    <col min="2" max="2" width="7.5703125" bestFit="1" customWidth="1"/>
    <col min="3" max="3" width="33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20</v>
      </c>
    </row>
    <row r="2" spans="1:8" x14ac:dyDescent="0.25">
      <c r="A2" s="5" t="s">
        <v>51</v>
      </c>
    </row>
    <row r="3" spans="1:8" x14ac:dyDescent="0.25">
      <c r="A3" s="5" t="s">
        <v>52</v>
      </c>
    </row>
    <row r="6" spans="1:8" ht="15.75" thickBot="1" x14ac:dyDescent="0.3">
      <c r="A6" t="s">
        <v>22</v>
      </c>
    </row>
    <row r="7" spans="1:8" x14ac:dyDescent="0.25">
      <c r="B7" s="8"/>
      <c r="C7" s="8"/>
      <c r="D7" s="8" t="s">
        <v>25</v>
      </c>
      <c r="E7" s="8" t="s">
        <v>27</v>
      </c>
      <c r="F7" s="8" t="s">
        <v>6</v>
      </c>
      <c r="G7" s="8" t="s">
        <v>30</v>
      </c>
      <c r="H7" s="8" t="s">
        <v>30</v>
      </c>
    </row>
    <row r="8" spans="1:8" ht="15.75" thickBot="1" x14ac:dyDescent="0.3">
      <c r="B8" s="9" t="s">
        <v>23</v>
      </c>
      <c r="C8" s="9" t="s">
        <v>24</v>
      </c>
      <c r="D8" s="9" t="s">
        <v>26</v>
      </c>
      <c r="E8" s="9" t="s">
        <v>28</v>
      </c>
      <c r="F8" s="9" t="s">
        <v>29</v>
      </c>
      <c r="G8" s="9" t="s">
        <v>31</v>
      </c>
      <c r="H8" s="9" t="s">
        <v>32</v>
      </c>
    </row>
    <row r="9" spans="1:8" x14ac:dyDescent="0.25">
      <c r="B9" s="6" t="s">
        <v>43</v>
      </c>
      <c r="C9" s="6" t="s">
        <v>38</v>
      </c>
      <c r="D9" s="6">
        <v>94.7</v>
      </c>
      <c r="E9" s="6">
        <v>0</v>
      </c>
      <c r="F9" s="6">
        <v>194</v>
      </c>
      <c r="G9" s="6">
        <v>1E+30</v>
      </c>
      <c r="H9" s="6">
        <v>22.5</v>
      </c>
    </row>
    <row r="10" spans="1:8" ht="15.75" thickBot="1" x14ac:dyDescent="0.3">
      <c r="B10" s="7" t="s">
        <v>44</v>
      </c>
      <c r="C10" s="7" t="s">
        <v>39</v>
      </c>
      <c r="D10" s="7">
        <v>0</v>
      </c>
      <c r="E10" s="7">
        <v>-45</v>
      </c>
      <c r="F10" s="7">
        <v>343</v>
      </c>
      <c r="G10" s="7">
        <v>45</v>
      </c>
      <c r="H10" s="7">
        <v>1E+30</v>
      </c>
    </row>
    <row r="12" spans="1:8" ht="15.75" thickBot="1" x14ac:dyDescent="0.3">
      <c r="A12" t="s">
        <v>33</v>
      </c>
    </row>
    <row r="13" spans="1:8" x14ac:dyDescent="0.25">
      <c r="B13" s="8"/>
      <c r="C13" s="8"/>
      <c r="D13" s="8" t="s">
        <v>25</v>
      </c>
      <c r="E13" s="8" t="s">
        <v>34</v>
      </c>
      <c r="F13" s="8" t="s">
        <v>36</v>
      </c>
      <c r="G13" s="8" t="s">
        <v>30</v>
      </c>
      <c r="H13" s="8" t="s">
        <v>30</v>
      </c>
    </row>
    <row r="14" spans="1:8" ht="15.75" thickBot="1" x14ac:dyDescent="0.3">
      <c r="B14" s="9" t="s">
        <v>23</v>
      </c>
      <c r="C14" s="9" t="s">
        <v>24</v>
      </c>
      <c r="D14" s="9" t="s">
        <v>26</v>
      </c>
      <c r="E14" s="9" t="s">
        <v>35</v>
      </c>
      <c r="F14" s="9" t="s">
        <v>37</v>
      </c>
      <c r="G14" s="9" t="s">
        <v>31</v>
      </c>
      <c r="H14" s="9" t="s">
        <v>32</v>
      </c>
    </row>
    <row r="15" spans="1:8" x14ac:dyDescent="0.25">
      <c r="B15" s="6" t="s">
        <v>45</v>
      </c>
      <c r="C15" s="6" t="s">
        <v>42</v>
      </c>
      <c r="D15" s="6">
        <v>473.5</v>
      </c>
      <c r="E15" s="6">
        <v>0</v>
      </c>
      <c r="F15" s="6">
        <v>476</v>
      </c>
      <c r="G15" s="6">
        <v>1E+30</v>
      </c>
      <c r="H15" s="6">
        <v>2.5</v>
      </c>
    </row>
    <row r="16" spans="1:8" x14ac:dyDescent="0.25">
      <c r="B16" s="6" t="s">
        <v>46</v>
      </c>
      <c r="C16" s="6" t="s">
        <v>40</v>
      </c>
      <c r="D16" s="6">
        <v>189.4</v>
      </c>
      <c r="E16" s="6">
        <v>97</v>
      </c>
      <c r="F16" s="6">
        <v>189.4</v>
      </c>
      <c r="G16" s="6">
        <v>1</v>
      </c>
      <c r="H16" s="6">
        <v>189.4</v>
      </c>
    </row>
    <row r="17" spans="2:8" ht="15.75" thickBot="1" x14ac:dyDescent="0.3">
      <c r="B17" s="7" t="s">
        <v>47</v>
      </c>
      <c r="C17" s="7" t="s">
        <v>41</v>
      </c>
      <c r="D17" s="7">
        <v>189.4</v>
      </c>
      <c r="E17" s="7">
        <v>0</v>
      </c>
      <c r="F17" s="7">
        <v>211</v>
      </c>
      <c r="G17" s="7">
        <v>1E+30</v>
      </c>
      <c r="H17" s="7">
        <v>21.599999999999987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5DCA-33E6-4C61-8CFF-2AEF9BF0F94D}">
  <dimension ref="A1:K20"/>
  <sheetViews>
    <sheetView workbookViewId="0">
      <selection activeCell="N11" sqref="N11"/>
    </sheetView>
  </sheetViews>
  <sheetFormatPr defaultRowHeight="15.75" x14ac:dyDescent="0.25"/>
  <cols>
    <col min="1" max="12" width="9.140625" style="1"/>
    <col min="13" max="13" width="9.140625" style="1" customWidth="1"/>
    <col min="14" max="16384" width="9.140625" style="1"/>
  </cols>
  <sheetData>
    <row r="1" spans="1:11" x14ac:dyDescent="0.25">
      <c r="A1" s="17" t="s">
        <v>17</v>
      </c>
      <c r="B1" s="17"/>
      <c r="C1" s="17"/>
      <c r="D1" s="17"/>
      <c r="E1" s="17" t="s">
        <v>18</v>
      </c>
      <c r="F1" s="17"/>
      <c r="G1" s="17"/>
      <c r="H1" s="17"/>
    </row>
    <row r="2" spans="1:11" ht="20.25" x14ac:dyDescent="0.25">
      <c r="A2" s="21" t="s">
        <v>19</v>
      </c>
      <c r="B2" s="21"/>
      <c r="C2" s="21"/>
      <c r="D2" s="21"/>
      <c r="E2" s="21"/>
      <c r="F2" s="21"/>
      <c r="G2" s="21"/>
      <c r="H2" s="21"/>
    </row>
    <row r="3" spans="1:11" ht="25.5" x14ac:dyDescent="0.25">
      <c r="A3" s="22" t="s">
        <v>15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19" t="s">
        <v>0</v>
      </c>
      <c r="B4" s="19"/>
      <c r="C4" s="19"/>
      <c r="D4" s="4" t="s">
        <v>3</v>
      </c>
      <c r="E4" s="4" t="s">
        <v>4</v>
      </c>
    </row>
    <row r="5" spans="1:11" x14ac:dyDescent="0.25">
      <c r="A5" s="19" t="s">
        <v>1</v>
      </c>
      <c r="B5" s="19"/>
      <c r="C5" s="19"/>
      <c r="D5" s="2">
        <v>94.7</v>
      </c>
      <c r="E5" s="2">
        <v>0</v>
      </c>
    </row>
    <row r="6" spans="1:11" x14ac:dyDescent="0.25">
      <c r="A6" s="19" t="s">
        <v>2</v>
      </c>
      <c r="B6" s="19"/>
      <c r="C6" s="19"/>
      <c r="D6" s="2">
        <v>0</v>
      </c>
      <c r="E6" s="2">
        <v>0</v>
      </c>
    </row>
    <row r="7" spans="1:11" x14ac:dyDescent="0.25">
      <c r="C7" s="19" t="s">
        <v>5</v>
      </c>
      <c r="D7" s="19"/>
      <c r="E7" s="19"/>
      <c r="F7" s="19"/>
      <c r="G7" s="19" t="s">
        <v>11</v>
      </c>
      <c r="H7" s="19"/>
      <c r="I7" s="4" t="s">
        <v>12</v>
      </c>
      <c r="J7" s="19" t="s">
        <v>13</v>
      </c>
      <c r="K7" s="19"/>
    </row>
    <row r="8" spans="1:11" x14ac:dyDescent="0.25">
      <c r="A8" s="19" t="s">
        <v>9</v>
      </c>
      <c r="B8" s="19"/>
      <c r="C8" s="20"/>
      <c r="D8" s="2">
        <v>2</v>
      </c>
      <c r="E8" s="2">
        <v>4</v>
      </c>
      <c r="G8" s="18">
        <f>SUMPRODUCT($D$5:$E$5,D8:E8)</f>
        <v>189.4</v>
      </c>
      <c r="H8" s="18"/>
      <c r="I8" s="4" t="s">
        <v>14</v>
      </c>
      <c r="J8" s="18">
        <v>189.4</v>
      </c>
      <c r="K8" s="18"/>
    </row>
    <row r="9" spans="1:11" x14ac:dyDescent="0.25">
      <c r="A9" s="19" t="s">
        <v>8</v>
      </c>
      <c r="B9" s="19"/>
      <c r="C9" s="20"/>
      <c r="D9" s="2">
        <v>2</v>
      </c>
      <c r="E9" s="2">
        <v>3</v>
      </c>
      <c r="G9" s="18">
        <f t="shared" ref="G9:G10" si="0">SUMPRODUCT($D$5:$E$5,D9:E9)</f>
        <v>189.4</v>
      </c>
      <c r="H9" s="18"/>
      <c r="I9" s="4" t="s">
        <v>14</v>
      </c>
      <c r="J9" s="18">
        <v>211</v>
      </c>
      <c r="K9" s="18"/>
    </row>
    <row r="10" spans="1:11" x14ac:dyDescent="0.25">
      <c r="A10" s="19" t="s">
        <v>10</v>
      </c>
      <c r="B10" s="19"/>
      <c r="C10" s="20"/>
      <c r="D10" s="2">
        <v>5</v>
      </c>
      <c r="E10" s="2">
        <v>4</v>
      </c>
      <c r="G10" s="18">
        <f t="shared" si="0"/>
        <v>473.5</v>
      </c>
      <c r="H10" s="18"/>
      <c r="I10" s="4" t="s">
        <v>14</v>
      </c>
      <c r="J10" s="18">
        <v>476</v>
      </c>
      <c r="K10" s="18"/>
    </row>
    <row r="11" spans="1:11" x14ac:dyDescent="0.25">
      <c r="C11" s="19" t="s">
        <v>6</v>
      </c>
      <c r="D11" s="19"/>
      <c r="E11" s="19"/>
      <c r="F11" s="19"/>
      <c r="G11" s="19" t="s">
        <v>16</v>
      </c>
      <c r="H11" s="19"/>
    </row>
    <row r="12" spans="1:11" x14ac:dyDescent="0.25">
      <c r="A12" s="19" t="s">
        <v>7</v>
      </c>
      <c r="B12" s="19"/>
      <c r="C12" s="20"/>
      <c r="D12" s="2">
        <v>194</v>
      </c>
      <c r="E12" s="2">
        <v>343</v>
      </c>
      <c r="G12" s="18">
        <f>D5*D12+E5*E12</f>
        <v>18371.8</v>
      </c>
      <c r="H12" s="18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</sheetData>
  <mergeCells count="23">
    <mergeCell ref="A5:C5"/>
    <mergeCell ref="A1:D1"/>
    <mergeCell ref="E1:H1"/>
    <mergeCell ref="A2:H2"/>
    <mergeCell ref="A3:K3"/>
    <mergeCell ref="A4:C4"/>
    <mergeCell ref="J9:K9"/>
    <mergeCell ref="A10:C10"/>
    <mergeCell ref="G10:H10"/>
    <mergeCell ref="J10:K10"/>
    <mergeCell ref="A6:C6"/>
    <mergeCell ref="C7:F7"/>
    <mergeCell ref="G7:H7"/>
    <mergeCell ref="J7:K7"/>
    <mergeCell ref="A8:C8"/>
    <mergeCell ref="G8:H8"/>
    <mergeCell ref="J8:K8"/>
    <mergeCell ref="C11:F11"/>
    <mergeCell ref="G11:H11"/>
    <mergeCell ref="A12:C12"/>
    <mergeCell ref="G12:H12"/>
    <mergeCell ref="A9:C9"/>
    <mergeCell ref="G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3C66-DC86-44E6-8C3B-A9D7285F5698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33.2851562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20</v>
      </c>
    </row>
    <row r="2" spans="1:8" x14ac:dyDescent="0.25">
      <c r="A2" s="5" t="s">
        <v>56</v>
      </c>
    </row>
    <row r="3" spans="1:8" x14ac:dyDescent="0.25">
      <c r="A3" s="5" t="s">
        <v>57</v>
      </c>
    </row>
    <row r="6" spans="1:8" ht="15.75" thickBot="1" x14ac:dyDescent="0.3">
      <c r="A6" t="s">
        <v>22</v>
      </c>
    </row>
    <row r="7" spans="1:8" x14ac:dyDescent="0.25">
      <c r="B7" s="8"/>
      <c r="C7" s="8"/>
      <c r="D7" s="8" t="s">
        <v>25</v>
      </c>
      <c r="E7" s="8" t="s">
        <v>27</v>
      </c>
      <c r="F7" s="8" t="s">
        <v>6</v>
      </c>
      <c r="G7" s="8" t="s">
        <v>30</v>
      </c>
      <c r="H7" s="8" t="s">
        <v>30</v>
      </c>
    </row>
    <row r="8" spans="1:8" ht="15.75" thickBot="1" x14ac:dyDescent="0.3">
      <c r="B8" s="9" t="s">
        <v>23</v>
      </c>
      <c r="C8" s="9" t="s">
        <v>24</v>
      </c>
      <c r="D8" s="9" t="s">
        <v>26</v>
      </c>
      <c r="E8" s="9" t="s">
        <v>28</v>
      </c>
      <c r="F8" s="9" t="s">
        <v>29</v>
      </c>
      <c r="G8" s="9" t="s">
        <v>31</v>
      </c>
      <c r="H8" s="9" t="s">
        <v>32</v>
      </c>
    </row>
    <row r="9" spans="1:8" x14ac:dyDescent="0.25">
      <c r="B9" s="6" t="s">
        <v>43</v>
      </c>
      <c r="C9" s="6" t="s">
        <v>38</v>
      </c>
      <c r="D9" s="6">
        <v>0</v>
      </c>
      <c r="E9" s="6">
        <v>-34.666666666666657</v>
      </c>
      <c r="F9" s="6">
        <v>194</v>
      </c>
      <c r="G9" s="6">
        <v>34.666666666666657</v>
      </c>
      <c r="H9" s="6">
        <v>1E+30</v>
      </c>
    </row>
    <row r="10" spans="1:8" ht="15.75" thickBot="1" x14ac:dyDescent="0.3">
      <c r="B10" s="7" t="s">
        <v>44</v>
      </c>
      <c r="C10" s="7" t="s">
        <v>39</v>
      </c>
      <c r="D10" s="7">
        <v>70.333333333333329</v>
      </c>
      <c r="E10" s="7">
        <v>0</v>
      </c>
      <c r="F10" s="7">
        <v>343</v>
      </c>
      <c r="G10" s="7">
        <v>1E+30</v>
      </c>
      <c r="H10" s="7">
        <v>51.999999999999986</v>
      </c>
    </row>
    <row r="12" spans="1:8" ht="15.75" thickBot="1" x14ac:dyDescent="0.3">
      <c r="A12" t="s">
        <v>33</v>
      </c>
    </row>
    <row r="13" spans="1:8" x14ac:dyDescent="0.25">
      <c r="B13" s="8"/>
      <c r="C13" s="8"/>
      <c r="D13" s="8" t="s">
        <v>25</v>
      </c>
      <c r="E13" s="8" t="s">
        <v>34</v>
      </c>
      <c r="F13" s="8" t="s">
        <v>36</v>
      </c>
      <c r="G13" s="8" t="s">
        <v>30</v>
      </c>
      <c r="H13" s="8" t="s">
        <v>30</v>
      </c>
    </row>
    <row r="14" spans="1:8" ht="15.75" thickBot="1" x14ac:dyDescent="0.3">
      <c r="B14" s="9" t="s">
        <v>23</v>
      </c>
      <c r="C14" s="9" t="s">
        <v>24</v>
      </c>
      <c r="D14" s="9" t="s">
        <v>26</v>
      </c>
      <c r="E14" s="9" t="s">
        <v>35</v>
      </c>
      <c r="F14" s="9" t="s">
        <v>37</v>
      </c>
      <c r="G14" s="9" t="s">
        <v>31</v>
      </c>
      <c r="H14" s="9" t="s">
        <v>32</v>
      </c>
    </row>
    <row r="15" spans="1:8" x14ac:dyDescent="0.25">
      <c r="B15" s="6" t="s">
        <v>45</v>
      </c>
      <c r="C15" s="6" t="s">
        <v>42</v>
      </c>
      <c r="D15" s="6">
        <v>281.33333333333331</v>
      </c>
      <c r="E15" s="6">
        <v>0</v>
      </c>
      <c r="F15" s="6">
        <v>476</v>
      </c>
      <c r="G15" s="6">
        <v>1E+30</v>
      </c>
      <c r="H15" s="6">
        <v>194.66666666666669</v>
      </c>
    </row>
    <row r="16" spans="1:8" x14ac:dyDescent="0.25">
      <c r="B16" s="6" t="s">
        <v>46</v>
      </c>
      <c r="C16" s="6" t="s">
        <v>40</v>
      </c>
      <c r="D16" s="6">
        <v>281.33333333333331</v>
      </c>
      <c r="E16" s="6">
        <v>0</v>
      </c>
      <c r="F16" s="6">
        <v>282.33333329999999</v>
      </c>
      <c r="G16" s="6">
        <v>1E+30</v>
      </c>
      <c r="H16" s="6">
        <v>0.99999996666667812</v>
      </c>
    </row>
    <row r="17" spans="2:8" ht="15.75" thickBot="1" x14ac:dyDescent="0.3">
      <c r="B17" s="7" t="s">
        <v>47</v>
      </c>
      <c r="C17" s="7" t="s">
        <v>41</v>
      </c>
      <c r="D17" s="7">
        <v>211</v>
      </c>
      <c r="E17" s="7">
        <v>114.33333333333333</v>
      </c>
      <c r="F17" s="7">
        <v>211</v>
      </c>
      <c r="G17" s="7">
        <v>0.74999997500000859</v>
      </c>
      <c r="H17" s="7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2A02-6BD3-4DEE-A8F9-F9A1C43D6B78}">
  <dimension ref="A1:K20"/>
  <sheetViews>
    <sheetView workbookViewId="0">
      <selection activeCell="G12" sqref="G12:H12"/>
    </sheetView>
  </sheetViews>
  <sheetFormatPr defaultRowHeight="15.75" x14ac:dyDescent="0.25"/>
  <cols>
    <col min="1" max="6" width="9.140625" style="1"/>
    <col min="7" max="8" width="9.140625" style="1" customWidth="1"/>
    <col min="9" max="16384" width="9.140625" style="1"/>
  </cols>
  <sheetData>
    <row r="1" spans="1:11" x14ac:dyDescent="0.25">
      <c r="A1" s="17" t="s">
        <v>17</v>
      </c>
      <c r="B1" s="17"/>
      <c r="C1" s="17"/>
      <c r="D1" s="17"/>
      <c r="E1" s="17" t="s">
        <v>18</v>
      </c>
      <c r="F1" s="17"/>
      <c r="G1" s="17"/>
      <c r="H1" s="17"/>
    </row>
    <row r="2" spans="1:11" ht="20.25" x14ac:dyDescent="0.25">
      <c r="A2" s="21" t="s">
        <v>19</v>
      </c>
      <c r="B2" s="21"/>
      <c r="C2" s="21"/>
      <c r="D2" s="21"/>
      <c r="E2" s="21"/>
      <c r="F2" s="21"/>
      <c r="G2" s="21"/>
      <c r="H2" s="21"/>
    </row>
    <row r="3" spans="1:11" ht="25.5" x14ac:dyDescent="0.25">
      <c r="A3" s="22" t="s">
        <v>15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19" t="s">
        <v>0</v>
      </c>
      <c r="B4" s="19"/>
      <c r="C4" s="19"/>
      <c r="D4" s="4" t="s">
        <v>3</v>
      </c>
      <c r="E4" s="4" t="s">
        <v>4</v>
      </c>
    </row>
    <row r="5" spans="1:11" x14ac:dyDescent="0.25">
      <c r="A5" s="19" t="s">
        <v>1</v>
      </c>
      <c r="B5" s="19"/>
      <c r="C5" s="19"/>
      <c r="D5" s="2">
        <v>0</v>
      </c>
      <c r="E5" s="2">
        <v>70.333333333333329</v>
      </c>
    </row>
    <row r="6" spans="1:11" x14ac:dyDescent="0.25">
      <c r="A6" s="19" t="s">
        <v>2</v>
      </c>
      <c r="B6" s="19"/>
      <c r="C6" s="19"/>
      <c r="D6" s="2">
        <v>0</v>
      </c>
      <c r="E6" s="2">
        <v>0</v>
      </c>
    </row>
    <row r="7" spans="1:11" x14ac:dyDescent="0.25">
      <c r="C7" s="19" t="s">
        <v>5</v>
      </c>
      <c r="D7" s="19"/>
      <c r="E7" s="19"/>
      <c r="F7" s="19"/>
      <c r="G7" s="19" t="s">
        <v>11</v>
      </c>
      <c r="H7" s="19"/>
      <c r="I7" s="4" t="s">
        <v>12</v>
      </c>
      <c r="J7" s="19" t="s">
        <v>13</v>
      </c>
      <c r="K7" s="19"/>
    </row>
    <row r="8" spans="1:11" x14ac:dyDescent="0.25">
      <c r="A8" s="19" t="s">
        <v>9</v>
      </c>
      <c r="B8" s="19"/>
      <c r="C8" s="20"/>
      <c r="D8" s="2">
        <v>2</v>
      </c>
      <c r="E8" s="2">
        <v>4</v>
      </c>
      <c r="G8" s="18">
        <f>SUMPRODUCT($D$5:$E$5,D8:E8)</f>
        <v>281.33333333333331</v>
      </c>
      <c r="H8" s="18"/>
      <c r="I8" s="4" t="s">
        <v>14</v>
      </c>
      <c r="J8" s="18">
        <v>282.33333329999999</v>
      </c>
      <c r="K8" s="18"/>
    </row>
    <row r="9" spans="1:11" x14ac:dyDescent="0.25">
      <c r="A9" s="19" t="s">
        <v>8</v>
      </c>
      <c r="B9" s="19"/>
      <c r="C9" s="20"/>
      <c r="D9" s="2">
        <v>2</v>
      </c>
      <c r="E9" s="2">
        <v>3</v>
      </c>
      <c r="G9" s="18">
        <f t="shared" ref="G9:G10" si="0">SUMPRODUCT($D$5:$E$5,D9:E9)</f>
        <v>211</v>
      </c>
      <c r="H9" s="18"/>
      <c r="I9" s="4" t="s">
        <v>14</v>
      </c>
      <c r="J9" s="18">
        <v>211</v>
      </c>
      <c r="K9" s="18"/>
    </row>
    <row r="10" spans="1:11" x14ac:dyDescent="0.25">
      <c r="A10" s="19" t="s">
        <v>10</v>
      </c>
      <c r="B10" s="19"/>
      <c r="C10" s="20"/>
      <c r="D10" s="2">
        <v>5</v>
      </c>
      <c r="E10" s="2">
        <v>4</v>
      </c>
      <c r="G10" s="18">
        <f t="shared" si="0"/>
        <v>281.33333333333331</v>
      </c>
      <c r="H10" s="18"/>
      <c r="I10" s="4" t="s">
        <v>14</v>
      </c>
      <c r="J10" s="18">
        <v>476</v>
      </c>
      <c r="K10" s="18"/>
    </row>
    <row r="11" spans="1:11" x14ac:dyDescent="0.25">
      <c r="C11" s="19" t="s">
        <v>6</v>
      </c>
      <c r="D11" s="19"/>
      <c r="E11" s="19"/>
      <c r="F11" s="19"/>
      <c r="G11" s="19" t="s">
        <v>16</v>
      </c>
      <c r="H11" s="19"/>
    </row>
    <row r="12" spans="1:11" x14ac:dyDescent="0.25">
      <c r="A12" s="19" t="s">
        <v>7</v>
      </c>
      <c r="B12" s="19"/>
      <c r="C12" s="20"/>
      <c r="D12" s="2">
        <v>194</v>
      </c>
      <c r="E12" s="2">
        <v>343</v>
      </c>
      <c r="G12" s="18">
        <f>D5*D12+E5*E12</f>
        <v>24124.333333333332</v>
      </c>
      <c r="H12" s="18"/>
    </row>
    <row r="15" spans="1:11" x14ac:dyDescent="0.25">
      <c r="A15" s="2" t="s">
        <v>53</v>
      </c>
      <c r="B15" s="3" t="s">
        <v>54</v>
      </c>
      <c r="C15" s="11"/>
    </row>
    <row r="16" spans="1:11" x14ac:dyDescent="0.25">
      <c r="A16" s="10">
        <v>238</v>
      </c>
      <c r="B16" s="12">
        <v>43.333333333333336</v>
      </c>
      <c r="C16" s="13"/>
    </row>
    <row r="18" spans="1:9" x14ac:dyDescent="0.25">
      <c r="B18" s="3">
        <f>A16+B16</f>
        <v>281.33333333333331</v>
      </c>
      <c r="C18" s="11"/>
      <c r="D18" s="4"/>
      <c r="E18" s="4"/>
      <c r="F18" s="4"/>
      <c r="G18"/>
      <c r="H18"/>
      <c r="I18"/>
    </row>
    <row r="19" spans="1:9" x14ac:dyDescent="0.25">
      <c r="B19" s="3">
        <v>281.33333329999999</v>
      </c>
      <c r="C19" s="11"/>
      <c r="D19" s="4"/>
      <c r="E19" s="4"/>
      <c r="F19" s="4"/>
    </row>
    <row r="20" spans="1:9" x14ac:dyDescent="0.25">
      <c r="A20" s="4"/>
      <c r="B20" s="4"/>
      <c r="C20" s="4"/>
      <c r="D20" s="4"/>
      <c r="E20" s="4"/>
      <c r="F20" s="4"/>
    </row>
  </sheetData>
  <mergeCells count="23">
    <mergeCell ref="A5:C5"/>
    <mergeCell ref="A1:D1"/>
    <mergeCell ref="E1:H1"/>
    <mergeCell ref="A2:H2"/>
    <mergeCell ref="A3:K3"/>
    <mergeCell ref="A4:C4"/>
    <mergeCell ref="J9:K9"/>
    <mergeCell ref="A10:C10"/>
    <mergeCell ref="G10:H10"/>
    <mergeCell ref="J10:K10"/>
    <mergeCell ref="A6:C6"/>
    <mergeCell ref="C7:F7"/>
    <mergeCell ref="G7:H7"/>
    <mergeCell ref="J7:K7"/>
    <mergeCell ref="A8:C8"/>
    <mergeCell ref="G8:H8"/>
    <mergeCell ref="J8:K8"/>
    <mergeCell ref="C11:F11"/>
    <mergeCell ref="G11:H11"/>
    <mergeCell ref="A12:C12"/>
    <mergeCell ref="G12:H12"/>
    <mergeCell ref="A9:C9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Отчет об устойчивости 1</vt:lpstr>
      <vt:lpstr>Лист1</vt:lpstr>
      <vt:lpstr>Отчет об устойчивости 2</vt:lpstr>
      <vt:lpstr>Лист1_СырьёУм1</vt:lpstr>
      <vt:lpstr>Отчет об устойчивости 3</vt:lpstr>
      <vt:lpstr>Лист1_СырьёУм2</vt:lpstr>
      <vt:lpstr>Отчет об устойчивости 4</vt:lpstr>
      <vt:lpstr>Лист_СырьёУв1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2023-11-24T16:35:09Z</dcterms:modified>
</cp:coreProperties>
</file>