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Books\Маг_1_семестр\Системный анализ\Задания\Лаб_4_ДУ\"/>
    </mc:Choice>
  </mc:AlternateContent>
  <xr:revisionPtr revIDLastSave="0" documentId="13_ncr:1_{A4095321-8DA3-4D3C-AF8C-24D4B441EA3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5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" i="1"/>
  <c r="A72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6" i="1"/>
  <c r="C5" i="2"/>
  <c r="D5" i="2" s="1"/>
  <c r="E5" i="2" s="1"/>
  <c r="F5" i="2" s="1"/>
  <c r="B6" i="2" l="1"/>
  <c r="C6" i="2" l="1"/>
  <c r="D6" i="2" s="1"/>
  <c r="E6" i="2" s="1"/>
  <c r="F6" i="2" s="1"/>
  <c r="B7" i="2" l="1"/>
  <c r="C7" i="2" l="1"/>
  <c r="D7" i="2" s="1"/>
  <c r="E7" i="2" s="1"/>
  <c r="F7" i="2" s="1"/>
  <c r="B8" i="2" l="1"/>
  <c r="C8" i="2" l="1"/>
  <c r="D8" i="2" s="1"/>
  <c r="E8" i="2" s="1"/>
  <c r="F8" i="2" s="1"/>
  <c r="B9" i="2" l="1"/>
  <c r="C9" i="2" l="1"/>
  <c r="D9" i="2" s="1"/>
  <c r="E9" i="2" s="1"/>
  <c r="F9" i="2" s="1"/>
  <c r="B10" i="2" l="1"/>
  <c r="C10" i="2"/>
  <c r="D10" i="2" l="1"/>
  <c r="E10" i="2" s="1"/>
  <c r="F10" i="2" s="1"/>
  <c r="B11" i="2" l="1"/>
  <c r="C11" i="2" l="1"/>
  <c r="D11" i="2" s="1"/>
  <c r="E11" i="2" s="1"/>
  <c r="F11" i="2" s="1"/>
  <c r="B12" i="2" l="1"/>
  <c r="C12" i="2" l="1"/>
  <c r="D12" i="2" s="1"/>
  <c r="E12" i="2" s="1"/>
  <c r="F12" i="2" s="1"/>
  <c r="B13" i="2" l="1"/>
  <c r="C13" i="2" l="1"/>
  <c r="D13" i="2" s="1"/>
  <c r="E13" i="2" s="1"/>
  <c r="F13" i="2" s="1"/>
  <c r="B14" i="2" l="1"/>
  <c r="C14" i="2" l="1"/>
  <c r="D14" i="2" l="1"/>
  <c r="E14" i="2" s="1"/>
  <c r="F14" i="2" s="1"/>
  <c r="B15" i="2" l="1"/>
  <c r="C15" i="2" s="1"/>
  <c r="D15" i="2" s="1"/>
  <c r="E15" i="2" s="1"/>
  <c r="F15" i="2" s="1"/>
</calcChain>
</file>

<file path=xl/sharedStrings.xml><?xml version="1.0" encoding="utf-8"?>
<sst xmlns="http://schemas.openxmlformats.org/spreadsheetml/2006/main" count="29" uniqueCount="23">
  <si>
    <t>Вологжанин Егор, Вариант №7</t>
  </si>
  <si>
    <t>Студент группы ОМ-20.04.01.04-11</t>
  </si>
  <si>
    <t>X</t>
  </si>
  <si>
    <t>Y</t>
  </si>
  <si>
    <t>K1</t>
  </si>
  <si>
    <t>K2</t>
  </si>
  <si>
    <t>K3</t>
  </si>
  <si>
    <t>K4</t>
  </si>
  <si>
    <t>Задача 1 ДУ (2-го варианта)</t>
  </si>
  <si>
    <t>Задача 2 ДУ (2-го варианта)</t>
  </si>
  <si>
    <t>Задача 3 ДУ (2-го варианта)</t>
  </si>
  <si>
    <t>N</t>
  </si>
  <si>
    <t>YTOCH</t>
  </si>
  <si>
    <t>y' = y^(1/2) / (2 * x^2)</t>
  </si>
  <si>
    <t>dy/dx = y^(1/2) / (2 * x^2)</t>
  </si>
  <si>
    <t>dy / y^(1/2) = dx / (2 * x^2)</t>
  </si>
  <si>
    <t>при x = 1.25 , y = 1.8</t>
  </si>
  <si>
    <t>y^(1/2) = C - 1/(4 * x)</t>
  </si>
  <si>
    <t>y = [ C - 1/(4 * x) ]^2</t>
  </si>
  <si>
    <t>2 * y^(1/2) = -1/(2 * x) + C</t>
  </si>
  <si>
    <t>C = y^(1/2) + 1/(4 * x)</t>
  </si>
  <si>
    <t>C = 1.8^(1/2) + 1/(4 * 1.25)</t>
  </si>
  <si>
    <t>EILER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</si>
</sst>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Графическое представление решения</a:t>
            </a:r>
          </a:p>
        </c:rich>
      </c:tx>
      <c:layout>
        <c:manualLayout>
          <c:xMode val="edge"/>
          <c:yMode val="edge"/>
          <c:x val="0.32211727998285922"/>
          <c:y val="2.901178879950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EILER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Лист1!$B$5:$B$50</c:f>
              <c:numCache>
                <c:formatCode>General</c:formatCode>
                <c:ptCount val="46"/>
                <c:pt idx="0">
                  <c:v>1.25</c:v>
                </c:pt>
                <c:pt idx="1">
                  <c:v>1.3</c:v>
                </c:pt>
                <c:pt idx="2">
                  <c:v>1.35</c:v>
                </c:pt>
                <c:pt idx="3">
                  <c:v>1.4</c:v>
                </c:pt>
                <c:pt idx="4">
                  <c:v>1.45</c:v>
                </c:pt>
                <c:pt idx="5">
                  <c:v>1.5</c:v>
                </c:pt>
                <c:pt idx="6">
                  <c:v>1.55</c:v>
                </c:pt>
                <c:pt idx="7">
                  <c:v>1.6</c:v>
                </c:pt>
                <c:pt idx="8">
                  <c:v>1.65</c:v>
                </c:pt>
                <c:pt idx="9">
                  <c:v>1.7</c:v>
                </c:pt>
                <c:pt idx="10">
                  <c:v>1.75</c:v>
                </c:pt>
                <c:pt idx="11">
                  <c:v>1.8</c:v>
                </c:pt>
                <c:pt idx="12">
                  <c:v>1.85</c:v>
                </c:pt>
                <c:pt idx="13">
                  <c:v>1.9</c:v>
                </c:pt>
                <c:pt idx="14">
                  <c:v>1.9500000000000002</c:v>
                </c:pt>
                <c:pt idx="15">
                  <c:v>2</c:v>
                </c:pt>
                <c:pt idx="16">
                  <c:v>2.0499999999999998</c:v>
                </c:pt>
                <c:pt idx="17">
                  <c:v>2.1</c:v>
                </c:pt>
                <c:pt idx="18">
                  <c:v>2.15</c:v>
                </c:pt>
                <c:pt idx="19">
                  <c:v>2.2000000000000002</c:v>
                </c:pt>
                <c:pt idx="20">
                  <c:v>2.25</c:v>
                </c:pt>
                <c:pt idx="21">
                  <c:v>2.2999999999999998</c:v>
                </c:pt>
                <c:pt idx="22">
                  <c:v>2.35</c:v>
                </c:pt>
                <c:pt idx="23">
                  <c:v>2.4000000000000004</c:v>
                </c:pt>
                <c:pt idx="24">
                  <c:v>2.4500000000000002</c:v>
                </c:pt>
                <c:pt idx="25">
                  <c:v>2.5</c:v>
                </c:pt>
                <c:pt idx="26">
                  <c:v>2.5499999999999998</c:v>
                </c:pt>
                <c:pt idx="27">
                  <c:v>2.6</c:v>
                </c:pt>
                <c:pt idx="28">
                  <c:v>2.6500000000000004</c:v>
                </c:pt>
                <c:pt idx="29">
                  <c:v>2.7</c:v>
                </c:pt>
                <c:pt idx="30">
                  <c:v>2.75</c:v>
                </c:pt>
                <c:pt idx="31">
                  <c:v>2.8</c:v>
                </c:pt>
                <c:pt idx="32">
                  <c:v>2.85</c:v>
                </c:pt>
                <c:pt idx="33">
                  <c:v>2.9000000000000004</c:v>
                </c:pt>
                <c:pt idx="34">
                  <c:v>2.95</c:v>
                </c:pt>
                <c:pt idx="35">
                  <c:v>3</c:v>
                </c:pt>
                <c:pt idx="36">
                  <c:v>3.05</c:v>
                </c:pt>
                <c:pt idx="37">
                  <c:v>3.1</c:v>
                </c:pt>
                <c:pt idx="38">
                  <c:v>3.1500000000000004</c:v>
                </c:pt>
                <c:pt idx="39">
                  <c:v>3.2</c:v>
                </c:pt>
                <c:pt idx="40">
                  <c:v>3.25</c:v>
                </c:pt>
                <c:pt idx="41">
                  <c:v>3.3000000000000003</c:v>
                </c:pt>
                <c:pt idx="42">
                  <c:v>3.35</c:v>
                </c:pt>
                <c:pt idx="43">
                  <c:v>3.4</c:v>
                </c:pt>
                <c:pt idx="44">
                  <c:v>3.45</c:v>
                </c:pt>
                <c:pt idx="45">
                  <c:v>3.5</c:v>
                </c:pt>
              </c:numCache>
            </c:numRef>
          </c:cat>
          <c:val>
            <c:numRef>
              <c:f>Лист1!$C$5:$C$50</c:f>
              <c:numCache>
                <c:formatCode>General</c:formatCode>
                <c:ptCount val="46"/>
                <c:pt idx="0">
                  <c:v>1.8</c:v>
                </c:pt>
                <c:pt idx="1">
                  <c:v>1.821466252583998</c:v>
                </c:pt>
                <c:pt idx="2">
                  <c:v>1.8414310022330962</c:v>
                </c:pt>
                <c:pt idx="3">
                  <c:v>1.8600454517328153</c:v>
                </c:pt>
                <c:pt idx="4">
                  <c:v>1.877441304194684</c:v>
                </c:pt>
                <c:pt idx="5">
                  <c:v>1.8937337838859267</c:v>
                </c:pt>
                <c:pt idx="6">
                  <c:v>1.9090241172474629</c:v>
                </c:pt>
                <c:pt idx="7">
                  <c:v>1.9234015822735864</c:v>
                </c:pt>
                <c:pt idx="8">
                  <c:v>1.9369452106247687</c:v>
                </c:pt>
                <c:pt idx="9">
                  <c:v>1.9497252086983483</c:v>
                </c:pt>
                <c:pt idx="10">
                  <c:v>1.9618041499599503</c:v>
                </c:pt>
                <c:pt idx="11">
                  <c:v>1.9732379800910811</c:v>
                </c:pt>
                <c:pt idx="12">
                  <c:v>1.9840768681606726</c:v>
                </c:pt>
                <c:pt idx="13">
                  <c:v>1.9943659305056827</c:v>
                </c:pt>
                <c:pt idx="14">
                  <c:v>2.0041458488794848</c:v>
                </c:pt>
                <c:pt idx="15">
                  <c:v>2.0134534003750493</c:v>
                </c:pt>
                <c:pt idx="16">
                  <c:v>2.0223219134100598</c:v>
                </c:pt>
                <c:pt idx="17">
                  <c:v>2.0307816614888448</c:v>
                </c:pt>
                <c:pt idx="18">
                  <c:v>2.0388602043906774</c:v>
                </c:pt>
                <c:pt idx="19">
                  <c:v>2.0465826847675639</c:v>
                </c:pt>
                <c:pt idx="20">
                  <c:v>2.0539720867837472</c:v>
                </c:pt>
                <c:pt idx="21">
                  <c:v>2.0610494623290943</c:v>
                </c:pt>
                <c:pt idx="22">
                  <c:v>2.0678341294388076</c:v>
                </c:pt>
                <c:pt idx="23">
                  <c:v>2.0743438468129631</c:v>
                </c:pt>
                <c:pt idx="24">
                  <c:v>2.0805949677200153</c:v>
                </c:pt>
                <c:pt idx="25">
                  <c:v>2.0866025760639628</c:v>
                </c:pt>
                <c:pt idx="26">
                  <c:v>2.0923806069757029</c:v>
                </c:pt>
                <c:pt idx="27">
                  <c:v>2.0979419539395399</c:v>
                </c:pt>
                <c:pt idx="28">
                  <c:v>2.1032985641732824</c:v>
                </c:pt>
                <c:pt idx="29">
                  <c:v>2.1084615237347424</c:v>
                </c:pt>
                <c:pt idx="30">
                  <c:v>2.113441133620535</c:v>
                </c:pt>
                <c:pt idx="31">
                  <c:v>2.1182469779482425</c:v>
                </c:pt>
                <c:pt idx="32">
                  <c:v>2.1228879851648066</c:v>
                </c:pt>
                <c:pt idx="33">
                  <c:v>2.1273724830980556</c:v>
                </c:pt>
                <c:pt idx="34">
                  <c:v>2.131708248560884</c:v>
                </c:pt>
                <c:pt idx="35">
                  <c:v>2.1359025521258204</c:v>
                </c:pt>
                <c:pt idx="36">
                  <c:v>2.1399621986090591</c:v>
                </c:pt>
                <c:pt idx="37">
                  <c:v>2.1438935637354399</c:v>
                </c:pt>
                <c:pt idx="38">
                  <c:v>2.1477026273976461</c:v>
                </c:pt>
                <c:pt idx="39">
                  <c:v>2.1513950038726284</c:v>
                </c:pt>
                <c:pt idx="40">
                  <c:v>2.1549759693147594</c:v>
                </c:pt>
                <c:pt idx="41">
                  <c:v>2.1584504868075016</c:v>
                </c:pt>
                <c:pt idx="42">
                  <c:v>2.1618232292225654</c:v>
                </c:pt>
                <c:pt idx="43">
                  <c:v>2.1650986001069743</c:v>
                </c:pt>
                <c:pt idx="44">
                  <c:v>2.1682807527935122</c:v>
                </c:pt>
                <c:pt idx="45">
                  <c:v>2.1713736079082153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9-41AD-9150-9CFCA63E3B9B}"/>
            </c:ext>
          </c:extLst>
        </c:ser>
        <c:ser>
          <c:idx val="1"/>
          <c:order val="1"/>
          <c:tx>
            <c:v>YTOCH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Лист1!$E$5:$E$50</c:f>
              <c:numCache>
                <c:formatCode>General</c:formatCode>
                <c:ptCount val="46"/>
                <c:pt idx="0">
                  <c:v>1.7999999986586981</c:v>
                </c:pt>
                <c:pt idx="1">
                  <c:v>1.8206997977332544</c:v>
                </c:pt>
                <c:pt idx="2">
                  <c:v>1.8399717969818807</c:v>
                </c:pt>
                <c:pt idx="3">
                  <c:v>1.8579580731607388</c:v>
                </c:pt>
                <c:pt idx="4">
                  <c:v>1.8747825580765343</c:v>
                </c:pt>
                <c:pt idx="5">
                  <c:v>1.8905538288364756</c:v>
                </c:pt>
                <c:pt idx="6">
                  <c:v>1.9053674018620277</c:v>
                </c:pt>
                <c:pt idx="7">
                  <c:v>1.919307629933698</c:v>
                </c:pt>
                <c:pt idx="8">
                  <c:v>1.9324492796519026</c:v>
                </c:pt>
                <c:pt idx="9">
                  <c:v>1.9448588500483177</c:v>
                </c:pt>
                <c:pt idx="10">
                  <c:v>1.9565956803240043</c:v>
                </c:pt>
                <c:pt idx="11">
                  <c:v>1.9677128848488217</c:v>
                </c:pt>
                <c:pt idx="12">
                  <c:v>1.9782581459147976</c:v>
                </c:pt>
                <c:pt idx="13">
                  <c:v>1.9882743887650693</c:v>
                </c:pt>
                <c:pt idx="14">
                  <c:v>1.9978003587260222</c:v>
                </c:pt>
                <c:pt idx="15">
                  <c:v>2.0068711165586981</c:v>
                </c:pt>
                <c:pt idx="16">
                  <c:v>2.0155184651943312</c:v>
                </c:pt>
                <c:pt idx="17">
                  <c:v>2.0237713186596049</c:v>
                </c:pt>
                <c:pt idx="18">
                  <c:v>2.0316560221014237</c:v>
                </c:pt>
                <c:pt idx="19">
                  <c:v>2.0391966302901032</c:v>
                </c:pt>
                <c:pt idx="20">
                  <c:v>2.0464151507377104</c:v>
                </c:pt>
                <c:pt idx="21">
                  <c:v>2.0533317565558624</c:v>
                </c:pt>
                <c:pt idx="22">
                  <c:v>2.0599649733484218</c:v>
                </c:pt>
                <c:pt idx="23">
                  <c:v>2.0663318437531424</c:v>
                </c:pt>
                <c:pt idx="24">
                  <c:v>2.0724480726838546</c:v>
                </c:pt>
                <c:pt idx="25">
                  <c:v>2.0783281558586979</c:v>
                </c:pt>
                <c:pt idx="26">
                  <c:v>2.083985493812254</c:v>
                </c:pt>
                <c:pt idx="27">
                  <c:v>2.0894324932657988</c:v>
                </c:pt>
                <c:pt idx="28">
                  <c:v>2.0946806574588406</c:v>
                </c:pt>
                <c:pt idx="29">
                  <c:v>2.0997406668172713</c:v>
                </c:pt>
                <c:pt idx="30">
                  <c:v>2.1046224511413429</c:v>
                </c:pt>
                <c:pt idx="31">
                  <c:v>2.1093352543342085</c:v>
                </c:pt>
                <c:pt idx="32">
                  <c:v>2.1138876925539272</c:v>
                </c:pt>
                <c:pt idx="33">
                  <c:v>2.1182878065545361</c:v>
                </c:pt>
                <c:pt idx="34">
                  <c:v>2.1225431088817373</c:v>
                </c:pt>
                <c:pt idx="35">
                  <c:v>2.1266606265031429</c:v>
                </c:pt>
                <c:pt idx="36">
                  <c:v>2.1306469393795795</c:v>
                </c:pt>
                <c:pt idx="37">
                  <c:v>2.134508215420821</c:v>
                </c:pt>
                <c:pt idx="38">
                  <c:v>2.138250242214657</c:v>
                </c:pt>
                <c:pt idx="39">
                  <c:v>2.1418784558711983</c:v>
                </c:pt>
                <c:pt idx="40">
                  <c:v>2.1453979672835501</c:v>
                </c:pt>
                <c:pt idx="41">
                  <c:v>2.1488135860706357</c:v>
                </c:pt>
                <c:pt idx="42">
                  <c:v>2.1521298424371786</c:v>
                </c:pt>
                <c:pt idx="43">
                  <c:v>2.155351007159044</c:v>
                </c:pt>
                <c:pt idx="44">
                  <c:v>2.1584811098786938</c:v>
                </c:pt>
                <c:pt idx="45">
                  <c:v>2.1615239558750248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9-41AD-9150-9CFCA63E3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674943"/>
        <c:axId val="1323166687"/>
      </c:lineChart>
      <c:catAx>
        <c:axId val="140667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23166687"/>
        <c:crosses val="autoZero"/>
        <c:auto val="1"/>
        <c:lblAlgn val="ctr"/>
        <c:lblOffset val="100"/>
        <c:noMultiLvlLbl val="0"/>
      </c:catAx>
      <c:valAx>
        <c:axId val="132316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0667494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Графическое представление решения</a:t>
            </a:r>
          </a:p>
        </c:rich>
      </c:tx>
      <c:layout>
        <c:manualLayout>
          <c:xMode val="edge"/>
          <c:yMode val="edge"/>
          <c:x val="0.27059447983014862"/>
          <c:y val="2.5889958841081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42134799689958E-2"/>
          <c:y val="8.2926576068254473E-2"/>
          <c:w val="0.8251224680565119"/>
          <c:h val="0.81029422162241937"/>
        </c:manualLayout>
      </c:layout>
      <c:lineChart>
        <c:grouping val="standard"/>
        <c:varyColors val="0"/>
        <c:ser>
          <c:idx val="0"/>
          <c:order val="0"/>
          <c:tx>
            <c:v>RYNGE-CYTTA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Лист2!$A$5:$A$15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Лист2!$B$5:$B$15</c:f>
              <c:numCache>
                <c:formatCode>General</c:formatCode>
                <c:ptCount val="11"/>
                <c:pt idx="0">
                  <c:v>0.36699999999999999</c:v>
                </c:pt>
                <c:pt idx="1">
                  <c:v>0.36384221624069674</c:v>
                </c:pt>
                <c:pt idx="2">
                  <c:v>0.35445551206711357</c:v>
                </c:pt>
                <c:pt idx="3">
                  <c:v>0.33909949333217382</c:v>
                </c:pt>
                <c:pt idx="4">
                  <c:v>0.31820564354600545</c:v>
                </c:pt>
                <c:pt idx="5">
                  <c:v>0.29237526636654998</c:v>
                </c:pt>
                <c:pt idx="6">
                  <c:v>0.26237605340960646</c:v>
                </c:pt>
                <c:pt idx="7">
                  <c:v>0.22913669393192457</c:v>
                </c:pt>
                <c:pt idx="8">
                  <c:v>0.19373873936127295</c:v>
                </c:pt>
                <c:pt idx="9">
                  <c:v>0.15740472022770347</c:v>
                </c:pt>
                <c:pt idx="10">
                  <c:v>0.12148130235558732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C-4E17-9EB8-1A0CC3A119BB}"/>
            </c:ext>
          </c:extLst>
        </c:ser>
        <c:ser>
          <c:idx val="1"/>
          <c:order val="1"/>
          <c:tx>
            <c:v>EILER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Лист2!$H$5:$H$15</c:f>
              <c:numCache>
                <c:formatCode>General</c:formatCode>
                <c:ptCount val="11"/>
                <c:pt idx="0">
                  <c:v>0.36699999999999999</c:v>
                </c:pt>
                <c:pt idx="1">
                  <c:v>0.35754111085770995</c:v>
                </c:pt>
                <c:pt idx="2">
                  <c:v>0.34202653888958046</c:v>
                </c:pt>
                <c:pt idx="3">
                  <c:v>0.32088844489724999</c:v>
                </c:pt>
                <c:pt idx="4">
                  <c:v>0.2947293504233236</c:v>
                </c:pt>
                <c:pt idx="5">
                  <c:v>0.26431893408138823</c:v>
                </c:pt>
                <c:pt idx="6">
                  <c:v>0.23058896548692795</c:v>
                </c:pt>
                <c:pt idx="7">
                  <c:v>0.19462559853511308</c:v>
                </c:pt>
                <c:pt idx="8">
                  <c:v>0.15765802568159812</c:v>
                </c:pt>
                <c:pt idx="9">
                  <c:v>0.12104227398946826</c:v>
                </c:pt>
                <c:pt idx="10">
                  <c:v>8.6238730127193422E-2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C-4E17-9EB8-1A0CC3A11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682623"/>
        <c:axId val="1413102703"/>
      </c:lineChart>
      <c:catAx>
        <c:axId val="140668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13102703"/>
        <c:crosses val="autoZero"/>
        <c:auto val="1"/>
        <c:lblAlgn val="ctr"/>
        <c:lblOffset val="100"/>
        <c:noMultiLvlLbl val="0"/>
      </c:catAx>
      <c:valAx>
        <c:axId val="14131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0668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55155367936428"/>
          <c:y val="0.28212175526039623"/>
          <c:w val="0.17744844632063578"/>
          <c:h val="0.14033419352054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1</xdr:row>
      <xdr:rowOff>57150</xdr:rowOff>
    </xdr:from>
    <xdr:to>
      <xdr:col>18</xdr:col>
      <xdr:colOff>29199</xdr:colOff>
      <xdr:row>3</xdr:row>
      <xdr:rowOff>133416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8E7087D-76F9-03B8-E123-632C459BC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57175"/>
          <a:ext cx="4467849" cy="476316"/>
        </a:xfrm>
        <a:prstGeom prst="rect">
          <a:avLst/>
        </a:prstGeom>
      </xdr:spPr>
    </xdr:pic>
    <xdr:clientData/>
  </xdr:twoCellAnchor>
  <xdr:twoCellAnchor editAs="oneCell">
    <xdr:from>
      <xdr:col>19</xdr:col>
      <xdr:colOff>66675</xdr:colOff>
      <xdr:row>0</xdr:row>
      <xdr:rowOff>95250</xdr:rowOff>
    </xdr:from>
    <xdr:to>
      <xdr:col>26</xdr:col>
      <xdr:colOff>295902</xdr:colOff>
      <xdr:row>17</xdr:row>
      <xdr:rowOff>29040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6EA5E6C-DD95-762B-32B5-9DB8BB9A3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49075" y="95250"/>
          <a:ext cx="4496427" cy="3334215"/>
        </a:xfrm>
        <a:prstGeom prst="rect">
          <a:avLst/>
        </a:prstGeom>
      </xdr:spPr>
    </xdr:pic>
    <xdr:clientData/>
  </xdr:twoCellAnchor>
  <xdr:twoCellAnchor editAs="oneCell">
    <xdr:from>
      <xdr:col>21</xdr:col>
      <xdr:colOff>66675</xdr:colOff>
      <xdr:row>17</xdr:row>
      <xdr:rowOff>66675</xdr:rowOff>
    </xdr:from>
    <xdr:to>
      <xdr:col>24</xdr:col>
      <xdr:colOff>152667</xdr:colOff>
      <xdr:row>18</xdr:row>
      <xdr:rowOff>171493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4A60B30-BF0E-F9AE-2F6A-C9FCBD3C0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68275" y="3467100"/>
          <a:ext cx="1914792" cy="304843"/>
        </a:xfrm>
        <a:prstGeom prst="rect">
          <a:avLst/>
        </a:prstGeom>
      </xdr:spPr>
    </xdr:pic>
    <xdr:clientData/>
  </xdr:twoCellAnchor>
  <xdr:twoCellAnchor>
    <xdr:from>
      <xdr:col>5</xdr:col>
      <xdr:colOff>600075</xdr:colOff>
      <xdr:row>3</xdr:row>
      <xdr:rowOff>142876</xdr:rowOff>
    </xdr:from>
    <xdr:to>
      <xdr:col>19</xdr:col>
      <xdr:colOff>9525</xdr:colOff>
      <xdr:row>26</xdr:row>
      <xdr:rowOff>142875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20A3CFF-C179-73AA-7B34-135A05C7B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514350</xdr:colOff>
      <xdr:row>1</xdr:row>
      <xdr:rowOff>123825</xdr:rowOff>
    </xdr:from>
    <xdr:to>
      <xdr:col>19</xdr:col>
      <xdr:colOff>67378</xdr:colOff>
      <xdr:row>3</xdr:row>
      <xdr:rowOff>28618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ECB1C88-4164-B68F-9D17-BBFA55FB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323850"/>
          <a:ext cx="5039428" cy="304843"/>
        </a:xfrm>
        <a:prstGeom prst="rect">
          <a:avLst/>
        </a:prstGeom>
      </xdr:spPr>
    </xdr:pic>
    <xdr:clientData/>
  </xdr:twoCellAnchor>
  <xdr:twoCellAnchor>
    <xdr:from>
      <xdr:col>8</xdr:col>
      <xdr:colOff>600074</xdr:colOff>
      <xdr:row>2</xdr:row>
      <xdr:rowOff>185736</xdr:rowOff>
    </xdr:from>
    <xdr:to>
      <xdr:col>21</xdr:col>
      <xdr:colOff>190499</xdr:colOff>
      <xdr:row>26</xdr:row>
      <xdr:rowOff>66675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1D47A35-749C-315C-394E-3829A9232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85725</xdr:colOff>
      <xdr:row>17</xdr:row>
      <xdr:rowOff>161925</xdr:rowOff>
    </xdr:from>
    <xdr:to>
      <xdr:col>30</xdr:col>
      <xdr:colOff>48300</xdr:colOff>
      <xdr:row>25</xdr:row>
      <xdr:rowOff>124043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4044DDFD-3AE0-451C-86A0-8D2762AB3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96925" y="3562350"/>
          <a:ext cx="4839375" cy="1562318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95250</xdr:colOff>
      <xdr:row>0</xdr:row>
      <xdr:rowOff>0</xdr:rowOff>
    </xdr:from>
    <xdr:to>
      <xdr:col>30</xdr:col>
      <xdr:colOff>276931</xdr:colOff>
      <xdr:row>17</xdr:row>
      <xdr:rowOff>76685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C8BB00CB-2EDC-9687-80C6-A18182065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06450" y="0"/>
          <a:ext cx="5058481" cy="34771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38100</xdr:colOff>
      <xdr:row>0</xdr:row>
      <xdr:rowOff>57150</xdr:rowOff>
    </xdr:from>
    <xdr:to>
      <xdr:col>25</xdr:col>
      <xdr:colOff>238834</xdr:colOff>
      <xdr:row>19</xdr:row>
      <xdr:rowOff>57680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F7F18A4-8D8C-9FAA-DA73-B0B7A56BB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57150"/>
          <a:ext cx="5077534" cy="3801005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590550</xdr:colOff>
      <xdr:row>1</xdr:row>
      <xdr:rowOff>9525</xdr:rowOff>
    </xdr:from>
    <xdr:to>
      <xdr:col>16</xdr:col>
      <xdr:colOff>57841</xdr:colOff>
      <xdr:row>4</xdr:row>
      <xdr:rowOff>82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20C4918-DDB8-F861-4D03-2C7CE1972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0" y="209550"/>
          <a:ext cx="4953691" cy="590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workbookViewId="0">
      <selection activeCell="I50" sqref="I50"/>
    </sheetView>
  </sheetViews>
  <sheetFormatPr defaultRowHeight="15.75" x14ac:dyDescent="0.25"/>
  <cols>
    <col min="1" max="3" width="9.140625" style="1"/>
    <col min="4" max="5" width="9.140625" style="1" customWidth="1"/>
    <col min="6" max="16384" width="9.140625" style="1"/>
  </cols>
  <sheetData>
    <row r="1" spans="1:8" x14ac:dyDescent="0.25">
      <c r="A1" s="2" t="s">
        <v>0</v>
      </c>
      <c r="B1" s="2"/>
      <c r="C1" s="2"/>
      <c r="D1" s="2"/>
      <c r="E1" s="2" t="s">
        <v>1</v>
      </c>
      <c r="F1" s="2"/>
      <c r="G1" s="2"/>
      <c r="H1" s="2"/>
    </row>
    <row r="2" spans="1:8" ht="15.75" customHeight="1" x14ac:dyDescent="0.25">
      <c r="A2" s="3" t="s">
        <v>8</v>
      </c>
      <c r="B2" s="3"/>
      <c r="C2" s="3"/>
      <c r="D2" s="3"/>
      <c r="E2" s="3"/>
      <c r="F2" s="3"/>
      <c r="G2" s="3"/>
      <c r="H2" s="3"/>
    </row>
    <row r="3" spans="1:8" ht="15.75" customHeight="1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7" t="s">
        <v>11</v>
      </c>
      <c r="B4" s="14" t="s">
        <v>2</v>
      </c>
      <c r="C4" s="12" t="s">
        <v>3</v>
      </c>
      <c r="D4" s="8">
        <v>0.05</v>
      </c>
      <c r="E4" s="1" t="s">
        <v>12</v>
      </c>
    </row>
    <row r="5" spans="1:8" x14ac:dyDescent="0.25">
      <c r="A5" s="10">
        <v>0</v>
      </c>
      <c r="B5" s="12">
        <v>1.25</v>
      </c>
      <c r="C5" s="13">
        <v>1.8</v>
      </c>
      <c r="E5" s="15">
        <f>POWER(1.541640786-1/(4*B5),2)</f>
        <v>1.7999999986586981</v>
      </c>
      <c r="F5" s="4"/>
      <c r="G5" s="4"/>
      <c r="H5" s="4"/>
    </row>
    <row r="6" spans="1:8" x14ac:dyDescent="0.25">
      <c r="A6" s="10">
        <v>1</v>
      </c>
      <c r="B6" s="9">
        <v>1.3</v>
      </c>
      <c r="C6" s="5">
        <f>C5+D$4*SQRT(C5)/(2*POWER(B5,2))</f>
        <v>1.821466252583998</v>
      </c>
      <c r="D6" s="7"/>
      <c r="E6" s="15">
        <f t="shared" ref="E6:E50" si="0">POWER(1.541640786-1/(4*B6),2)</f>
        <v>1.8206997977332544</v>
      </c>
      <c r="F6" s="4"/>
      <c r="G6" s="4"/>
      <c r="H6" s="4"/>
    </row>
    <row r="7" spans="1:8" x14ac:dyDescent="0.25">
      <c r="A7" s="10">
        <v>2</v>
      </c>
      <c r="B7" s="9">
        <v>1.35</v>
      </c>
      <c r="C7" s="5">
        <f t="shared" ref="C7:C50" si="1">C6+D$4*SQRT(C6)/(2*POWER(B6,2))</f>
        <v>1.8414310022330962</v>
      </c>
      <c r="D7" s="7"/>
      <c r="E7" s="15">
        <f t="shared" si="0"/>
        <v>1.8399717969818807</v>
      </c>
      <c r="F7" s="7"/>
      <c r="G7" s="7"/>
    </row>
    <row r="8" spans="1:8" x14ac:dyDescent="0.25">
      <c r="A8" s="10">
        <v>3</v>
      </c>
      <c r="B8" s="9">
        <v>1.4</v>
      </c>
      <c r="C8" s="5">
        <f t="shared" si="1"/>
        <v>1.8600454517328153</v>
      </c>
      <c r="D8" s="7"/>
      <c r="E8" s="15">
        <f t="shared" si="0"/>
        <v>1.8579580731607388</v>
      </c>
      <c r="F8" s="7"/>
      <c r="G8" s="7"/>
    </row>
    <row r="9" spans="1:8" x14ac:dyDescent="0.25">
      <c r="A9" s="10">
        <v>4</v>
      </c>
      <c r="B9" s="9">
        <v>1.45</v>
      </c>
      <c r="C9" s="5">
        <f t="shared" si="1"/>
        <v>1.877441304194684</v>
      </c>
      <c r="D9" s="7"/>
      <c r="E9" s="15">
        <f t="shared" si="0"/>
        <v>1.8747825580765343</v>
      </c>
      <c r="F9" s="7"/>
      <c r="G9" s="7"/>
    </row>
    <row r="10" spans="1:8" x14ac:dyDescent="0.25">
      <c r="A10" s="10">
        <v>5</v>
      </c>
      <c r="B10" s="9">
        <v>1.5</v>
      </c>
      <c r="C10" s="5">
        <f t="shared" si="1"/>
        <v>1.8937337838859267</v>
      </c>
      <c r="D10" s="7"/>
      <c r="E10" s="15">
        <f t="shared" si="0"/>
        <v>1.8905538288364756</v>
      </c>
      <c r="F10" s="7"/>
      <c r="G10" s="7"/>
    </row>
    <row r="11" spans="1:8" x14ac:dyDescent="0.25">
      <c r="A11" s="10">
        <v>6</v>
      </c>
      <c r="B11" s="9">
        <v>1.55</v>
      </c>
      <c r="C11" s="5">
        <f t="shared" si="1"/>
        <v>1.9090241172474629</v>
      </c>
      <c r="D11" s="7"/>
      <c r="E11" s="15">
        <f t="shared" si="0"/>
        <v>1.9053674018620277</v>
      </c>
      <c r="F11" s="7"/>
      <c r="G11" s="7"/>
    </row>
    <row r="12" spans="1:8" x14ac:dyDescent="0.25">
      <c r="A12" s="10">
        <v>7</v>
      </c>
      <c r="B12" s="9">
        <v>1.6</v>
      </c>
      <c r="C12" s="5">
        <f t="shared" si="1"/>
        <v>1.9234015822735864</v>
      </c>
      <c r="D12" s="7"/>
      <c r="E12" s="15">
        <f t="shared" si="0"/>
        <v>1.919307629933698</v>
      </c>
      <c r="F12" s="7"/>
      <c r="G12" s="7"/>
    </row>
    <row r="13" spans="1:8" x14ac:dyDescent="0.25">
      <c r="A13" s="10">
        <v>8</v>
      </c>
      <c r="B13" s="9">
        <v>1.65</v>
      </c>
      <c r="C13" s="5">
        <f t="shared" si="1"/>
        <v>1.9369452106247687</v>
      </c>
      <c r="D13" s="7"/>
      <c r="E13" s="15">
        <f t="shared" si="0"/>
        <v>1.9324492796519026</v>
      </c>
      <c r="F13" s="7"/>
      <c r="G13" s="7"/>
    </row>
    <row r="14" spans="1:8" x14ac:dyDescent="0.25">
      <c r="A14" s="10">
        <v>9</v>
      </c>
      <c r="B14" s="9">
        <v>1.7</v>
      </c>
      <c r="C14" s="5">
        <f t="shared" si="1"/>
        <v>1.9497252086983483</v>
      </c>
      <c r="D14" s="7"/>
      <c r="E14" s="15">
        <f t="shared" si="0"/>
        <v>1.9448588500483177</v>
      </c>
      <c r="F14" s="7"/>
      <c r="G14" s="7"/>
    </row>
    <row r="15" spans="1:8" x14ac:dyDescent="0.25">
      <c r="A15" s="10">
        <v>10</v>
      </c>
      <c r="B15" s="9">
        <v>1.75</v>
      </c>
      <c r="C15" s="5">
        <f t="shared" si="1"/>
        <v>1.9618041499599503</v>
      </c>
      <c r="D15" s="7"/>
      <c r="E15" s="15">
        <f t="shared" si="0"/>
        <v>1.9565956803240043</v>
      </c>
      <c r="F15" s="7"/>
      <c r="G15" s="7"/>
    </row>
    <row r="16" spans="1:8" x14ac:dyDescent="0.25">
      <c r="A16" s="10">
        <v>11</v>
      </c>
      <c r="B16" s="9">
        <v>1.8</v>
      </c>
      <c r="C16" s="5">
        <f t="shared" si="1"/>
        <v>1.9732379800910811</v>
      </c>
      <c r="D16" s="7"/>
      <c r="E16" s="15">
        <f t="shared" si="0"/>
        <v>1.9677128848488217</v>
      </c>
      <c r="F16" s="7"/>
      <c r="G16" s="7"/>
    </row>
    <row r="17" spans="1:7" x14ac:dyDescent="0.25">
      <c r="A17" s="10">
        <v>12</v>
      </c>
      <c r="B17" s="9">
        <v>1.85</v>
      </c>
      <c r="C17" s="5">
        <f t="shared" si="1"/>
        <v>1.9840768681606726</v>
      </c>
      <c r="D17" s="7"/>
      <c r="E17" s="15">
        <f t="shared" si="0"/>
        <v>1.9782581459147976</v>
      </c>
      <c r="F17" s="7"/>
      <c r="G17" s="7"/>
    </row>
    <row r="18" spans="1:7" x14ac:dyDescent="0.25">
      <c r="A18" s="10">
        <v>13</v>
      </c>
      <c r="B18" s="9">
        <v>1.9</v>
      </c>
      <c r="C18" s="5">
        <f t="shared" si="1"/>
        <v>1.9943659305056827</v>
      </c>
      <c r="D18" s="7"/>
      <c r="E18" s="15">
        <f t="shared" si="0"/>
        <v>1.9882743887650693</v>
      </c>
      <c r="F18" s="7"/>
      <c r="G18" s="7"/>
    </row>
    <row r="19" spans="1:7" x14ac:dyDescent="0.25">
      <c r="A19" s="10">
        <v>14</v>
      </c>
      <c r="B19" s="9">
        <v>1.9500000000000002</v>
      </c>
      <c r="C19" s="5">
        <f t="shared" si="1"/>
        <v>2.0041458488794848</v>
      </c>
      <c r="D19" s="7"/>
      <c r="E19" s="15">
        <f t="shared" si="0"/>
        <v>1.9978003587260222</v>
      </c>
      <c r="F19" s="7"/>
      <c r="G19" s="7"/>
    </row>
    <row r="20" spans="1:7" x14ac:dyDescent="0.25">
      <c r="A20" s="10">
        <v>15</v>
      </c>
      <c r="B20" s="9">
        <v>2</v>
      </c>
      <c r="C20" s="5">
        <f t="shared" si="1"/>
        <v>2.0134534003750493</v>
      </c>
      <c r="D20" s="7"/>
      <c r="E20" s="15">
        <f t="shared" si="0"/>
        <v>2.0068711165586981</v>
      </c>
      <c r="F20" s="7"/>
      <c r="G20" s="7"/>
    </row>
    <row r="21" spans="1:7" x14ac:dyDescent="0.25">
      <c r="A21" s="10">
        <v>16</v>
      </c>
      <c r="B21" s="9">
        <v>2.0499999999999998</v>
      </c>
      <c r="C21" s="5">
        <f t="shared" si="1"/>
        <v>2.0223219134100598</v>
      </c>
      <c r="D21" s="7"/>
      <c r="E21" s="15">
        <f t="shared" si="0"/>
        <v>2.0155184651943312</v>
      </c>
      <c r="F21" s="7"/>
      <c r="G21" s="7"/>
    </row>
    <row r="22" spans="1:7" x14ac:dyDescent="0.25">
      <c r="A22" s="10">
        <v>17</v>
      </c>
      <c r="B22" s="9">
        <v>2.1</v>
      </c>
      <c r="C22" s="5">
        <f t="shared" si="1"/>
        <v>2.0307816614888448</v>
      </c>
      <c r="D22" s="7"/>
      <c r="E22" s="15">
        <f t="shared" si="0"/>
        <v>2.0237713186596049</v>
      </c>
      <c r="F22" s="7"/>
      <c r="G22" s="7"/>
    </row>
    <row r="23" spans="1:7" x14ac:dyDescent="0.25">
      <c r="A23" s="10">
        <v>18</v>
      </c>
      <c r="B23" s="9">
        <v>2.15</v>
      </c>
      <c r="C23" s="5">
        <f t="shared" si="1"/>
        <v>2.0388602043906774</v>
      </c>
      <c r="D23" s="7"/>
      <c r="E23" s="15">
        <f t="shared" si="0"/>
        <v>2.0316560221014237</v>
      </c>
      <c r="F23" s="7"/>
      <c r="G23" s="7"/>
    </row>
    <row r="24" spans="1:7" x14ac:dyDescent="0.25">
      <c r="A24" s="10">
        <v>19</v>
      </c>
      <c r="B24" s="9">
        <v>2.2000000000000002</v>
      </c>
      <c r="C24" s="5">
        <f t="shared" si="1"/>
        <v>2.0465826847675639</v>
      </c>
      <c r="D24" s="7"/>
      <c r="E24" s="15">
        <f t="shared" si="0"/>
        <v>2.0391966302901032</v>
      </c>
      <c r="F24" s="7"/>
      <c r="G24" s="7"/>
    </row>
    <row r="25" spans="1:7" x14ac:dyDescent="0.25">
      <c r="A25" s="10">
        <v>20</v>
      </c>
      <c r="B25" s="9">
        <v>2.25</v>
      </c>
      <c r="C25" s="5">
        <f t="shared" si="1"/>
        <v>2.0539720867837472</v>
      </c>
      <c r="D25" s="7"/>
      <c r="E25" s="15">
        <f t="shared" si="0"/>
        <v>2.0464151507377104</v>
      </c>
      <c r="F25" s="7"/>
      <c r="G25" s="7"/>
    </row>
    <row r="26" spans="1:7" x14ac:dyDescent="0.25">
      <c r="A26" s="10">
        <v>21</v>
      </c>
      <c r="B26" s="9">
        <v>2.2999999999999998</v>
      </c>
      <c r="C26" s="5">
        <f t="shared" si="1"/>
        <v>2.0610494623290943</v>
      </c>
      <c r="D26" s="7"/>
      <c r="E26" s="15">
        <f t="shared" si="0"/>
        <v>2.0533317565558624</v>
      </c>
      <c r="F26" s="7"/>
      <c r="G26" s="7"/>
    </row>
    <row r="27" spans="1:7" x14ac:dyDescent="0.25">
      <c r="A27" s="10">
        <v>22</v>
      </c>
      <c r="B27" s="9">
        <v>2.35</v>
      </c>
      <c r="C27" s="5">
        <f t="shared" si="1"/>
        <v>2.0678341294388076</v>
      </c>
      <c r="D27" s="7"/>
      <c r="E27" s="15">
        <f t="shared" si="0"/>
        <v>2.0599649733484218</v>
      </c>
      <c r="F27" s="7"/>
      <c r="G27" s="7"/>
    </row>
    <row r="28" spans="1:7" x14ac:dyDescent="0.25">
      <c r="A28" s="10">
        <v>23</v>
      </c>
      <c r="B28" s="9">
        <v>2.4000000000000004</v>
      </c>
      <c r="C28" s="5">
        <f t="shared" si="1"/>
        <v>2.0743438468129631</v>
      </c>
      <c r="D28" s="7"/>
      <c r="E28" s="15">
        <f t="shared" si="0"/>
        <v>2.0663318437531424</v>
      </c>
      <c r="F28" s="7"/>
      <c r="G28" s="7"/>
    </row>
    <row r="29" spans="1:7" x14ac:dyDescent="0.25">
      <c r="A29" s="10">
        <v>24</v>
      </c>
      <c r="B29" s="9">
        <v>2.4500000000000002</v>
      </c>
      <c r="C29" s="5">
        <f t="shared" si="1"/>
        <v>2.0805949677200153</v>
      </c>
      <c r="D29" s="7"/>
      <c r="E29" s="15">
        <f t="shared" si="0"/>
        <v>2.0724480726838546</v>
      </c>
      <c r="F29" s="7"/>
      <c r="G29" s="7"/>
    </row>
    <row r="30" spans="1:7" x14ac:dyDescent="0.25">
      <c r="A30" s="10">
        <v>25</v>
      </c>
      <c r="B30" s="9">
        <v>2.5</v>
      </c>
      <c r="C30" s="5">
        <f t="shared" si="1"/>
        <v>2.0866025760639628</v>
      </c>
      <c r="D30" s="7"/>
      <c r="E30" s="15">
        <f t="shared" si="0"/>
        <v>2.0783281558586979</v>
      </c>
      <c r="F30" s="7"/>
      <c r="G30" s="7"/>
    </row>
    <row r="31" spans="1:7" x14ac:dyDescent="0.25">
      <c r="A31" s="10">
        <v>26</v>
      </c>
      <c r="B31" s="9">
        <v>2.5499999999999998</v>
      </c>
      <c r="C31" s="5">
        <f t="shared" si="1"/>
        <v>2.0923806069757029</v>
      </c>
      <c r="D31" s="7"/>
      <c r="E31" s="15">
        <f t="shared" si="0"/>
        <v>2.083985493812254</v>
      </c>
      <c r="F31" s="7"/>
      <c r="G31" s="7"/>
    </row>
    <row r="32" spans="1:7" x14ac:dyDescent="0.25">
      <c r="A32" s="10">
        <v>27</v>
      </c>
      <c r="B32" s="9">
        <v>2.6</v>
      </c>
      <c r="C32" s="5">
        <f t="shared" si="1"/>
        <v>2.0979419539395399</v>
      </c>
      <c r="D32" s="7"/>
      <c r="E32" s="15">
        <f t="shared" si="0"/>
        <v>2.0894324932657988</v>
      </c>
      <c r="F32" s="7"/>
      <c r="G32" s="7"/>
    </row>
    <row r="33" spans="1:7" x14ac:dyDescent="0.25">
      <c r="A33" s="10">
        <v>28</v>
      </c>
      <c r="B33" s="9">
        <v>2.6500000000000004</v>
      </c>
      <c r="C33" s="5">
        <f t="shared" si="1"/>
        <v>2.1032985641732824</v>
      </c>
      <c r="D33" s="7"/>
      <c r="E33" s="15">
        <f t="shared" si="0"/>
        <v>2.0946806574588406</v>
      </c>
      <c r="F33" s="7"/>
      <c r="G33" s="7"/>
    </row>
    <row r="34" spans="1:7" x14ac:dyDescent="0.25">
      <c r="A34" s="10">
        <v>29</v>
      </c>
      <c r="B34" s="9">
        <v>2.7</v>
      </c>
      <c r="C34" s="5">
        <f t="shared" si="1"/>
        <v>2.1084615237347424</v>
      </c>
      <c r="D34" s="7"/>
      <c r="E34" s="15">
        <f t="shared" si="0"/>
        <v>2.0997406668172713</v>
      </c>
      <c r="F34" s="7"/>
      <c r="G34" s="7"/>
    </row>
    <row r="35" spans="1:7" x14ac:dyDescent="0.25">
      <c r="A35" s="10">
        <v>30</v>
      </c>
      <c r="B35" s="9">
        <v>2.75</v>
      </c>
      <c r="C35" s="5">
        <f t="shared" si="1"/>
        <v>2.113441133620535</v>
      </c>
      <c r="D35" s="7"/>
      <c r="E35" s="15">
        <f t="shared" si="0"/>
        <v>2.1046224511413429</v>
      </c>
      <c r="F35" s="7"/>
      <c r="G35" s="7"/>
    </row>
    <row r="36" spans="1:7" x14ac:dyDescent="0.25">
      <c r="A36" s="10">
        <v>31</v>
      </c>
      <c r="B36" s="9">
        <v>2.8</v>
      </c>
      <c r="C36" s="5">
        <f t="shared" si="1"/>
        <v>2.1182469779482425</v>
      </c>
      <c r="D36" s="7"/>
      <c r="E36" s="15">
        <f t="shared" si="0"/>
        <v>2.1093352543342085</v>
      </c>
      <c r="F36" s="7"/>
      <c r="G36" s="7"/>
    </row>
    <row r="37" spans="1:7" x14ac:dyDescent="0.25">
      <c r="A37" s="10">
        <v>32</v>
      </c>
      <c r="B37" s="9">
        <v>2.85</v>
      </c>
      <c r="C37" s="5">
        <f t="shared" si="1"/>
        <v>2.1228879851648066</v>
      </c>
      <c r="D37" s="7"/>
      <c r="E37" s="15">
        <f t="shared" si="0"/>
        <v>2.1138876925539272</v>
      </c>
      <c r="F37" s="7"/>
      <c r="G37" s="7"/>
    </row>
    <row r="38" spans="1:7" x14ac:dyDescent="0.25">
      <c r="A38" s="10">
        <v>33</v>
      </c>
      <c r="B38" s="9">
        <v>2.9000000000000004</v>
      </c>
      <c r="C38" s="5">
        <f t="shared" si="1"/>
        <v>2.1273724830980556</v>
      </c>
      <c r="D38" s="7"/>
      <c r="E38" s="15">
        <f t="shared" si="0"/>
        <v>2.1182878065545361</v>
      </c>
      <c r="F38" s="7"/>
      <c r="G38" s="7"/>
    </row>
    <row r="39" spans="1:7" x14ac:dyDescent="0.25">
      <c r="A39" s="10">
        <v>34</v>
      </c>
      <c r="B39" s="9">
        <v>2.95</v>
      </c>
      <c r="C39" s="5">
        <f t="shared" si="1"/>
        <v>2.131708248560884</v>
      </c>
      <c r="D39" s="7"/>
      <c r="E39" s="15">
        <f t="shared" si="0"/>
        <v>2.1225431088817373</v>
      </c>
      <c r="F39" s="7"/>
      <c r="G39" s="7"/>
    </row>
    <row r="40" spans="1:7" x14ac:dyDescent="0.25">
      <c r="A40" s="10">
        <v>35</v>
      </c>
      <c r="B40" s="9">
        <v>3</v>
      </c>
      <c r="C40" s="5">
        <f t="shared" si="1"/>
        <v>2.1359025521258204</v>
      </c>
      <c r="D40" s="7"/>
      <c r="E40" s="15">
        <f t="shared" si="0"/>
        <v>2.1266606265031429</v>
      </c>
      <c r="F40" s="7"/>
      <c r="G40" s="7"/>
    </row>
    <row r="41" spans="1:7" x14ac:dyDescent="0.25">
      <c r="A41" s="10">
        <v>36</v>
      </c>
      <c r="B41" s="9">
        <v>3.05</v>
      </c>
      <c r="C41" s="5">
        <f t="shared" si="1"/>
        <v>2.1399621986090591</v>
      </c>
      <c r="D41" s="7"/>
      <c r="E41" s="15">
        <f t="shared" si="0"/>
        <v>2.1306469393795795</v>
      </c>
      <c r="F41" s="7"/>
      <c r="G41" s="7"/>
    </row>
    <row r="42" spans="1:7" x14ac:dyDescent="0.25">
      <c r="A42" s="10">
        <v>37</v>
      </c>
      <c r="B42" s="9">
        <v>3.1</v>
      </c>
      <c r="C42" s="5">
        <f t="shared" si="1"/>
        <v>2.1438935637354399</v>
      </c>
      <c r="D42" s="7"/>
      <c r="E42" s="15">
        <f t="shared" si="0"/>
        <v>2.134508215420821</v>
      </c>
      <c r="F42" s="7"/>
      <c r="G42" s="7"/>
    </row>
    <row r="43" spans="1:7" x14ac:dyDescent="0.25">
      <c r="A43" s="10">
        <v>38</v>
      </c>
      <c r="B43" s="9">
        <v>3.1500000000000004</v>
      </c>
      <c r="C43" s="5">
        <f t="shared" si="1"/>
        <v>2.1477026273976461</v>
      </c>
      <c r="D43" s="7"/>
      <c r="E43" s="15">
        <f t="shared" si="0"/>
        <v>2.138250242214657</v>
      </c>
      <c r="F43" s="7"/>
      <c r="G43" s="7"/>
    </row>
    <row r="44" spans="1:7" x14ac:dyDescent="0.25">
      <c r="A44" s="10">
        <v>39</v>
      </c>
      <c r="B44" s="9">
        <v>3.2</v>
      </c>
      <c r="C44" s="5">
        <f t="shared" si="1"/>
        <v>2.1513950038726284</v>
      </c>
      <c r="D44" s="7"/>
      <c r="E44" s="15">
        <f t="shared" si="0"/>
        <v>2.1418784558711983</v>
      </c>
      <c r="F44" s="7"/>
      <c r="G44" s="7"/>
    </row>
    <row r="45" spans="1:7" x14ac:dyDescent="0.25">
      <c r="A45" s="10">
        <v>40</v>
      </c>
      <c r="B45" s="9">
        <v>3.25</v>
      </c>
      <c r="C45" s="5">
        <f t="shared" si="1"/>
        <v>2.1549759693147594</v>
      </c>
      <c r="D45" s="7"/>
      <c r="E45" s="15">
        <f t="shared" si="0"/>
        <v>2.1453979672835501</v>
      </c>
      <c r="F45" s="7"/>
      <c r="G45" s="7"/>
    </row>
    <row r="46" spans="1:7" x14ac:dyDescent="0.25">
      <c r="A46" s="10">
        <v>41</v>
      </c>
      <c r="B46" s="9">
        <v>3.3000000000000003</v>
      </c>
      <c r="C46" s="5">
        <f t="shared" si="1"/>
        <v>2.1584504868075016</v>
      </c>
      <c r="D46" s="7"/>
      <c r="E46" s="15">
        <f t="shared" si="0"/>
        <v>2.1488135860706357</v>
      </c>
      <c r="F46" s="7"/>
      <c r="G46" s="7"/>
    </row>
    <row r="47" spans="1:7" x14ac:dyDescent="0.25">
      <c r="A47" s="10">
        <v>42</v>
      </c>
      <c r="B47" s="9">
        <v>3.35</v>
      </c>
      <c r="C47" s="5">
        <f t="shared" si="1"/>
        <v>2.1618232292225654</v>
      </c>
      <c r="D47" s="7"/>
      <c r="E47" s="15">
        <f t="shared" si="0"/>
        <v>2.1521298424371786</v>
      </c>
      <c r="F47" s="7"/>
      <c r="G47" s="7"/>
    </row>
    <row r="48" spans="1:7" x14ac:dyDescent="0.25">
      <c r="A48" s="10">
        <v>43</v>
      </c>
      <c r="B48" s="9">
        <v>3.4</v>
      </c>
      <c r="C48" s="5">
        <f t="shared" si="1"/>
        <v>2.1650986001069743</v>
      </c>
      <c r="D48" s="7"/>
      <c r="E48" s="15">
        <f t="shared" si="0"/>
        <v>2.155351007159044</v>
      </c>
      <c r="F48" s="7"/>
      <c r="G48" s="7"/>
    </row>
    <row r="49" spans="1:7" x14ac:dyDescent="0.25">
      <c r="A49" s="10">
        <v>44</v>
      </c>
      <c r="B49" s="9">
        <v>3.45</v>
      </c>
      <c r="C49" s="5">
        <f t="shared" si="1"/>
        <v>2.1682807527935122</v>
      </c>
      <c r="D49" s="7"/>
      <c r="E49" s="15">
        <f t="shared" si="0"/>
        <v>2.1584811098786938</v>
      </c>
      <c r="F49" s="7"/>
      <c r="G49" s="7"/>
    </row>
    <row r="50" spans="1:7" x14ac:dyDescent="0.25">
      <c r="A50" s="10">
        <v>45</v>
      </c>
      <c r="B50" s="9">
        <v>3.5</v>
      </c>
      <c r="C50" s="5">
        <f t="shared" si="1"/>
        <v>2.1713736079082153</v>
      </c>
      <c r="D50" s="7"/>
      <c r="E50" s="15">
        <f t="shared" si="0"/>
        <v>2.1615239558750248</v>
      </c>
      <c r="F50" s="7"/>
      <c r="G50" s="7"/>
    </row>
    <row r="51" spans="1:7" x14ac:dyDescent="0.25">
      <c r="B51" s="7"/>
      <c r="C51" s="7"/>
      <c r="D51" s="7"/>
      <c r="E51" s="7"/>
      <c r="F51" s="7"/>
      <c r="G51" s="7"/>
    </row>
    <row r="52" spans="1:7" x14ac:dyDescent="0.25">
      <c r="B52" s="7"/>
      <c r="C52" s="7"/>
      <c r="D52" s="7"/>
      <c r="E52" s="7"/>
      <c r="F52" s="7"/>
      <c r="G52" s="7"/>
    </row>
    <row r="53" spans="1:7" x14ac:dyDescent="0.25">
      <c r="B53" s="7"/>
      <c r="C53" s="7"/>
      <c r="D53" s="7"/>
      <c r="E53" s="7"/>
      <c r="F53" s="7"/>
      <c r="G53" s="7"/>
    </row>
    <row r="54" spans="1:7" x14ac:dyDescent="0.25">
      <c r="A54" s="11" t="s">
        <v>13</v>
      </c>
      <c r="B54" s="11"/>
      <c r="C54" s="11"/>
      <c r="D54" s="11"/>
      <c r="E54" s="7"/>
      <c r="F54" s="7"/>
      <c r="G54" s="7"/>
    </row>
    <row r="55" spans="1:7" x14ac:dyDescent="0.25">
      <c r="A55" s="11"/>
      <c r="B55" s="11"/>
      <c r="C55" s="11"/>
      <c r="D55" s="11"/>
      <c r="E55" s="7"/>
      <c r="F55" s="7"/>
      <c r="G55" s="7"/>
    </row>
    <row r="56" spans="1:7" x14ac:dyDescent="0.25">
      <c r="A56" s="2" t="s">
        <v>14</v>
      </c>
      <c r="B56" s="2"/>
      <c r="C56" s="2"/>
      <c r="D56" s="2"/>
    </row>
    <row r="57" spans="1:7" x14ac:dyDescent="0.25">
      <c r="A57" s="2"/>
      <c r="B57" s="2"/>
      <c r="C57" s="2"/>
      <c r="D57" s="2"/>
    </row>
    <row r="58" spans="1:7" x14ac:dyDescent="0.25">
      <c r="A58" s="2" t="s">
        <v>15</v>
      </c>
      <c r="B58" s="2"/>
      <c r="C58" s="2"/>
      <c r="D58" s="2"/>
    </row>
    <row r="59" spans="1:7" x14ac:dyDescent="0.25">
      <c r="A59" s="2"/>
      <c r="B59" s="2"/>
      <c r="C59" s="2"/>
      <c r="D59" s="2"/>
    </row>
    <row r="60" spans="1:7" x14ac:dyDescent="0.25">
      <c r="A60" s="2" t="s">
        <v>19</v>
      </c>
      <c r="B60" s="2"/>
      <c r="C60" s="2"/>
      <c r="D60" s="2"/>
    </row>
    <row r="61" spans="1:7" x14ac:dyDescent="0.25">
      <c r="A61" s="2"/>
      <c r="B61" s="2"/>
      <c r="C61" s="2"/>
      <c r="D61" s="2"/>
    </row>
    <row r="62" spans="1:7" x14ac:dyDescent="0.25">
      <c r="A62" s="2" t="s">
        <v>17</v>
      </c>
      <c r="B62" s="2"/>
      <c r="C62" s="2"/>
      <c r="D62" s="2"/>
    </row>
    <row r="63" spans="1:7" x14ac:dyDescent="0.25">
      <c r="A63" s="2"/>
      <c r="B63" s="2"/>
      <c r="C63" s="2"/>
      <c r="D63" s="2"/>
    </row>
    <row r="64" spans="1:7" x14ac:dyDescent="0.25">
      <c r="A64" s="2" t="s">
        <v>18</v>
      </c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 t="s">
        <v>16</v>
      </c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 t="s">
        <v>20</v>
      </c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 t="s">
        <v>21</v>
      </c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>
        <f>SQRT(1.8)+1/(4*1.25)</f>
        <v>1.5416407864998738</v>
      </c>
      <c r="B72" s="2"/>
      <c r="C72" s="2"/>
      <c r="D72" s="2"/>
    </row>
    <row r="73" spans="1:4" x14ac:dyDescent="0.25">
      <c r="A73" s="2"/>
      <c r="B73" s="2"/>
      <c r="C73" s="2"/>
      <c r="D73" s="2"/>
    </row>
  </sheetData>
  <mergeCells count="13">
    <mergeCell ref="A72:D73"/>
    <mergeCell ref="A62:D63"/>
    <mergeCell ref="A64:D65"/>
    <mergeCell ref="A66:D67"/>
    <mergeCell ref="A68:D69"/>
    <mergeCell ref="A70:D71"/>
    <mergeCell ref="A56:D57"/>
    <mergeCell ref="A58:D59"/>
    <mergeCell ref="A60:D61"/>
    <mergeCell ref="A1:D1"/>
    <mergeCell ref="E1:H1"/>
    <mergeCell ref="A2:H3"/>
    <mergeCell ref="A54:D5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7D19-A0CD-44D1-A617-60E718EB2D6C}">
  <dimension ref="A1:H15"/>
  <sheetViews>
    <sheetView workbookViewId="0">
      <selection activeCell="I10" sqref="I10"/>
    </sheetView>
  </sheetViews>
  <sheetFormatPr defaultRowHeight="15.75" x14ac:dyDescent="0.25"/>
  <cols>
    <col min="1" max="16384" width="9.140625" style="1"/>
  </cols>
  <sheetData>
    <row r="1" spans="1:8" x14ac:dyDescent="0.25">
      <c r="A1" s="2" t="s">
        <v>0</v>
      </c>
      <c r="B1" s="2"/>
      <c r="C1" s="2"/>
      <c r="D1" s="2"/>
      <c r="E1" s="2" t="s">
        <v>1</v>
      </c>
      <c r="F1" s="2"/>
      <c r="G1" s="2"/>
      <c r="H1" s="2"/>
    </row>
    <row r="2" spans="1:8" x14ac:dyDescent="0.25">
      <c r="A2" s="3" t="s">
        <v>9</v>
      </c>
      <c r="B2" s="3"/>
      <c r="C2" s="3"/>
      <c r="D2" s="3"/>
      <c r="E2" s="3"/>
      <c r="F2" s="3"/>
      <c r="G2" s="3"/>
      <c r="H2" s="3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6" t="s">
        <v>2</v>
      </c>
      <c r="B4" s="6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5">
        <v>0.1</v>
      </c>
      <c r="H4" s="1" t="s">
        <v>22</v>
      </c>
    </row>
    <row r="5" spans="1:8" x14ac:dyDescent="0.25">
      <c r="A5" s="5">
        <v>0</v>
      </c>
      <c r="B5" s="5">
        <v>0.36699999999999999</v>
      </c>
      <c r="C5" s="1">
        <f>G$4*(B5*SIN(A5)-COS(A5)*SIN(A5))</f>
        <v>0</v>
      </c>
      <c r="D5" s="1">
        <f>G$4*((B5+C5/2)*SIN(A5+G$4/2)-COS(A5+G$4/2)*SIN(A5+G$4/2))</f>
        <v>-3.1574353201075131E-3</v>
      </c>
      <c r="E5" s="1">
        <f>G$4*((B5+D5/2)*SIN(A5+G$4/2)-COS(A5+G$4/2)*SIN(A5+G$4/2))</f>
        <v>-3.1653256198237571E-3</v>
      </c>
      <c r="F5" s="1">
        <f>G$4*((B5+E5)*SIN(A5+G$4)-COS(A5+G$4)*SIN(A5+G$4))</f>
        <v>-6.3011806759571444E-3</v>
      </c>
      <c r="H5" s="5">
        <f>B5+G$4*(B5*SIN(A5)-COS(A5)*SIN(A5))</f>
        <v>0.36699999999999999</v>
      </c>
    </row>
    <row r="6" spans="1:8" x14ac:dyDescent="0.25">
      <c r="A6" s="5">
        <v>0.1</v>
      </c>
      <c r="B6" s="5">
        <f>B5+(C5+2*D5+2*E5+F5)/6</f>
        <v>0.36384221624069674</v>
      </c>
      <c r="C6" s="1">
        <f>G$4*(B6*SIN(A6)-COS(A6)*SIN(A6))</f>
        <v>-6.3011053829867799E-3</v>
      </c>
      <c r="D6" s="1">
        <f>G$4*((B6+C6/2)*SIN(A6+G$4/2)-COS(A6+G$4/2)*SIN(A6+G$4/2))</f>
        <v>-9.3859014731081068E-3</v>
      </c>
      <c r="E6" s="1">
        <f>G$4*((B6+D6/2)*SIN(A6+G$4/2)-COS(A6+G$4/2)*SIN(A6+G$4/2))</f>
        <v>-9.4089507814465873E-3</v>
      </c>
      <c r="F6" s="1">
        <f>G$4*((B6+E6)*SIN(A6+G$4)-COS(A6+G$4)*SIN(A6+G$4))</f>
        <v>-1.2429415149402774E-2</v>
      </c>
      <c r="H6" s="5">
        <f t="shared" ref="H6:H15" si="0">B6+G$4*(B6*SIN(A6)-COS(A6)*SIN(A6))</f>
        <v>0.35754111085770995</v>
      </c>
    </row>
    <row r="7" spans="1:8" x14ac:dyDescent="0.25">
      <c r="A7" s="5">
        <v>0.2</v>
      </c>
      <c r="B7" s="5">
        <f t="shared" ref="B7:B15" si="1">B6+(C6+2*D6+2*E6+F6)/6</f>
        <v>0.35445551206711357</v>
      </c>
      <c r="C7" s="1">
        <f>G$4*(B7*SIN(A7)-COS(A7)*SIN(A7))</f>
        <v>-1.2428973177533104E-2</v>
      </c>
      <c r="D7" s="1">
        <f>G$4*((B7+C7/2)*SIN(A7+G$4/2)-COS(A7+G$4/2)*SIN(A7+G$4/2))</f>
        <v>-1.5355656082390326E-2</v>
      </c>
      <c r="E7" s="1">
        <f>G$4*((B7+D7/2)*SIN(A7+G$4/2)-COS(A7+G$4/2)*SIN(A7+G$4/2))</f>
        <v>-1.5391859729297536E-2</v>
      </c>
      <c r="F7" s="1">
        <f>G$4*((B7+E7)*SIN(A7+G$4)-COS(A7+G$4)*SIN(A7+G$4))</f>
        <v>-1.821210760872977E-2</v>
      </c>
      <c r="H7" s="5">
        <f t="shared" si="0"/>
        <v>0.34202653888958046</v>
      </c>
    </row>
    <row r="8" spans="1:8" x14ac:dyDescent="0.25">
      <c r="A8" s="5">
        <v>0.30000000000000004</v>
      </c>
      <c r="B8" s="5">
        <f t="shared" si="1"/>
        <v>0.33909949333217382</v>
      </c>
      <c r="C8" s="1">
        <f>G$4*(B8*SIN(A8)-COS(A8)*SIN(A8))</f>
        <v>-1.8211048434923813E-2</v>
      </c>
      <c r="D8" s="1">
        <f>G$4*((B8+C8/2)*SIN(A8+G$4/2)-COS(A8+G$4/2)*SIN(A8+G$4/2))</f>
        <v>-2.0895463513588893E-2</v>
      </c>
      <c r="E8" s="1">
        <f>G$4*((B8+D8/2)*SIN(A8+G$4/2)-COS(A8+G$4/2)*SIN(A8+G$4/2))</f>
        <v>-2.0941487515827622E-2</v>
      </c>
      <c r="F8" s="1">
        <f>G$4*((B8+E8)*SIN(A8+G$4)-COS(A8+G$4)*SIN(A8+G$4))</f>
        <v>-2.3478148223253389E-2</v>
      </c>
      <c r="H8" s="5">
        <f t="shared" si="0"/>
        <v>0.32088844489724999</v>
      </c>
    </row>
    <row r="9" spans="1:8" x14ac:dyDescent="0.25">
      <c r="A9" s="5">
        <v>0.4</v>
      </c>
      <c r="B9" s="5">
        <f t="shared" si="1"/>
        <v>0.31820564354600545</v>
      </c>
      <c r="C9" s="1">
        <f>G$4*(B9*SIN(A9)-COS(A9)*SIN(A9))</f>
        <v>-2.3476293122681863E-2</v>
      </c>
      <c r="D9" s="1">
        <f>G$4*((B9+C9/2)*SIN(A9+G$4/2)-COS(A9+G$4/2)*SIN(A9+G$4/2))</f>
        <v>-2.5836065630007527E-2</v>
      </c>
      <c r="E9" s="1">
        <f>G$4*((B9+D9/2)*SIN(A9+G$4/2)-COS(A9+G$4/2)*SIN(A9+G$4/2))</f>
        <v>-2.5887386615459019E-2</v>
      </c>
      <c r="F9" s="1">
        <f>G$4*((B9+E9)*SIN(A9+G$4)-COS(A9+G$4)*SIN(A9+G$4))</f>
        <v>-2.8059065463117927E-2</v>
      </c>
      <c r="H9" s="5">
        <f t="shared" si="0"/>
        <v>0.2947293504233236</v>
      </c>
    </row>
    <row r="10" spans="1:8" x14ac:dyDescent="0.25">
      <c r="A10" s="5">
        <v>0.5</v>
      </c>
      <c r="B10" s="5">
        <f t="shared" si="1"/>
        <v>0.29237526636654998</v>
      </c>
      <c r="C10" s="1">
        <f>G$4*(B10*SIN(A10)-COS(A10)*SIN(A10))</f>
        <v>-2.8056332285161769E-2</v>
      </c>
      <c r="D10" s="1">
        <f>G$4*((B10+C10/2)*SIN(A10+G$4/2)-COS(A10+G$4/2)*SIN(A10+G$4/2))</f>
        <v>-3.0011520553376681E-2</v>
      </c>
      <c r="E10" s="1">
        <f>G$4*((B10+D10/2)*SIN(A10+G$4/2)-COS(A10+G$4/2)*SIN(A10+G$4/2))</f>
        <v>-3.0062618150274237E-2</v>
      </c>
      <c r="F10" s="1">
        <f>G$4*((B10+E10)*SIN(A10+G$4)-COS(A10+G$4)*SIN(A10+G$4))</f>
        <v>-3.1790668049197349E-2</v>
      </c>
      <c r="H10" s="5">
        <f t="shared" si="0"/>
        <v>0.26431893408138823</v>
      </c>
    </row>
    <row r="11" spans="1:8" x14ac:dyDescent="0.25">
      <c r="A11" s="5">
        <v>0.60000000000000009</v>
      </c>
      <c r="B11" s="5">
        <f t="shared" si="1"/>
        <v>0.26237605340960646</v>
      </c>
      <c r="C11" s="1">
        <f>G$4*(B11*SIN(A11)-COS(A11)*SIN(A11))</f>
        <v>-3.1787087922678516E-2</v>
      </c>
      <c r="D11" s="1">
        <f>G$4*((B11+C11/2)*SIN(A11+G$4/2)-COS(A11+G$4/2)*SIN(A11+G$4/2))</f>
        <v>-3.3261122873880028E-2</v>
      </c>
      <c r="E11" s="1">
        <f>G$4*((B11+D11/2)*SIN(A11+G$4/2)-COS(A11+G$4/2)*SIN(A11+G$4/2))</f>
        <v>-3.3305726169582377E-2</v>
      </c>
      <c r="F11" s="1">
        <f>G$4*((B11+E11)*SIN(A11+G$4)-COS(A11+G$4)*SIN(A11+G$4))</f>
        <v>-3.4515370856488072E-2</v>
      </c>
      <c r="H11" s="5">
        <f t="shared" si="0"/>
        <v>0.23058896548692795</v>
      </c>
    </row>
    <row r="12" spans="1:8" x14ac:dyDescent="0.25">
      <c r="A12" s="5">
        <v>0.70000000000000007</v>
      </c>
      <c r="B12" s="5">
        <f t="shared" si="1"/>
        <v>0.22913669393192457</v>
      </c>
      <c r="C12" s="1">
        <f>G$4*(B12*SIN(A12)-COS(A12)*SIN(A12))</f>
        <v>-3.4511095396811499E-2</v>
      </c>
      <c r="D12" s="1">
        <f>G$4*((B12+C12/2)*SIN(A12+G$4/2)-COS(A12+G$4/2)*SIN(A12+G$4/2))</f>
        <v>-3.5432109151108872E-2</v>
      </c>
      <c r="E12" s="1">
        <f>G$4*((B12+D12/2)*SIN(A12+G$4/2)-COS(A12+G$4/2)*SIN(A12+G$4/2))</f>
        <v>-3.546349908478106E-2</v>
      </c>
      <c r="F12" s="1">
        <f>G$4*((B12+E12)*SIN(A12+G$4)-COS(A12+G$4)*SIN(A12+G$4))</f>
        <v>-3.6085415555318412E-2</v>
      </c>
      <c r="H12" s="5">
        <f t="shared" si="0"/>
        <v>0.19462559853511308</v>
      </c>
    </row>
    <row r="13" spans="1:8" x14ac:dyDescent="0.25">
      <c r="A13" s="5">
        <v>0.8</v>
      </c>
      <c r="B13" s="5">
        <f t="shared" si="1"/>
        <v>0.19373873936127295</v>
      </c>
      <c r="C13" s="1">
        <f>G$4*(B13*SIN(A13)-COS(A13)*SIN(A13))</f>
        <v>-3.6080713679674824E-2</v>
      </c>
      <c r="D13" s="1">
        <f>G$4*((B13+C13/2)*SIN(A13+G$4/2)-COS(A13+G$4/2)*SIN(A13+G$4/2))</f>
        <v>-3.6383365322303601E-2</v>
      </c>
      <c r="E13" s="1">
        <f>G$4*((B13+D13/2)*SIN(A13+G$4/2)-COS(A13+G$4/2)*SIN(A13+G$4/2))</f>
        <v>-3.6394734134738128E-2</v>
      </c>
      <c r="F13" s="1">
        <f>G$4*((B13+E13)*SIN(A13+G$4)-COS(A13+G$4)*SIN(A13+G$4))</f>
        <v>-3.6367202207658544E-2</v>
      </c>
      <c r="H13" s="5">
        <f t="shared" si="0"/>
        <v>0.15765802568159812</v>
      </c>
    </row>
    <row r="14" spans="1:8" x14ac:dyDescent="0.25">
      <c r="A14" s="5">
        <v>0.9</v>
      </c>
      <c r="B14" s="5">
        <f t="shared" si="1"/>
        <v>0.15740472022770347</v>
      </c>
      <c r="C14" s="1">
        <f>G$4*(B14*SIN(A14)-COS(A14)*SIN(A14))</f>
        <v>-3.6362446238235202E-2</v>
      </c>
      <c r="D14" s="1">
        <f>G$4*((B14+C14/2)*SIN(A14+G$4/2)-COS(A14+G$4/2)*SIN(A14+G$4/2))</f>
        <v>-3.5990349266458492E-2</v>
      </c>
      <c r="E14" s="1">
        <f>G$4*((B14+D14/2)*SIN(A14+G$4/2)-COS(A14+G$4/2)*SIN(A14+G$4/2))</f>
        <v>-3.5975215794152075E-2</v>
      </c>
      <c r="F14" s="1">
        <f>G$4*((B14+E14)*SIN(A14+G$4)-COS(A14+G$4)*SIN(A14+G$4))</f>
        <v>-3.5246930873240559E-2</v>
      </c>
      <c r="H14" s="5">
        <f t="shared" si="0"/>
        <v>0.12104227398946826</v>
      </c>
    </row>
    <row r="15" spans="1:8" x14ac:dyDescent="0.25">
      <c r="A15" s="5">
        <v>1</v>
      </c>
      <c r="B15" s="5">
        <f t="shared" si="1"/>
        <v>0.12148130235558732</v>
      </c>
      <c r="C15" s="1">
        <f>G$4*(B15*SIN(A15)-COS(A15)*SIN(A15))</f>
        <v>-3.5242572228393901E-2</v>
      </c>
      <c r="D15" s="1">
        <f>G$4*((B15+C15/2)*SIN(A15+G$4/2)-COS(A15+G$4/2)*SIN(A15+G$4/2))</f>
        <v>-3.4151409302608307E-2</v>
      </c>
      <c r="E15" s="1">
        <f>G$4*((B15+D15/2)*SIN(A15+G$4/2)-COS(A15+G$4/2)*SIN(A15+G$4/2))</f>
        <v>-3.4104084299371631E-2</v>
      </c>
      <c r="F15" s="1">
        <f>G$4*((B15+E15)*SIN(A15+G$4)-COS(A15+G$4)*SIN(A15+G$4))</f>
        <v>-3.2637698207640266E-2</v>
      </c>
      <c r="H15" s="5">
        <f t="shared" si="0"/>
        <v>8.6238730127193422E-2</v>
      </c>
    </row>
  </sheetData>
  <mergeCells count="3">
    <mergeCell ref="A1:D1"/>
    <mergeCell ref="E1:H1"/>
    <mergeCell ref="A2:H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994A-C428-4D12-BB3F-28A9B8E8CA9E}">
  <dimension ref="A1:H3"/>
  <sheetViews>
    <sheetView tabSelected="1" workbookViewId="0">
      <selection activeCell="K16" sqref="K16"/>
    </sheetView>
  </sheetViews>
  <sheetFormatPr defaultRowHeight="15.75" x14ac:dyDescent="0.25"/>
  <cols>
    <col min="1" max="16384" width="9.140625" style="1"/>
  </cols>
  <sheetData>
    <row r="1" spans="1:8" x14ac:dyDescent="0.25">
      <c r="A1" s="2" t="s">
        <v>0</v>
      </c>
      <c r="B1" s="2"/>
      <c r="C1" s="2"/>
      <c r="D1" s="2"/>
      <c r="E1" s="2" t="s">
        <v>1</v>
      </c>
      <c r="F1" s="2"/>
      <c r="G1" s="2"/>
      <c r="H1" s="2"/>
    </row>
    <row r="2" spans="1:8" x14ac:dyDescent="0.25">
      <c r="A2" s="3" t="s">
        <v>10</v>
      </c>
      <c r="B2" s="3"/>
      <c r="C2" s="3"/>
      <c r="D2" s="3"/>
      <c r="E2" s="3"/>
      <c r="F2" s="3"/>
      <c r="G2" s="3"/>
      <c r="H2" s="3"/>
    </row>
    <row r="3" spans="1:8" x14ac:dyDescent="0.25">
      <c r="A3" s="3"/>
      <c r="B3" s="3"/>
      <c r="C3" s="3"/>
      <c r="D3" s="3"/>
      <c r="E3" s="3"/>
      <c r="F3" s="3"/>
      <c r="G3" s="3"/>
      <c r="H3" s="3"/>
    </row>
  </sheetData>
  <mergeCells count="3">
    <mergeCell ref="A1:D1"/>
    <mergeCell ref="E1:H1"/>
    <mergeCell ref="A2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Вологжанин</dc:creator>
  <cp:lastModifiedBy>Егор Вологжанин</cp:lastModifiedBy>
  <dcterms:created xsi:type="dcterms:W3CDTF">2015-06-05T18:19:34Z</dcterms:created>
  <dcterms:modified xsi:type="dcterms:W3CDTF">2023-11-24T20:50:45Z</dcterms:modified>
</cp:coreProperties>
</file>