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Задания\"/>
    </mc:Choice>
  </mc:AlternateContent>
  <bookViews>
    <workbookView xWindow="-120" yWindow="-120" windowWidth="20730" windowHeight="11160" activeTab="1"/>
  </bookViews>
  <sheets>
    <sheet name="Задача оптимизации" sheetId="1" r:id="rId1"/>
    <sheet name="Транспортная задача" sheetId="2" r:id="rId2"/>
    <sheet name="Транспортная задача(излишек)" sheetId="4" r:id="rId3"/>
  </sheets>
  <definedNames>
    <definedName name="solver_adj" localSheetId="0" hidden="1">'Задача оптимизации'!$A$8:$D$8</definedName>
    <definedName name="solver_adj" localSheetId="1" hidden="1">'Транспортная задача'!$C$17:$F$19</definedName>
    <definedName name="solver_adj" localSheetId="2" hidden="1">'Транспортная задача(излишек)'!$C$17:$G$19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0" localSheetId="1" hidden="1">'Транспортная задача'!$D$10</definedName>
    <definedName name="solver_lhs0" localSheetId="2" hidden="1">'Транспортная задача(излишек)'!$H$8</definedName>
    <definedName name="solver_lhs1" localSheetId="0" hidden="1">'Задача оптимизации'!$A$8:$D$8</definedName>
    <definedName name="solver_lhs1" localSheetId="1" hidden="1">'Транспортная задача'!$C$17:$F$19</definedName>
    <definedName name="solver_lhs1" localSheetId="2" hidden="1">'Транспортная задача(излишек)'!$C$17:$G$19</definedName>
    <definedName name="solver_lhs2" localSheetId="0" hidden="1">'Задача оптимизации'!$A$10</definedName>
    <definedName name="solver_lhs2" localSheetId="1" hidden="1">'Транспортная задача'!$C$9</definedName>
    <definedName name="solver_lhs2" localSheetId="2" hidden="1">'Транспортная задача(излишек)'!$C$9</definedName>
    <definedName name="solver_lhs3" localSheetId="0" hidden="1">'Задача оптимизации'!$K$4</definedName>
    <definedName name="solver_lhs3" localSheetId="1" hidden="1">'Транспортная задача'!$D$9</definedName>
    <definedName name="solver_lhs3" localSheetId="2" hidden="1">'Транспортная задача(излишек)'!$D$9</definedName>
    <definedName name="solver_lhs4" localSheetId="0" hidden="1">'Задача оптимизации'!$K$5</definedName>
    <definedName name="solver_lhs4" localSheetId="1" hidden="1">'Транспортная задача'!$E$9</definedName>
    <definedName name="solver_lhs4" localSheetId="2" hidden="1">'Транспортная задача(излишек)'!$E$9</definedName>
    <definedName name="solver_lhs5" localSheetId="0" hidden="1">'Задача оптимизации'!$K$6</definedName>
    <definedName name="solver_lhs5" localSheetId="1" hidden="1">'Транспортная задача'!$F$9</definedName>
    <definedName name="solver_lhs5" localSheetId="2" hidden="1">'Транспортная задача(излишек)'!$F$9</definedName>
    <definedName name="solver_lhs6" localSheetId="1" hidden="1">'Транспортная задача'!$G$6</definedName>
    <definedName name="solver_lhs6" localSheetId="2" hidden="1">'Транспортная задача(излишек)'!$G$9</definedName>
    <definedName name="solver_lhs7" localSheetId="1" hidden="1">'Транспортная задача'!$G$7</definedName>
    <definedName name="solver_lhs7" localSheetId="2" hidden="1">'Транспортная задача(излишек)'!$H$6</definedName>
    <definedName name="solver_lhs8" localSheetId="1" hidden="1">'Транспортная задача'!$G$8</definedName>
    <definedName name="solver_lhs8" localSheetId="2" hidden="1">'Транспортная задача(излишек)'!$H$7</definedName>
    <definedName name="solver_lhs9" localSheetId="2" hidden="1">'Транспортная задача(излишек)'!$H$8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8</definedName>
    <definedName name="solver_num" localSheetId="2" hidden="1">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'Задача оптимизации'!$A$13</definedName>
    <definedName name="solver_opt" localSheetId="1" hidden="1">'Транспортная задача'!$B$23</definedName>
    <definedName name="solver_opt" localSheetId="2" hidden="1">'Транспортная задача(излишек)'!$B$23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0" localSheetId="1" hidden="1">2</definedName>
    <definedName name="solver_rel0" localSheetId="2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2" localSheetId="2" hidden="1">2</definedName>
    <definedName name="solver_rel3" localSheetId="0" hidden="1">1</definedName>
    <definedName name="solver_rel3" localSheetId="1" hidden="1">2</definedName>
    <definedName name="solver_rel3" localSheetId="2" hidden="1">2</definedName>
    <definedName name="solver_rel4" localSheetId="0" hidden="1">1</definedName>
    <definedName name="solver_rel4" localSheetId="1" hidden="1">2</definedName>
    <definedName name="solver_rel4" localSheetId="2" hidden="1">2</definedName>
    <definedName name="solver_rel5" localSheetId="0" hidden="1">1</definedName>
    <definedName name="solver_rel5" localSheetId="1" hidden="1">2</definedName>
    <definedName name="solver_rel5" localSheetId="2" hidden="1">2</definedName>
    <definedName name="solver_rel6" localSheetId="1" hidden="1">2</definedName>
    <definedName name="solver_rel6" localSheetId="2" hidden="1">2</definedName>
    <definedName name="solver_rel7" localSheetId="1" hidden="1">2</definedName>
    <definedName name="solver_rel7" localSheetId="2" hidden="1">2</definedName>
    <definedName name="solver_rel8" localSheetId="1" hidden="1">2</definedName>
    <definedName name="solver_rel8" localSheetId="2" hidden="1">2</definedName>
    <definedName name="solver_rel9" localSheetId="2" hidden="1">2</definedName>
    <definedName name="solver_rhs0" localSheetId="1" hidden="1">'Транспортная задача'!#REF!</definedName>
    <definedName name="solver_rhs0" localSheetId="2" hidden="1">'Транспортная задача(излишек)'!#REF!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2" localSheetId="0" hidden="1">96</definedName>
    <definedName name="solver_rhs2" localSheetId="1" hidden="1">'Транспортная задача'!$C$20</definedName>
    <definedName name="solver_rhs2" localSheetId="2" hidden="1">'Транспортная задача(излишек)'!$C$20</definedName>
    <definedName name="solver_rhs3" localSheetId="0" hidden="1">'Задача оптимизации'!$C$4</definedName>
    <definedName name="solver_rhs3" localSheetId="1" hidden="1">'Транспортная задача'!$D$20</definedName>
    <definedName name="solver_rhs3" localSheetId="2" hidden="1">'Транспортная задача(излишек)'!$D$20</definedName>
    <definedName name="solver_rhs4" localSheetId="0" hidden="1">'Задача оптимизации'!$C$5</definedName>
    <definedName name="solver_rhs4" localSheetId="1" hidden="1">'Транспортная задача'!$E$20</definedName>
    <definedName name="solver_rhs4" localSheetId="2" hidden="1">'Транспортная задача(излишек)'!$E$20</definedName>
    <definedName name="solver_rhs5" localSheetId="0" hidden="1">'Задача оптимизации'!$C$6</definedName>
    <definedName name="solver_rhs5" localSheetId="1" hidden="1">'Транспортная задача'!$F$20</definedName>
    <definedName name="solver_rhs5" localSheetId="2" hidden="1">'Транспортная задача(излишек)'!$F$20</definedName>
    <definedName name="solver_rhs6" localSheetId="1" hidden="1">'Транспортная задача'!$G$17</definedName>
    <definedName name="solver_rhs6" localSheetId="2" hidden="1">'Транспортная задача(излишек)'!$G$20</definedName>
    <definedName name="solver_rhs7" localSheetId="1" hidden="1">'Транспортная задача'!$G$18</definedName>
    <definedName name="solver_rhs7" localSheetId="2" hidden="1">'Транспортная задача(излишек)'!$H$17</definedName>
    <definedName name="solver_rhs8" localSheetId="1" hidden="1">'Транспортная задача'!$G$19</definedName>
    <definedName name="solver_rhs8" localSheetId="2" hidden="1">'Транспортная задача(излишек)'!$H$18</definedName>
    <definedName name="solver_rhs9" localSheetId="2" hidden="1">'Транспортная задача(излишек)'!$H$19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8" i="2"/>
  <c r="G19" i="2"/>
  <c r="C20" i="2"/>
  <c r="D20" i="2"/>
  <c r="E20" i="2"/>
  <c r="F20" i="2"/>
  <c r="H17" i="4" l="1"/>
  <c r="H18" i="4"/>
  <c r="H19" i="4"/>
  <c r="C20" i="4"/>
  <c r="D20" i="4"/>
  <c r="E20" i="4"/>
  <c r="F20" i="4"/>
  <c r="G20" i="4"/>
  <c r="B23" i="4"/>
  <c r="C13" i="4"/>
  <c r="A13" i="4"/>
  <c r="C13" i="2"/>
  <c r="A13" i="2"/>
  <c r="B23" i="2"/>
  <c r="E13" i="4" l="1"/>
  <c r="A10" i="1"/>
  <c r="A13" i="1"/>
  <c r="K6" i="1"/>
  <c r="K5" i="1"/>
  <c r="K4" i="1"/>
  <c r="E13" i="2" l="1"/>
</calcChain>
</file>

<file path=xl/sharedStrings.xml><?xml version="1.0" encoding="utf-8"?>
<sst xmlns="http://schemas.openxmlformats.org/spreadsheetml/2006/main" count="74" uniqueCount="37">
  <si>
    <t>Виды рес-ов</t>
  </si>
  <si>
    <t>Объём рес-ов</t>
  </si>
  <si>
    <t>Затраты на единицу товара</t>
  </si>
  <si>
    <t>Оборудование</t>
  </si>
  <si>
    <t>Рабочая сила</t>
  </si>
  <si>
    <t>Сырьё</t>
  </si>
  <si>
    <t>Прибыль на единицу товара</t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</si>
  <si>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</si>
  <si>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</si>
  <si>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3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</si>
  <si>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4</t>
    </r>
  </si>
  <si>
    <t>Целевая функция</t>
  </si>
  <si>
    <t>Расход рес-ов</t>
  </si>
  <si>
    <t>Издержки за единицу товара</t>
  </si>
  <si>
    <t>Общие издержки</t>
  </si>
  <si>
    <t>Вологжанин Егор, Вариант №7</t>
  </si>
  <si>
    <t>Студент группы ОМ-20.04.01.04-11</t>
  </si>
  <si>
    <t>Задача №1</t>
  </si>
  <si>
    <t>Задача №2</t>
  </si>
  <si>
    <t>Заводы</t>
  </si>
  <si>
    <t>Объекты</t>
  </si>
  <si>
    <t>Сумма запасов</t>
  </si>
  <si>
    <t>Сумма расходов</t>
  </si>
  <si>
    <t>Модель Задачи</t>
  </si>
  <si>
    <t>Стоимость перевозки за единицу</t>
  </si>
  <si>
    <t>Запасено</t>
  </si>
  <si>
    <t>Потребности</t>
  </si>
  <si>
    <t>B1</t>
  </si>
  <si>
    <t>B2</t>
  </si>
  <si>
    <t>B3</t>
  </si>
  <si>
    <t>B4</t>
  </si>
  <si>
    <t>A1</t>
  </si>
  <si>
    <t>A2</t>
  </si>
  <si>
    <t>A3</t>
  </si>
  <si>
    <t>План перевозок</t>
  </si>
  <si>
    <t>Затраты на перевозку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</si>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</sst>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104775</xdr:rowOff>
    </xdr:from>
    <xdr:to>
      <xdr:col>20</xdr:col>
      <xdr:colOff>353136</xdr:colOff>
      <xdr:row>14</xdr:row>
      <xdr:rowOff>105166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9103CC-5E0B-C42C-3F36-D2CAE3AB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304800"/>
          <a:ext cx="5096586" cy="2800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581025</xdr:colOff>
      <xdr:row>17</xdr:row>
      <xdr:rowOff>85725</xdr:rowOff>
    </xdr:from>
    <xdr:to>
      <xdr:col>26</xdr:col>
      <xdr:colOff>257896</xdr:colOff>
      <xdr:row>27</xdr:row>
      <xdr:rowOff>267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75FFA1-571A-4F57-CCF8-6508722D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4225" y="3667125"/>
          <a:ext cx="5163271" cy="1914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581025</xdr:colOff>
      <xdr:row>17</xdr:row>
      <xdr:rowOff>85725</xdr:rowOff>
    </xdr:from>
    <xdr:to>
      <xdr:col>26</xdr:col>
      <xdr:colOff>257896</xdr:colOff>
      <xdr:row>27</xdr:row>
      <xdr:rowOff>267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75FFA1-571A-4F57-CCF8-6508722D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4225" y="3667125"/>
          <a:ext cx="5163271" cy="191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34" sqref="I34"/>
    </sheetView>
  </sheetViews>
  <sheetFormatPr defaultRowHeight="15.75" x14ac:dyDescent="0.25"/>
  <cols>
    <col min="1" max="16384" width="9.140625" style="1"/>
  </cols>
  <sheetData>
    <row r="1" spans="1:12" x14ac:dyDescent="0.25">
      <c r="A1" s="32" t="s">
        <v>15</v>
      </c>
      <c r="B1" s="32"/>
      <c r="C1" s="32"/>
      <c r="D1" s="32"/>
      <c r="E1" s="32" t="s">
        <v>16</v>
      </c>
      <c r="F1" s="32"/>
      <c r="G1" s="32"/>
      <c r="H1" s="32"/>
    </row>
    <row r="2" spans="1:12" ht="30" customHeight="1" x14ac:dyDescent="0.25">
      <c r="A2" s="33" t="s">
        <v>17</v>
      </c>
      <c r="B2" s="33"/>
      <c r="C2" s="33"/>
      <c r="D2" s="33"/>
      <c r="E2" s="33"/>
      <c r="F2" s="33"/>
      <c r="G2" s="33"/>
      <c r="H2" s="33"/>
    </row>
    <row r="3" spans="1:12" x14ac:dyDescent="0.25">
      <c r="A3" s="34" t="s">
        <v>0</v>
      </c>
      <c r="B3" s="34"/>
      <c r="C3" s="34" t="s">
        <v>1</v>
      </c>
      <c r="D3" s="34"/>
      <c r="E3" s="2"/>
      <c r="F3" s="34" t="s">
        <v>2</v>
      </c>
      <c r="G3" s="34"/>
      <c r="H3" s="34"/>
      <c r="I3" s="34"/>
      <c r="K3" s="34" t="s">
        <v>12</v>
      </c>
      <c r="L3" s="34"/>
    </row>
    <row r="4" spans="1:12" x14ac:dyDescent="0.25">
      <c r="A4" s="32" t="s">
        <v>5</v>
      </c>
      <c r="B4" s="32"/>
      <c r="C4" s="3">
        <v>60</v>
      </c>
      <c r="F4" s="3">
        <v>3</v>
      </c>
      <c r="G4" s="3">
        <v>5</v>
      </c>
      <c r="H4" s="3">
        <v>4</v>
      </c>
      <c r="I4" s="3">
        <v>4</v>
      </c>
      <c r="K4" s="3">
        <f>F4*A$8+G4*B$8+H4*C$8+I4*D$8</f>
        <v>45.714285714285715</v>
      </c>
    </row>
    <row r="5" spans="1:12" x14ac:dyDescent="0.25">
      <c r="A5" s="32" t="s">
        <v>4</v>
      </c>
      <c r="B5" s="32"/>
      <c r="C5" s="3">
        <v>400</v>
      </c>
      <c r="F5" s="3">
        <v>22</v>
      </c>
      <c r="G5" s="3">
        <v>14</v>
      </c>
      <c r="H5" s="3">
        <v>18</v>
      </c>
      <c r="I5" s="3">
        <v>30</v>
      </c>
      <c r="K5" s="3">
        <f>F5*A$8+G5*B$8+H5*C$8+I5*D$8</f>
        <v>260.57142857142856</v>
      </c>
    </row>
    <row r="6" spans="1:12" x14ac:dyDescent="0.25">
      <c r="A6" s="32" t="s">
        <v>3</v>
      </c>
      <c r="B6" s="32"/>
      <c r="C6" s="3">
        <v>128</v>
      </c>
      <c r="F6" s="3">
        <v>10</v>
      </c>
      <c r="G6" s="3">
        <v>14</v>
      </c>
      <c r="H6" s="3">
        <v>8</v>
      </c>
      <c r="I6" s="3">
        <v>16</v>
      </c>
      <c r="K6" s="3">
        <f>F6*A$8+G6*B$8+H6*C$8+I6*D$8</f>
        <v>128</v>
      </c>
    </row>
    <row r="7" spans="1:12" ht="17.25" x14ac:dyDescent="0.25">
      <c r="A7" s="2" t="s">
        <v>7</v>
      </c>
      <c r="B7" s="2" t="s">
        <v>8</v>
      </c>
      <c r="C7" s="2" t="s">
        <v>9</v>
      </c>
      <c r="D7" s="2" t="s">
        <v>10</v>
      </c>
      <c r="E7" s="2"/>
      <c r="F7" s="34" t="s">
        <v>6</v>
      </c>
      <c r="G7" s="34"/>
      <c r="H7" s="34"/>
      <c r="I7" s="34"/>
    </row>
    <row r="8" spans="1:12" x14ac:dyDescent="0.25">
      <c r="A8" s="3">
        <v>0</v>
      </c>
      <c r="B8" s="3">
        <v>0</v>
      </c>
      <c r="C8" s="3">
        <v>6.8571428571428577</v>
      </c>
      <c r="D8" s="4">
        <v>4.5714285714285712</v>
      </c>
      <c r="E8" s="6"/>
      <c r="F8" s="5">
        <v>30</v>
      </c>
      <c r="G8" s="3">
        <v>25</v>
      </c>
      <c r="H8" s="3">
        <v>56</v>
      </c>
      <c r="I8" s="3">
        <v>48</v>
      </c>
    </row>
    <row r="9" spans="1:12" x14ac:dyDescent="0.25">
      <c r="A9" s="35" t="s">
        <v>14</v>
      </c>
      <c r="B9" s="35"/>
      <c r="C9" s="35"/>
      <c r="F9" s="34" t="s">
        <v>13</v>
      </c>
      <c r="G9" s="34"/>
      <c r="H9" s="34"/>
      <c r="I9" s="34"/>
    </row>
    <row r="10" spans="1:12" x14ac:dyDescent="0.25">
      <c r="A10" s="3">
        <f>F10*A8+G10*B8+H10*C8+I10*D8</f>
        <v>96</v>
      </c>
      <c r="F10" s="3">
        <v>6</v>
      </c>
      <c r="G10" s="3">
        <v>9</v>
      </c>
      <c r="H10" s="3">
        <v>12</v>
      </c>
      <c r="I10" s="3">
        <v>3</v>
      </c>
    </row>
    <row r="12" spans="1:12" x14ac:dyDescent="0.25">
      <c r="A12" s="34" t="s">
        <v>11</v>
      </c>
      <c r="B12" s="34"/>
      <c r="C12" s="34"/>
    </row>
    <row r="13" spans="1:12" x14ac:dyDescent="0.25">
      <c r="A13" s="3">
        <f>A8*F8+B8*G8+C8*H8+D8*I8</f>
        <v>603.42857142857144</v>
      </c>
    </row>
  </sheetData>
  <mergeCells count="14">
    <mergeCell ref="F7:I7"/>
    <mergeCell ref="F9:I9"/>
    <mergeCell ref="A9:C9"/>
    <mergeCell ref="K3:L3"/>
    <mergeCell ref="A12:C12"/>
    <mergeCell ref="A4:B4"/>
    <mergeCell ref="A5:B5"/>
    <mergeCell ref="A6:B6"/>
    <mergeCell ref="A1:D1"/>
    <mergeCell ref="E1:H1"/>
    <mergeCell ref="A2:H2"/>
    <mergeCell ref="A3:B3"/>
    <mergeCell ref="C3:D3"/>
    <mergeCell ref="F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25" sqref="G25"/>
    </sheetView>
  </sheetViews>
  <sheetFormatPr defaultRowHeight="15.75" x14ac:dyDescent="0.25"/>
  <cols>
    <col min="1" max="16384" width="9.140625" style="1"/>
  </cols>
  <sheetData>
    <row r="1" spans="1:11" x14ac:dyDescent="0.25">
      <c r="A1" s="32" t="s">
        <v>15</v>
      </c>
      <c r="B1" s="32"/>
      <c r="C1" s="32"/>
      <c r="D1" s="32"/>
      <c r="E1" s="32" t="s">
        <v>16</v>
      </c>
      <c r="F1" s="32"/>
      <c r="G1" s="32"/>
      <c r="H1" s="32"/>
      <c r="I1" s="32"/>
    </row>
    <row r="2" spans="1:11" ht="30" customHeight="1" x14ac:dyDescent="0.25">
      <c r="A2" s="33" t="s">
        <v>18</v>
      </c>
      <c r="B2" s="33"/>
      <c r="C2" s="33"/>
      <c r="D2" s="33"/>
      <c r="E2" s="33"/>
      <c r="F2" s="33"/>
      <c r="G2" s="33"/>
      <c r="H2" s="33"/>
      <c r="I2" s="33"/>
    </row>
    <row r="3" spans="1:11" x14ac:dyDescent="0.25">
      <c r="B3" s="11"/>
      <c r="C3" s="34" t="s">
        <v>20</v>
      </c>
      <c r="D3" s="34"/>
      <c r="E3" s="34"/>
      <c r="F3" s="34"/>
      <c r="G3" s="2"/>
    </row>
    <row r="4" spans="1:11" x14ac:dyDescent="0.25">
      <c r="B4" s="11"/>
      <c r="C4" s="2" t="s">
        <v>27</v>
      </c>
      <c r="D4" s="2" t="s">
        <v>28</v>
      </c>
      <c r="E4" s="2" t="s">
        <v>29</v>
      </c>
      <c r="F4" s="2" t="s">
        <v>30</v>
      </c>
      <c r="G4" s="2"/>
    </row>
    <row r="5" spans="1:11" x14ac:dyDescent="0.25">
      <c r="A5" s="34" t="s">
        <v>19</v>
      </c>
      <c r="B5" s="34"/>
      <c r="C5" s="38" t="s">
        <v>24</v>
      </c>
      <c r="D5" s="38"/>
      <c r="E5" s="38"/>
      <c r="F5" s="38"/>
      <c r="G5" s="36" t="s">
        <v>25</v>
      </c>
      <c r="H5" s="36"/>
      <c r="I5" s="22"/>
    </row>
    <row r="6" spans="1:11" x14ac:dyDescent="0.25">
      <c r="A6" s="34" t="s">
        <v>31</v>
      </c>
      <c r="B6" s="34"/>
      <c r="C6" s="16">
        <v>2</v>
      </c>
      <c r="D6" s="16">
        <v>6</v>
      </c>
      <c r="E6" s="16">
        <v>2</v>
      </c>
      <c r="F6" s="17">
        <v>3</v>
      </c>
      <c r="G6" s="21">
        <v>50</v>
      </c>
      <c r="H6" s="23"/>
      <c r="I6" s="24"/>
    </row>
    <row r="7" spans="1:11" x14ac:dyDescent="0.25">
      <c r="A7" s="34" t="s">
        <v>32</v>
      </c>
      <c r="B7" s="34"/>
      <c r="C7" s="16">
        <v>5</v>
      </c>
      <c r="D7" s="16">
        <v>2</v>
      </c>
      <c r="E7" s="16">
        <v>1</v>
      </c>
      <c r="F7" s="17">
        <v>7</v>
      </c>
      <c r="G7" s="21">
        <v>100</v>
      </c>
      <c r="H7" s="23"/>
      <c r="I7" s="24"/>
    </row>
    <row r="8" spans="1:11" x14ac:dyDescent="0.25">
      <c r="A8" s="34" t="s">
        <v>33</v>
      </c>
      <c r="B8" s="34"/>
      <c r="C8" s="18">
        <v>4</v>
      </c>
      <c r="D8" s="18">
        <v>5</v>
      </c>
      <c r="E8" s="18">
        <v>7</v>
      </c>
      <c r="F8" s="19">
        <v>8</v>
      </c>
      <c r="G8" s="21">
        <v>50</v>
      </c>
      <c r="H8" s="23"/>
      <c r="I8" s="24"/>
    </row>
    <row r="9" spans="1:11" x14ac:dyDescent="0.25">
      <c r="A9" s="34" t="s">
        <v>26</v>
      </c>
      <c r="B9" s="34"/>
      <c r="C9" s="20">
        <v>50</v>
      </c>
      <c r="D9" s="20">
        <v>70</v>
      </c>
      <c r="E9" s="20">
        <v>40</v>
      </c>
      <c r="F9" s="20">
        <v>40</v>
      </c>
      <c r="G9" s="10"/>
    </row>
    <row r="10" spans="1:11" x14ac:dyDescent="0.25">
      <c r="C10" s="23"/>
      <c r="D10" s="23"/>
      <c r="E10" s="23"/>
      <c r="F10" s="23"/>
      <c r="G10" s="10"/>
    </row>
    <row r="11" spans="1:11" x14ac:dyDescent="0.25">
      <c r="I11" s="10"/>
      <c r="J11" s="10"/>
      <c r="K11" s="10"/>
    </row>
    <row r="12" spans="1:11" x14ac:dyDescent="0.25">
      <c r="A12" s="34" t="s">
        <v>21</v>
      </c>
      <c r="B12" s="34"/>
      <c r="C12" s="34" t="s">
        <v>22</v>
      </c>
      <c r="D12" s="34"/>
      <c r="E12" s="34" t="s">
        <v>23</v>
      </c>
      <c r="F12" s="34"/>
      <c r="G12" s="2"/>
      <c r="I12" s="10"/>
      <c r="J12" s="10"/>
      <c r="K12" s="10"/>
    </row>
    <row r="13" spans="1:11" x14ac:dyDescent="0.25">
      <c r="A13" s="3">
        <f>G6+G7+G8</f>
        <v>200</v>
      </c>
      <c r="C13" s="3">
        <f>C9+D9+E9+F9</f>
        <v>200</v>
      </c>
      <c r="E13" s="37" t="str">
        <f>IF(A13=C13,"Закрытая","Открытая")</f>
        <v>Закрытая</v>
      </c>
      <c r="F13" s="37"/>
      <c r="I13" s="10"/>
      <c r="J13" s="10"/>
      <c r="K13" s="10"/>
    </row>
    <row r="14" spans="1:11" x14ac:dyDescent="0.25">
      <c r="I14" s="10"/>
      <c r="J14" s="10"/>
      <c r="K14" s="10"/>
    </row>
    <row r="15" spans="1:11" x14ac:dyDescent="0.25">
      <c r="A15" s="34" t="s">
        <v>34</v>
      </c>
      <c r="B15" s="34"/>
      <c r="C15" s="34"/>
      <c r="D15" s="34"/>
      <c r="E15" s="34"/>
      <c r="F15" s="10"/>
      <c r="G15" s="22"/>
      <c r="H15" s="22"/>
      <c r="I15" s="22"/>
      <c r="J15" s="10"/>
      <c r="K15" s="10"/>
    </row>
    <row r="16" spans="1:11" x14ac:dyDescent="0.25">
      <c r="B16" s="40"/>
      <c r="C16" s="14" t="s">
        <v>27</v>
      </c>
      <c r="D16" s="14" t="s">
        <v>28</v>
      </c>
      <c r="E16" s="14" t="s">
        <v>29</v>
      </c>
      <c r="F16" s="14" t="s">
        <v>30</v>
      </c>
      <c r="G16" s="10"/>
      <c r="H16" s="10"/>
      <c r="I16" s="10"/>
      <c r="J16" s="10"/>
    </row>
    <row r="17" spans="1:10" x14ac:dyDescent="0.25">
      <c r="A17" s="34" t="s">
        <v>31</v>
      </c>
      <c r="B17" s="39"/>
      <c r="C17" s="29">
        <v>0</v>
      </c>
      <c r="D17" s="15">
        <v>10</v>
      </c>
      <c r="E17" s="15">
        <v>40</v>
      </c>
      <c r="F17" s="15">
        <v>0</v>
      </c>
      <c r="G17" s="21">
        <f>SUM(C17:F17)</f>
        <v>50</v>
      </c>
      <c r="H17" s="10"/>
      <c r="I17" s="10"/>
      <c r="J17" s="10"/>
    </row>
    <row r="18" spans="1:10" x14ac:dyDescent="0.25">
      <c r="A18" s="34" t="s">
        <v>32</v>
      </c>
      <c r="B18" s="39"/>
      <c r="C18" s="29">
        <v>40</v>
      </c>
      <c r="D18" s="15">
        <v>60</v>
      </c>
      <c r="E18" s="15">
        <v>0</v>
      </c>
      <c r="F18" s="15">
        <v>0</v>
      </c>
      <c r="G18" s="21">
        <f>SUM(C18:F18)</f>
        <v>100</v>
      </c>
      <c r="H18" s="10"/>
      <c r="I18" s="10"/>
      <c r="J18" s="10"/>
    </row>
    <row r="19" spans="1:10" x14ac:dyDescent="0.25">
      <c r="A19" s="34" t="s">
        <v>33</v>
      </c>
      <c r="B19" s="39"/>
      <c r="C19" s="29">
        <v>10</v>
      </c>
      <c r="D19" s="15">
        <v>0</v>
      </c>
      <c r="E19" s="15">
        <v>0</v>
      </c>
      <c r="F19" s="15">
        <v>40</v>
      </c>
      <c r="G19" s="21">
        <f>SUM(C19:F19)</f>
        <v>50</v>
      </c>
      <c r="H19" s="10"/>
      <c r="I19" s="10"/>
      <c r="J19" s="10"/>
    </row>
    <row r="20" spans="1:10" x14ac:dyDescent="0.25">
      <c r="B20" s="31"/>
      <c r="C20" s="30">
        <f>SUM(C17:C19)</f>
        <v>50</v>
      </c>
      <c r="D20" s="20">
        <f>SUM(D17:D19)</f>
        <v>70</v>
      </c>
      <c r="E20" s="20">
        <f>SUM(E17:E19)</f>
        <v>40</v>
      </c>
      <c r="F20" s="20">
        <f>SUM(F17:F19)</f>
        <v>40</v>
      </c>
      <c r="G20" s="10"/>
      <c r="H20" s="10"/>
      <c r="I20" s="10"/>
      <c r="J20" s="10"/>
    </row>
    <row r="21" spans="1:10" x14ac:dyDescent="0.25">
      <c r="E21" s="10"/>
      <c r="F21" s="10"/>
      <c r="G21" s="10"/>
      <c r="H21" s="10"/>
      <c r="I21" s="10"/>
      <c r="J21" s="10"/>
    </row>
    <row r="22" spans="1:10" x14ac:dyDescent="0.25">
      <c r="A22" s="36" t="s">
        <v>35</v>
      </c>
      <c r="B22" s="36"/>
      <c r="C22" s="36"/>
    </row>
    <row r="23" spans="1:10" x14ac:dyDescent="0.25">
      <c r="B23" s="4">
        <f>SUMPRODUCT(C6:F8,B17:E19)</f>
        <v>330</v>
      </c>
      <c r="C23" s="9"/>
    </row>
  </sheetData>
  <mergeCells count="20">
    <mergeCell ref="C12:D12"/>
    <mergeCell ref="A17:B17"/>
    <mergeCell ref="A18:B18"/>
    <mergeCell ref="A19:B19"/>
    <mergeCell ref="A22:C22"/>
    <mergeCell ref="A1:D1"/>
    <mergeCell ref="E1:I1"/>
    <mergeCell ref="A2:I2"/>
    <mergeCell ref="C3:F3"/>
    <mergeCell ref="A9:B9"/>
    <mergeCell ref="G5:H5"/>
    <mergeCell ref="A15:E15"/>
    <mergeCell ref="E12:F12"/>
    <mergeCell ref="E13:F13"/>
    <mergeCell ref="A5:B5"/>
    <mergeCell ref="C5:F5"/>
    <mergeCell ref="A6:B6"/>
    <mergeCell ref="A7:B7"/>
    <mergeCell ref="A8:B8"/>
    <mergeCell ref="A12:B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"/>
    </sheetView>
  </sheetViews>
  <sheetFormatPr defaultRowHeight="15.75" x14ac:dyDescent="0.25"/>
  <cols>
    <col min="1" max="16384" width="9.140625" style="7"/>
  </cols>
  <sheetData>
    <row r="1" spans="1:11" x14ac:dyDescent="0.25">
      <c r="A1" s="32" t="s">
        <v>15</v>
      </c>
      <c r="B1" s="32"/>
      <c r="C1" s="32"/>
      <c r="D1" s="32"/>
      <c r="E1" s="32" t="s">
        <v>16</v>
      </c>
      <c r="F1" s="32"/>
      <c r="G1" s="32"/>
      <c r="H1" s="32"/>
      <c r="I1" s="32"/>
    </row>
    <row r="2" spans="1:11" ht="30" customHeight="1" x14ac:dyDescent="0.25">
      <c r="A2" s="33" t="s">
        <v>18</v>
      </c>
      <c r="B2" s="33"/>
      <c r="C2" s="33"/>
      <c r="D2" s="33"/>
      <c r="E2" s="33"/>
      <c r="F2" s="33"/>
      <c r="G2" s="33"/>
      <c r="H2" s="33"/>
      <c r="I2" s="33"/>
    </row>
    <row r="3" spans="1:11" x14ac:dyDescent="0.25">
      <c r="B3" s="11"/>
      <c r="C3" s="34" t="s">
        <v>20</v>
      </c>
      <c r="D3" s="34"/>
      <c r="E3" s="34"/>
      <c r="F3" s="34"/>
      <c r="G3" s="8"/>
    </row>
    <row r="4" spans="1:11" x14ac:dyDescent="0.25">
      <c r="B4" s="11"/>
      <c r="C4" s="8" t="s">
        <v>27</v>
      </c>
      <c r="D4" s="8" t="s">
        <v>28</v>
      </c>
      <c r="E4" s="8" t="s">
        <v>29</v>
      </c>
      <c r="F4" s="8" t="s">
        <v>30</v>
      </c>
      <c r="G4" s="8" t="s">
        <v>36</v>
      </c>
    </row>
    <row r="5" spans="1:11" x14ac:dyDescent="0.25">
      <c r="A5" s="34" t="s">
        <v>19</v>
      </c>
      <c r="B5" s="34"/>
      <c r="C5" s="38" t="s">
        <v>24</v>
      </c>
      <c r="D5" s="38"/>
      <c r="E5" s="38"/>
      <c r="F5" s="38"/>
      <c r="G5" s="22"/>
      <c r="H5" s="36" t="s">
        <v>25</v>
      </c>
      <c r="I5" s="36"/>
    </row>
    <row r="6" spans="1:11" x14ac:dyDescent="0.25">
      <c r="A6" s="34" t="s">
        <v>31</v>
      </c>
      <c r="B6" s="34"/>
      <c r="C6" s="16">
        <v>2</v>
      </c>
      <c r="D6" s="16">
        <v>6</v>
      </c>
      <c r="E6" s="16">
        <v>2</v>
      </c>
      <c r="F6" s="17">
        <v>3</v>
      </c>
      <c r="G6" s="28">
        <v>0</v>
      </c>
      <c r="H6" s="26">
        <v>75</v>
      </c>
      <c r="I6" s="24"/>
    </row>
    <row r="7" spans="1:11" x14ac:dyDescent="0.25">
      <c r="A7" s="34" t="s">
        <v>32</v>
      </c>
      <c r="B7" s="34"/>
      <c r="C7" s="16">
        <v>5</v>
      </c>
      <c r="D7" s="16">
        <v>2</v>
      </c>
      <c r="E7" s="16">
        <v>1</v>
      </c>
      <c r="F7" s="17">
        <v>7</v>
      </c>
      <c r="G7" s="28">
        <v>0</v>
      </c>
      <c r="H7" s="26">
        <v>100</v>
      </c>
      <c r="I7" s="24"/>
    </row>
    <row r="8" spans="1:11" x14ac:dyDescent="0.25">
      <c r="A8" s="34" t="s">
        <v>33</v>
      </c>
      <c r="B8" s="34"/>
      <c r="C8" s="18">
        <v>4</v>
      </c>
      <c r="D8" s="18">
        <v>5</v>
      </c>
      <c r="E8" s="18">
        <v>7</v>
      </c>
      <c r="F8" s="19">
        <v>8</v>
      </c>
      <c r="G8" s="28">
        <v>0</v>
      </c>
      <c r="H8" s="26">
        <v>50</v>
      </c>
      <c r="I8" s="24"/>
    </row>
    <row r="9" spans="1:11" x14ac:dyDescent="0.25">
      <c r="A9" s="34" t="s">
        <v>26</v>
      </c>
      <c r="B9" s="34"/>
      <c r="C9" s="20">
        <v>50</v>
      </c>
      <c r="D9" s="20">
        <v>70</v>
      </c>
      <c r="E9" s="20">
        <v>40</v>
      </c>
      <c r="F9" s="25">
        <v>40</v>
      </c>
      <c r="G9" s="20">
        <v>25</v>
      </c>
    </row>
    <row r="10" spans="1:11" x14ac:dyDescent="0.25">
      <c r="C10" s="23"/>
      <c r="D10" s="23"/>
      <c r="E10" s="23"/>
      <c r="F10" s="23"/>
    </row>
    <row r="11" spans="1:11" x14ac:dyDescent="0.25">
      <c r="I11" s="10"/>
      <c r="J11" s="10"/>
      <c r="K11" s="10"/>
    </row>
    <row r="12" spans="1:11" x14ac:dyDescent="0.25">
      <c r="A12" s="34" t="s">
        <v>21</v>
      </c>
      <c r="B12" s="34"/>
      <c r="C12" s="34" t="s">
        <v>22</v>
      </c>
      <c r="D12" s="34"/>
      <c r="E12" s="34" t="s">
        <v>23</v>
      </c>
      <c r="F12" s="34"/>
      <c r="G12" s="22"/>
      <c r="I12" s="10"/>
      <c r="J12" s="10"/>
      <c r="K12" s="10"/>
    </row>
    <row r="13" spans="1:11" x14ac:dyDescent="0.25">
      <c r="A13" s="13">
        <f>H6+H7+H8</f>
        <v>225</v>
      </c>
      <c r="C13" s="13">
        <f>C9+D9+E9+F9+G9</f>
        <v>225</v>
      </c>
      <c r="E13" s="37" t="str">
        <f>IF(A13=C13,"Закрытая","Открытая")</f>
        <v>Закрытая</v>
      </c>
      <c r="F13" s="37"/>
      <c r="G13" s="10"/>
      <c r="I13" s="10"/>
      <c r="J13" s="10"/>
      <c r="K13" s="10"/>
    </row>
    <row r="14" spans="1:11" x14ac:dyDescent="0.25">
      <c r="G14" s="10"/>
      <c r="I14" s="10"/>
      <c r="J14" s="10"/>
      <c r="K14" s="10"/>
    </row>
    <row r="15" spans="1:11" x14ac:dyDescent="0.25">
      <c r="A15" s="34" t="s">
        <v>34</v>
      </c>
      <c r="B15" s="34"/>
      <c r="C15" s="34"/>
      <c r="D15" s="34"/>
      <c r="E15" s="34"/>
      <c r="F15" s="10"/>
      <c r="G15" s="10"/>
      <c r="H15" s="22"/>
      <c r="I15" s="22"/>
      <c r="J15" s="10"/>
      <c r="K15" s="10"/>
    </row>
    <row r="16" spans="1:11" x14ac:dyDescent="0.25">
      <c r="B16" s="12"/>
      <c r="C16" s="8" t="s">
        <v>27</v>
      </c>
      <c r="D16" s="8" t="s">
        <v>28</v>
      </c>
      <c r="E16" s="8" t="s">
        <v>29</v>
      </c>
      <c r="F16" s="8" t="s">
        <v>30</v>
      </c>
      <c r="G16" s="12" t="s">
        <v>36</v>
      </c>
      <c r="H16" s="22"/>
      <c r="I16" s="10"/>
      <c r="J16" s="10"/>
    </row>
    <row r="17" spans="1:10" x14ac:dyDescent="0.25">
      <c r="A17" s="34" t="s">
        <v>31</v>
      </c>
      <c r="B17" s="39"/>
      <c r="C17" s="29">
        <v>0</v>
      </c>
      <c r="D17" s="15">
        <v>20</v>
      </c>
      <c r="E17" s="15">
        <v>40</v>
      </c>
      <c r="F17" s="15">
        <v>15</v>
      </c>
      <c r="G17" s="27">
        <v>0</v>
      </c>
      <c r="H17" s="21">
        <f>SUM(C17:G17)</f>
        <v>75</v>
      </c>
      <c r="I17" s="10"/>
      <c r="J17" s="10"/>
    </row>
    <row r="18" spans="1:10" x14ac:dyDescent="0.25">
      <c r="A18" s="34" t="s">
        <v>32</v>
      </c>
      <c r="B18" s="39"/>
      <c r="C18" s="29">
        <v>50</v>
      </c>
      <c r="D18" s="15">
        <v>50</v>
      </c>
      <c r="E18" s="15">
        <v>0</v>
      </c>
      <c r="F18" s="15">
        <v>0</v>
      </c>
      <c r="G18" s="27">
        <v>0</v>
      </c>
      <c r="H18" s="21">
        <f>SUM(C18:G18)</f>
        <v>100</v>
      </c>
      <c r="I18" s="10"/>
      <c r="J18" s="10"/>
    </row>
    <row r="19" spans="1:10" x14ac:dyDescent="0.25">
      <c r="A19" s="34" t="s">
        <v>33</v>
      </c>
      <c r="B19" s="39"/>
      <c r="C19" s="29">
        <v>0</v>
      </c>
      <c r="D19" s="15">
        <v>0</v>
      </c>
      <c r="E19" s="15">
        <v>0</v>
      </c>
      <c r="F19" s="15">
        <v>25</v>
      </c>
      <c r="G19" s="27">
        <v>25</v>
      </c>
      <c r="H19" s="21">
        <f>SUM(C19:G19)</f>
        <v>50</v>
      </c>
      <c r="I19" s="10"/>
      <c r="J19" s="10"/>
    </row>
    <row r="20" spans="1:10" x14ac:dyDescent="0.25">
      <c r="B20" s="31"/>
      <c r="C20" s="30">
        <f>SUM(C17:C19)</f>
        <v>50</v>
      </c>
      <c r="D20" s="20">
        <f>SUM(D17:D19)</f>
        <v>70</v>
      </c>
      <c r="E20" s="20">
        <f>SUM(E17:E19)</f>
        <v>40</v>
      </c>
      <c r="F20" s="20">
        <f>SUM(F17:F19)</f>
        <v>40</v>
      </c>
      <c r="G20" s="20">
        <f>SUM(G17:G19)</f>
        <v>25</v>
      </c>
      <c r="I20" s="10"/>
      <c r="J20" s="10"/>
    </row>
    <row r="21" spans="1:10" x14ac:dyDescent="0.25">
      <c r="E21" s="10"/>
      <c r="H21" s="10"/>
      <c r="I21" s="10"/>
      <c r="J21" s="10"/>
    </row>
    <row r="22" spans="1:10" x14ac:dyDescent="0.25">
      <c r="A22" s="36" t="s">
        <v>35</v>
      </c>
      <c r="B22" s="36"/>
      <c r="C22" s="36"/>
    </row>
    <row r="23" spans="1:10" x14ac:dyDescent="0.25">
      <c r="B23" s="4">
        <f>SUMPRODUCT(C6:G8,B17:F19)</f>
        <v>310</v>
      </c>
      <c r="C23" s="9"/>
    </row>
  </sheetData>
  <mergeCells count="20">
    <mergeCell ref="A1:D1"/>
    <mergeCell ref="E1:I1"/>
    <mergeCell ref="A2:I2"/>
    <mergeCell ref="C3:F3"/>
    <mergeCell ref="A5:B5"/>
    <mergeCell ref="C5:F5"/>
    <mergeCell ref="H5:I5"/>
    <mergeCell ref="A6:B6"/>
    <mergeCell ref="A7:B7"/>
    <mergeCell ref="A8:B8"/>
    <mergeCell ref="A9:B9"/>
    <mergeCell ref="A17:B17"/>
    <mergeCell ref="A18:B18"/>
    <mergeCell ref="A19:B19"/>
    <mergeCell ref="A22:C22"/>
    <mergeCell ref="E12:F12"/>
    <mergeCell ref="E13:F13"/>
    <mergeCell ref="A15:E15"/>
    <mergeCell ref="A12:B12"/>
    <mergeCell ref="C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оптимизации</vt:lpstr>
      <vt:lpstr>Транспортная задача</vt:lpstr>
      <vt:lpstr>Транспортная задача(излишек)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Вологжанин</dc:creator>
  <cp:lastModifiedBy>User</cp:lastModifiedBy>
  <dcterms:created xsi:type="dcterms:W3CDTF">2023-10-27T19:31:32Z</dcterms:created>
  <dcterms:modified xsi:type="dcterms:W3CDTF">2023-10-28T07:14:14Z</dcterms:modified>
</cp:coreProperties>
</file>