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inho\OneDrive - The Scripps Research Institute\manuscript_workingFolder\ethanol_PNAS\JEB\"/>
    </mc:Choice>
  </mc:AlternateContent>
  <xr:revisionPtr revIDLastSave="30" documentId="13_ncr:20001_{81C18192-6E40-4B25-90AB-01DC40B4ACB7}" xr6:coauthVersionLast="44" xr6:coauthVersionMax="44" xr10:uidLastSave="{654C6B92-9333-4AED-9E0A-937493A0F0F6}"/>
  <bookViews>
    <workbookView xWindow="-120" yWindow="-120" windowWidth="29040" windowHeight="17640" activeTab="1" xr2:uid="{00000000-000D-0000-FFFF-FFFF00000000}"/>
  </bookViews>
  <sheets>
    <sheet name="Dataset 1. Raw consumption" sheetId="1" r:id="rId1"/>
    <sheet name="Dataset 2. Analysis results" sheetId="3" r:id="rId2"/>
  </sheets>
  <definedNames>
    <definedName name="_xlnm.Print_Area" localSheetId="0">'Dataset 1. Raw consumption'!$A$1:$AV$45</definedName>
    <definedName name="_xlnm.Print_Area" localSheetId="1">'Dataset 2. Analysis results'!$A$1:$AS$77</definedName>
    <definedName name="_xlnm.Print_Titles" localSheetId="0">'Dataset 1. Raw consumption'!$A:$A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33" i="1" l="1"/>
  <c r="AS31" i="1"/>
  <c r="AR31" i="1"/>
  <c r="AS30" i="1"/>
  <c r="AR38" i="1" s="1"/>
  <c r="AR30" i="1"/>
  <c r="AR37" i="1" l="1"/>
</calcChain>
</file>

<file path=xl/sharedStrings.xml><?xml version="1.0" encoding="utf-8"?>
<sst xmlns="http://schemas.openxmlformats.org/spreadsheetml/2006/main" count="366" uniqueCount="120">
  <si>
    <t>Total consumption (mg/fly)</t>
  </si>
  <si>
    <t>2.5% sucralose</t>
  </si>
  <si>
    <t>0.5% sucralose</t>
  </si>
  <si>
    <t>p</t>
  </si>
  <si>
    <t>N</t>
  </si>
  <si>
    <t>EtOH</t>
  </si>
  <si>
    <t>PI</t>
  </si>
  <si>
    <t>Diet</t>
  </si>
  <si>
    <t>t</t>
  </si>
  <si>
    <t>df</t>
  </si>
  <si>
    <t>SEM</t>
  </si>
  <si>
    <t>-EtOH vs. +EtOH</t>
  </si>
  <si>
    <t>95% CI</t>
  </si>
  <si>
    <t>Total consumption</t>
  </si>
  <si>
    <t>Estimate</t>
  </si>
  <si>
    <t>Std. Error</t>
  </si>
  <si>
    <t>Coefficients:</t>
  </si>
  <si>
    <t>Ethanol intake</t>
  </si>
  <si>
    <t>lower</t>
  </si>
  <si>
    <t>upper</t>
  </si>
  <si>
    <t>X intercept</t>
  </si>
  <si>
    <t>EtOHIntake</t>
  </si>
  <si>
    <t>Caloric intake</t>
  </si>
  <si>
    <t>Carbohydrate intake</t>
  </si>
  <si>
    <t>Protein intake</t>
  </si>
  <si>
    <t>Residuals</t>
  </si>
  <si>
    <t>Df</t>
  </si>
  <si>
    <t>Sum Sq</t>
  </si>
  <si>
    <t>F</t>
  </si>
  <si>
    <t>% w/v sucralose</t>
  </si>
  <si>
    <t>Mean</t>
  </si>
  <si>
    <t>mM papaverine</t>
  </si>
  <si>
    <t>SD</t>
  </si>
  <si>
    <t>-</t>
  </si>
  <si>
    <t>+ 5% EtOH</t>
  </si>
  <si>
    <t>Agar + % w/v sucralose</t>
  </si>
  <si>
    <t>50mM sucrose + [mM papaverine]</t>
  </si>
  <si>
    <t>1mM papaverine</t>
  </si>
  <si>
    <t>5mM papaverine</t>
  </si>
  <si>
    <t>Sample statistics</t>
  </si>
  <si>
    <t>Preference index (PI)</t>
  </si>
  <si>
    <t>SE</t>
  </si>
  <si>
    <t>least-square means comparison (R package lsmeans)</t>
  </si>
  <si>
    <t>estimate</t>
  </si>
  <si>
    <t>Two-way ANOVA with least-square means post-hoc comparison</t>
  </si>
  <si>
    <t>♂</t>
  </si>
  <si>
    <t>♀</t>
  </si>
  <si>
    <t>mM sucrose</t>
  </si>
  <si>
    <t>Figure 2A</t>
  </si>
  <si>
    <t>Figure 2B</t>
  </si>
  <si>
    <t>2A</t>
  </si>
  <si>
    <t>2B</t>
  </si>
  <si>
    <t>1B</t>
  </si>
  <si>
    <t>1C</t>
  </si>
  <si>
    <t>1D</t>
  </si>
  <si>
    <t>Figure 1D</t>
  </si>
  <si>
    <t>&lt;.0001</t>
  </si>
  <si>
    <t>15% ethanol</t>
  </si>
  <si>
    <t>3× = 6% tryptone + 15% sucrose</t>
  </si>
  <si>
    <t>1×</t>
  </si>
  <si>
    <t>+ 15% EtOH</t>
  </si>
  <si>
    <t>15% sucrose</t>
  </si>
  <si>
    <t>1× = 2% tryptone + 5% sucrose</t>
  </si>
  <si>
    <t>Residual standard error: 0.09799 on 12 degrees of freedom</t>
  </si>
  <si>
    <t xml:space="preserve">Multiple R-squared:  0.5394,   Adjusted R-squared:  0.501 </t>
  </si>
  <si>
    <t>F-statistic: 14.05 on 1 and 12 DF,  p-value: 0.002778</t>
  </si>
  <si>
    <t>Median</t>
  </si>
  <si>
    <t>MAD</t>
  </si>
  <si>
    <t>BF</t>
  </si>
  <si>
    <t>Bayesian factor</t>
  </si>
  <si>
    <t>CI</t>
  </si>
  <si>
    <t>Confidence interval</t>
  </si>
  <si>
    <t>HDI</t>
  </si>
  <si>
    <t>95% High density interval</t>
  </si>
  <si>
    <t>Median absolute deviation</t>
  </si>
  <si>
    <t>ROPE</t>
  </si>
  <si>
    <t>Lower</t>
  </si>
  <si>
    <t>Upper</t>
  </si>
  <si>
    <t>90% CI</t>
  </si>
  <si>
    <t>ρ</t>
  </si>
  <si>
    <t>Dietary caloric content</t>
  </si>
  <si>
    <t>Abbreviations</t>
  </si>
  <si>
    <t>Preference index ~ ethanol intake</t>
  </si>
  <si>
    <t>Intercept</t>
  </si>
  <si>
    <t>Preference index</t>
  </si>
  <si>
    <t>% EtOH</t>
  </si>
  <si>
    <r>
      <t xml:space="preserve">linear regression with </t>
    </r>
    <r>
      <rPr>
        <sz val="10"/>
        <color theme="1"/>
        <rFont val="Lucida Console"/>
        <family val="3"/>
      </rPr>
      <t>modelAssumptions</t>
    </r>
    <r>
      <rPr>
        <sz val="10"/>
        <color theme="1"/>
        <rFont val="Arial"/>
        <family val="2"/>
      </rPr>
      <t xml:space="preserve"> (R package lmSupport)</t>
    </r>
  </si>
  <si>
    <r>
      <t xml:space="preserve">Bayesian correlation with </t>
    </r>
    <r>
      <rPr>
        <sz val="10"/>
        <color theme="1"/>
        <rFont val="Lucida Console"/>
        <family val="3"/>
      </rPr>
      <t>bayes_cor.test</t>
    </r>
    <r>
      <rPr>
        <sz val="10"/>
        <color theme="1"/>
        <rFont val="Arial"/>
        <family val="2"/>
      </rPr>
      <t xml:space="preserve"> (R package psycho), based on </t>
    </r>
    <r>
      <rPr>
        <sz val="10"/>
        <color theme="1"/>
        <rFont val="Lucida Console"/>
        <family val="3"/>
      </rPr>
      <t>correlationBF</t>
    </r>
    <r>
      <rPr>
        <sz val="10"/>
        <color theme="1"/>
        <rFont val="Arial"/>
        <family val="2"/>
      </rPr>
      <t xml:space="preserve"> (R package BayesFactor)</t>
    </r>
  </si>
  <si>
    <t>ROPE decision</t>
  </si>
  <si>
    <t>95% HDI</t>
  </si>
  <si>
    <t>Summary of results</t>
  </si>
  <si>
    <t>Decision based on "Region of Practical Equivalence" criteria for equivalence testing (Kruschke 2018); 
If the HDI falls completely outside the ROPE then reject the null; if the HDI falls fully within, "accept" the null; remain "undecided" otherwise</t>
  </si>
  <si>
    <r>
      <t>Accept H</t>
    </r>
    <r>
      <rPr>
        <vertAlign val="subscript"/>
        <sz val="10"/>
        <color rgb="FF000000"/>
        <rFont val="Arial"/>
        <family val="2"/>
      </rPr>
      <t>0</t>
    </r>
  </si>
  <si>
    <t>Undecided</t>
  </si>
  <si>
    <r>
      <rPr>
        <sz val="10"/>
        <color rgb="FFFF0000"/>
        <rFont val="Arial"/>
        <family val="2"/>
      </rPr>
      <t>Moderate</t>
    </r>
    <r>
      <rPr>
        <sz val="10"/>
        <color rgb="FF000000"/>
        <rFont val="Arial"/>
        <family val="2"/>
      </rPr>
      <t xml:space="preserve"> evidence in favour of the </t>
    </r>
    <r>
      <rPr>
        <sz val="10"/>
        <color rgb="FFFF0000"/>
        <rFont val="Arial"/>
        <family val="2"/>
      </rPr>
      <t>existence of a positive association</t>
    </r>
    <r>
      <rPr>
        <sz val="10"/>
        <color rgb="FF000000"/>
        <rFont val="Arial"/>
        <family val="2"/>
      </rPr>
      <t>.
Correlation can be considered as large, moderate, small, or very small with respective probabilities of 57.40%, 29.68%, 10.54%, and 1.71%.</t>
    </r>
  </si>
  <si>
    <r>
      <rPr>
        <sz val="10"/>
        <color rgb="FFFF0000"/>
        <rFont val="Arial"/>
        <family val="2"/>
      </rPr>
      <t>Strong</t>
    </r>
    <r>
      <rPr>
        <sz val="10"/>
        <color rgb="FF000000"/>
        <rFont val="Arial"/>
        <family val="2"/>
      </rPr>
      <t xml:space="preserve"> evidence in favour of the </t>
    </r>
    <r>
      <rPr>
        <sz val="10"/>
        <color rgb="FFFF0000"/>
        <rFont val="Arial"/>
        <family val="2"/>
      </rPr>
      <t>existence of a positive association</t>
    </r>
    <r>
      <rPr>
        <sz val="10"/>
        <color rgb="FF000000"/>
        <rFont val="Arial"/>
        <family val="2"/>
      </rPr>
      <t>.
Correlation can be considered as large, moderate, small, or very small with respective probabilities of 67.21%, 24.18%, 7.01%, and 1.25%.</t>
    </r>
  </si>
  <si>
    <r>
      <rPr>
        <sz val="10"/>
        <color rgb="FFFF0000"/>
        <rFont val="Arial"/>
        <family val="2"/>
      </rPr>
      <t>Anecdotal</t>
    </r>
    <r>
      <rPr>
        <sz val="10"/>
        <color rgb="FF000000"/>
        <rFont val="Arial"/>
        <family val="2"/>
      </rPr>
      <t xml:space="preserve"> evidence in favour of the </t>
    </r>
    <r>
      <rPr>
        <sz val="10"/>
        <color rgb="FFFF0000"/>
        <rFont val="Arial"/>
        <family val="2"/>
      </rPr>
      <t>absence of a negative association</t>
    </r>
    <r>
      <rPr>
        <sz val="10"/>
        <color rgb="FF000000"/>
        <rFont val="Arial"/>
        <family val="2"/>
      </rPr>
      <t>.
Correlation can be considered as large, moderate, small, or very small with respective probabilities of 9.87%, 24.75%, 33.23%, and 13.64%.</t>
    </r>
  </si>
  <si>
    <r>
      <rPr>
        <sz val="10"/>
        <color rgb="FFFF0000"/>
        <rFont val="Arial"/>
        <family val="2"/>
      </rPr>
      <t>Anecdotal</t>
    </r>
    <r>
      <rPr>
        <sz val="10"/>
        <color rgb="FF000000"/>
        <rFont val="Arial"/>
        <family val="2"/>
      </rPr>
      <t xml:space="preserve"> evidence in favour of the </t>
    </r>
    <r>
      <rPr>
        <sz val="10"/>
        <color rgb="FFFF0000"/>
        <rFont val="Arial"/>
        <family val="2"/>
      </rPr>
      <t>absence of a positive association</t>
    </r>
    <r>
      <rPr>
        <sz val="10"/>
        <color rgb="FF000000"/>
        <rFont val="Arial"/>
        <family val="2"/>
      </rPr>
      <t>.
Correlation can be considered as large, moderate, small, or very small with respective probabilities of 1.88%, 10.54%, 25.47%, and 16.36%.</t>
    </r>
  </si>
  <si>
    <r>
      <rPr>
        <sz val="10"/>
        <color rgb="FFFF0000"/>
        <rFont val="Arial"/>
        <family val="2"/>
      </rPr>
      <t>Anecdotal</t>
    </r>
    <r>
      <rPr>
        <sz val="10"/>
        <color rgb="FF000000"/>
        <rFont val="Arial"/>
        <family val="2"/>
      </rPr>
      <t xml:space="preserve"> evidence in favour of the </t>
    </r>
    <r>
      <rPr>
        <sz val="10"/>
        <color rgb="FFFF0000"/>
        <rFont val="Arial"/>
        <family val="2"/>
      </rPr>
      <t>absence of a negative association</t>
    </r>
    <r>
      <rPr>
        <sz val="10"/>
        <color rgb="FF000000"/>
        <rFont val="Arial"/>
        <family val="2"/>
      </rPr>
      <t>.
Correlation can be considered as large, moderate, small, or very small with respective probabilities of 1.90%, 8.91%, 24.12%, and 17.21%.</t>
    </r>
  </si>
  <si>
    <r>
      <rPr>
        <sz val="10"/>
        <color rgb="FFFF0000"/>
        <rFont val="Arial"/>
        <family val="2"/>
      </rPr>
      <t>Anecdotal</t>
    </r>
    <r>
      <rPr>
        <sz val="10"/>
        <color rgb="FF000000"/>
        <rFont val="Arial"/>
        <family val="2"/>
      </rPr>
      <t xml:space="preserve"> evidence in favour of the </t>
    </r>
    <r>
      <rPr>
        <sz val="10"/>
        <color rgb="FFFF0000"/>
        <rFont val="Arial"/>
        <family val="2"/>
      </rPr>
      <t>absence of a positive association</t>
    </r>
    <r>
      <rPr>
        <sz val="10"/>
        <color rgb="FF000000"/>
        <rFont val="Arial"/>
        <family val="2"/>
      </rPr>
      <t>.
Correlation can be considered as large, moderate, small, or very small with respective probabilities of 5.50%, 19.34%, 32.73%, and 15.62%.</t>
    </r>
  </si>
  <si>
    <t>Figure 2C</t>
  </si>
  <si>
    <t>Two-way ANOVA</t>
  </si>
  <si>
    <t>3×</t>
  </si>
  <si>
    <t>Males</t>
  </si>
  <si>
    <t>(Intercept)</t>
  </si>
  <si>
    <t>Diet:EtOH</t>
  </si>
  <si>
    <t>Females</t>
  </si>
  <si>
    <t>Figure 1B, C</t>
  </si>
  <si>
    <t>Sucrose</t>
  </si>
  <si>
    <t>Sucrose:EtOH</t>
  </si>
  <si>
    <t>Sucralose</t>
  </si>
  <si>
    <t>Sucralose:EtOH</t>
  </si>
  <si>
    <t>Papaverine</t>
  </si>
  <si>
    <t>Papaverine:EtOH</t>
  </si>
  <si>
    <r>
      <rPr>
        <i/>
        <sz val="10"/>
        <color theme="1"/>
        <rFont val="Arial"/>
        <family val="2"/>
      </rPr>
      <t xml:space="preserve">p
</t>
    </r>
    <r>
      <rPr>
        <sz val="10"/>
        <color theme="1"/>
        <rFont val="Arial"/>
        <family val="2"/>
      </rPr>
      <t xml:space="preserve">(Welch's </t>
    </r>
    <r>
      <rPr>
        <i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test except where
indicated with </t>
    </r>
    <r>
      <rPr>
        <vertAlign val="superscript"/>
        <sz val="10"/>
        <color theme="1"/>
        <rFont val="Arial"/>
        <family val="2"/>
      </rPr>
      <t>¶</t>
    </r>
    <r>
      <rPr>
        <sz val="10"/>
        <color theme="1"/>
        <rFont val="Arial"/>
        <family val="2"/>
      </rPr>
      <t>: Wilcoxon test)</t>
    </r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</si>
  <si>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
(Shapiro normality test)</t>
    </r>
  </si>
  <si>
    <r>
      <t xml:space="preserve">One-sample </t>
    </r>
    <r>
      <rPr>
        <i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test
(H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 xml:space="preserve">: </t>
    </r>
    <r>
      <rPr>
        <i/>
        <sz val="10"/>
        <color theme="1"/>
        <rFont val="Arial"/>
        <family val="2"/>
      </rPr>
      <t>μ</t>
    </r>
    <r>
      <rPr>
        <sz val="10"/>
        <color theme="1"/>
        <rFont val="Arial"/>
        <family val="2"/>
      </rPr>
      <t>=0)</t>
    </r>
  </si>
  <si>
    <r>
      <t xml:space="preserve">0.1542 </t>
    </r>
    <r>
      <rPr>
        <vertAlign val="superscript"/>
        <sz val="10"/>
        <color theme="1"/>
        <rFont val="Arial"/>
        <family val="2"/>
      </rPr>
      <t>¶</t>
    </r>
  </si>
  <si>
    <t>W</t>
  </si>
  <si>
    <t>* Wilcoxon rank sum test due to non-normal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</si>
</sst>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Lucida Console"/>
      <family val="3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u/>
      <sz val="10"/>
      <color theme="1"/>
      <name val="Arial"/>
      <family val="2"/>
    </font>
    <font>
      <vertAlign val="subscript"/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sz val="11"/>
      <color theme="1"/>
      <name val="Arial Black"/>
      <family val="2"/>
    </font>
    <font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6" fillId="0" borderId="0" xfId="0" applyFont="1" applyFill="1"/>
    <xf numFmtId="0" fontId="5" fillId="0" borderId="0" xfId="0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6" fillId="0" borderId="0" xfId="0" applyFont="1" applyFill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11" fillId="0" borderId="0" xfId="0" applyFont="1" applyFill="1" applyAlignment="1">
      <alignment horizontal="right" vertical="center"/>
    </xf>
    <xf numFmtId="0" fontId="9" fillId="0" borderId="0" xfId="0" applyFont="1" applyFill="1" applyAlignment="1"/>
    <xf numFmtId="0" fontId="9" fillId="0" borderId="0" xfId="0" applyFont="1" applyFill="1"/>
    <xf numFmtId="0" fontId="10" fillId="0" borderId="0" xfId="0" applyFont="1" applyFill="1" applyAlignment="1">
      <alignment vertical="center"/>
    </xf>
    <xf numFmtId="0" fontId="11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1" fontId="3" fillId="0" borderId="0" xfId="0" applyNumberFormat="1" applyFont="1" applyFill="1"/>
    <xf numFmtId="11" fontId="3" fillId="0" borderId="0" xfId="0" quotePrefix="1" applyNumberFormat="1" applyFont="1" applyFill="1"/>
    <xf numFmtId="0" fontId="3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0" fontId="1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wrapText="1"/>
    </xf>
    <xf numFmtId="0" fontId="13" fillId="0" borderId="0" xfId="0" applyFont="1" applyFill="1" applyAlignment="1">
      <alignment horizontal="right"/>
    </xf>
    <xf numFmtId="2" fontId="3" fillId="0" borderId="1" xfId="0" quotePrefix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/>
    <xf numFmtId="0" fontId="2" fillId="0" borderId="0" xfId="0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center"/>
    </xf>
    <xf numFmtId="11" fontId="6" fillId="0" borderId="0" xfId="0" applyNumberFormat="1" applyFont="1" applyFill="1"/>
    <xf numFmtId="2" fontId="3" fillId="0" borderId="1" xfId="0" applyNumberFormat="1" applyFont="1" applyFill="1" applyBorder="1" applyAlignment="1">
      <alignment horizontal="right"/>
    </xf>
    <xf numFmtId="165" fontId="3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right"/>
    </xf>
    <xf numFmtId="165" fontId="2" fillId="0" borderId="1" xfId="0" applyNumberFormat="1" applyFont="1" applyFill="1" applyBorder="1" applyAlignment="1">
      <alignment horizontal="center"/>
    </xf>
    <xf numFmtId="0" fontId="2" fillId="0" borderId="0" xfId="0" applyFont="1" applyFill="1"/>
    <xf numFmtId="165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0" xfId="0" applyNumberFormat="1" applyFont="1" applyFill="1"/>
    <xf numFmtId="0" fontId="16" fillId="0" borderId="0" xfId="0" applyFont="1"/>
    <xf numFmtId="164" fontId="3" fillId="0" borderId="0" xfId="0" applyNumberFormat="1" applyFont="1" applyFill="1" applyBorder="1" applyAlignment="1">
      <alignment horizontal="center"/>
    </xf>
    <xf numFmtId="0" fontId="2" fillId="0" borderId="0" xfId="0" applyFont="1"/>
    <xf numFmtId="0" fontId="9" fillId="0" borderId="0" xfId="0" applyFont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3" borderId="5" xfId="0" applyFont="1" applyFill="1" applyBorder="1"/>
    <xf numFmtId="0" fontId="2" fillId="2" borderId="0" xfId="0" applyFont="1" applyFill="1" applyBorder="1"/>
    <xf numFmtId="0" fontId="2" fillId="0" borderId="0" xfId="0" applyFont="1" applyBorder="1"/>
    <xf numFmtId="0" fontId="2" fillId="3" borderId="0" xfId="0" applyFont="1" applyFill="1" applyBorder="1"/>
    <xf numFmtId="0" fontId="2" fillId="2" borderId="6" xfId="0" applyFont="1" applyFill="1" applyBorder="1"/>
    <xf numFmtId="0" fontId="2" fillId="0" borderId="5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0" fontId="2" fillId="0" borderId="5" xfId="0" applyFont="1" applyBorder="1"/>
    <xf numFmtId="0" fontId="2" fillId="0" borderId="5" xfId="0" applyNumberFormat="1" applyFont="1" applyFill="1" applyBorder="1"/>
    <xf numFmtId="0" fontId="2" fillId="3" borderId="5" xfId="0" applyNumberFormat="1" applyFont="1" applyFill="1" applyBorder="1"/>
    <xf numFmtId="0" fontId="2" fillId="0" borderId="6" xfId="0" applyFont="1" applyFill="1" applyBorder="1"/>
    <xf numFmtId="0" fontId="17" fillId="0" borderId="0" xfId="0" applyFont="1" applyAlignment="1">
      <alignment horizontal="right" wrapText="1"/>
    </xf>
    <xf numFmtId="2" fontId="2" fillId="0" borderId="0" xfId="0" applyNumberFormat="1" applyFont="1" applyAlignment="1">
      <alignment horizontal="right"/>
    </xf>
    <xf numFmtId="2" fontId="2" fillId="3" borderId="5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12" fillId="0" borderId="0" xfId="0" applyFont="1" applyAlignment="1">
      <alignment horizontal="right"/>
    </xf>
    <xf numFmtId="0" fontId="2" fillId="3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right" vertical="center" wrapText="1"/>
    </xf>
    <xf numFmtId="164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 vertical="center" wrapText="1"/>
    </xf>
    <xf numFmtId="165" fontId="2" fillId="0" borderId="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2" fontId="2" fillId="0" borderId="0" xfId="0" applyNumberFormat="1" applyFont="1" applyBorder="1"/>
    <xf numFmtId="0" fontId="2" fillId="4" borderId="0" xfId="0" applyFont="1" applyFill="1" applyAlignment="1">
      <alignment horizontal="right"/>
    </xf>
    <xf numFmtId="2" fontId="2" fillId="0" borderId="0" xfId="0" applyNumberFormat="1" applyFont="1" applyFill="1" applyBorder="1"/>
    <xf numFmtId="2" fontId="2" fillId="0" borderId="0" xfId="0" applyNumberFormat="1" applyFont="1" applyFill="1"/>
    <xf numFmtId="0" fontId="2" fillId="0" borderId="0" xfId="0" applyFont="1" applyAlignment="1">
      <alignment horizontal="right" vertical="top" wrapText="1"/>
    </xf>
    <xf numFmtId="2" fontId="2" fillId="0" borderId="0" xfId="0" applyNumberFormat="1" applyFont="1" applyBorder="1" applyAlignment="1">
      <alignment vertical="top"/>
    </xf>
    <xf numFmtId="2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164" fontId="2" fillId="0" borderId="8" xfId="0" applyNumberFormat="1" applyFont="1" applyBorder="1"/>
    <xf numFmtId="164" fontId="2" fillId="0" borderId="0" xfId="0" applyNumberFormat="1" applyFont="1"/>
    <xf numFmtId="0" fontId="21" fillId="0" borderId="3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0" xfId="0" quotePrefix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2" borderId="6" xfId="0" quotePrefix="1" applyFont="1" applyFill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/>
    <xf numFmtId="2" fontId="12" fillId="0" borderId="1" xfId="0" applyNumberFormat="1" applyFont="1" applyFill="1" applyBorder="1" applyAlignment="1">
      <alignment horizontal="center"/>
    </xf>
    <xf numFmtId="0" fontId="9" fillId="0" borderId="10" xfId="0" applyFont="1" applyFill="1" applyBorder="1" applyAlignment="1"/>
    <xf numFmtId="0" fontId="2" fillId="0" borderId="10" xfId="0" applyFont="1" applyFill="1" applyBorder="1" applyAlignment="1"/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164" fontId="2" fillId="0" borderId="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164" fontId="2" fillId="0" borderId="6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4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 vertical="top"/>
    </xf>
    <xf numFmtId="2" fontId="2" fillId="0" borderId="6" xfId="0" applyNumberFormat="1" applyFont="1" applyBorder="1" applyAlignment="1">
      <alignment horizontal="center" vertical="top"/>
    </xf>
    <xf numFmtId="2" fontId="2" fillId="4" borderId="6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4" borderId="5" xfId="0" applyNumberFormat="1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 vertical="top"/>
    </xf>
    <xf numFmtId="164" fontId="2" fillId="0" borderId="7" xfId="0" applyNumberFormat="1" applyFont="1" applyBorder="1" applyAlignment="1">
      <alignment horizontal="center"/>
    </xf>
    <xf numFmtId="0" fontId="17" fillId="0" borderId="6" xfId="0" applyFont="1" applyBorder="1" applyAlignment="1">
      <alignment horizontal="right" wrapText="1"/>
    </xf>
    <xf numFmtId="0" fontId="3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5" fillId="0" borderId="0" xfId="0" quotePrefix="1" applyFont="1" applyFill="1" applyAlignment="1">
      <alignment horizontal="left"/>
    </xf>
    <xf numFmtId="0" fontId="11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/>
    </xf>
    <xf numFmtId="0" fontId="13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right" vertical="center"/>
    </xf>
    <xf numFmtId="0" fontId="2" fillId="0" borderId="12" xfId="0" applyFont="1" applyFill="1" applyBorder="1" applyAlignment="1">
      <alignment horizontal="right" vertical="center"/>
    </xf>
  </cellXfs>
  <cellStyles count="1">
    <cellStyle name="Normal" xfId="0" builtinId="0"/>
  </cellStyles>
  <dxfs count="9"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</dxfs>
  <tableStyles count="0" defaultTableStyle="TableStyleMedium2" defaultPivotStyle="PivotStyleLight16"/>
  <colors>
    <mruColors>
      <color rgb="FFF26960"/>
      <color rgb="FF12477A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1704878</xdr:colOff>
      <xdr:row>36</xdr:row>
      <xdr:rowOff>0</xdr:rowOff>
    </xdr:from>
    <xdr:to>
      <xdr:col>0</xdr:col>
      <xdr:colOff>2247803</xdr:colOff>
      <xdr:row>37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2E9386-2BC7-4DBE-BE04-3D0E07724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878" y="6947647"/>
          <a:ext cx="542925" cy="168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1702333</xdr:colOff>
      <xdr:row>37</xdr:row>
      <xdr:rowOff>0</xdr:rowOff>
    </xdr:from>
    <xdr:to>
      <xdr:col>0</xdr:col>
      <xdr:colOff>2249068</xdr:colOff>
      <xdr:row>38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109F00-0D12-4248-9667-4B256C53F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2333" y="7115735"/>
          <a:ext cx="546735" cy="168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794657</xdr:colOff>
      <xdr:row>37</xdr:row>
      <xdr:rowOff>0</xdr:rowOff>
    </xdr:from>
    <xdr:to>
      <xdr:col>3</xdr:col>
      <xdr:colOff>1335677</xdr:colOff>
      <xdr:row>38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9219F6-A8C7-42AC-AA34-41227234B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752" y="7082118"/>
          <a:ext cx="542925" cy="179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109061</xdr:colOff>
      <xdr:row>25</xdr:row>
      <xdr:rowOff>116944</xdr:rowOff>
    </xdr:from>
    <xdr:to>
      <xdr:col>31</xdr:col>
      <xdr:colOff>625939</xdr:colOff>
      <xdr:row>41</xdr:row>
      <xdr:rowOff>54775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38FE40-39EC-462D-B7C9-0AF1029DB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859204" y="4503887"/>
          <a:ext cx="3297907" cy="2746345"/>
        </a:xfrm>
        <a:prstGeom prst="rect">
          <a:avLst/>
        </a:prstGeom>
        <a:solidFill>
          <a:schemeClr val="bg1"/>
        </a:solidFill>
        <a:ln>
          <a:noFill/>
        </a:ln>
      </xdr:spPr>
    </xdr:pic>
    <xdr:clientData/>
  </xdr:twoCellAnchor>
  <xdr:twoCellAnchor editAs="oneCell">
    <xdr:from>
      <xdr:col>21</xdr:col>
      <xdr:colOff>59540</xdr:colOff>
      <xdr:row>25</xdr:row>
      <xdr:rowOff>116944</xdr:rowOff>
    </xdr:from>
    <xdr:to>
      <xdr:col>25</xdr:col>
      <xdr:colOff>572786</xdr:colOff>
      <xdr:row>41</xdr:row>
      <xdr:rowOff>56509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1B168A1-6BFF-4F17-A9B1-0E95317B4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956140" y="4503887"/>
          <a:ext cx="3299989" cy="2748079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33</xdr:col>
      <xdr:colOff>153035</xdr:colOff>
      <xdr:row>25</xdr:row>
      <xdr:rowOff>116944</xdr:rowOff>
    </xdr:from>
    <xdr:to>
      <xdr:col>37</xdr:col>
      <xdr:colOff>666724</xdr:colOff>
      <xdr:row>41</xdr:row>
      <xdr:rowOff>55602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C1623C-583B-480D-A980-B0A79EAC7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756721" y="4503887"/>
          <a:ext cx="3308051" cy="2754792"/>
        </a:xfrm>
        <a:prstGeom prst="rect">
          <a:avLst/>
        </a:prstGeom>
        <a:solidFill>
          <a:schemeClr val="bg1"/>
        </a:solidFill>
        <a:ln>
          <a:noFill/>
        </a:ln>
      </xdr:spPr>
    </xdr:pic>
    <xdr:clientData/>
  </xdr:twoCellAnchor>
  <xdr:oneCellAnchor>
    <xdr:from>
      <xdr:col>21</xdr:col>
      <xdr:colOff>56572</xdr:colOff>
      <xdr:row>62</xdr:row>
      <xdr:rowOff>114472</xdr:rowOff>
    </xdr:from>
    <xdr:ext cx="3305926" cy="2753023"/>
    <xdr:pic>
      <xdr:nvPicPr>
        <xdr:cNvPr id="16" name="Picture 15">
          <a:extLst>
            <a:ext uri="{FF2B5EF4-FFF2-40B4-BE49-F238E27FC236}">
              <a16:creationId xmlns:a16="http://schemas.microsoft.com/office/drawing/2014/main" id="{DAC5DEB8-CA77-45E2-A10D-EDD7A6D77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953172" y="8877472"/>
          <a:ext cx="3305926" cy="2753023"/>
        </a:xfrm>
        <a:prstGeom prst="rect">
          <a:avLst/>
        </a:prstGeom>
        <a:solidFill>
          <a:schemeClr val="bg1"/>
        </a:solidFill>
      </xdr:spPr>
    </xdr:pic>
    <xdr:clientData/>
  </xdr:oneCellAnchor>
  <xdr:oneCellAnchor>
    <xdr:from>
      <xdr:col>33</xdr:col>
      <xdr:colOff>153530</xdr:colOff>
      <xdr:row>62</xdr:row>
      <xdr:rowOff>117355</xdr:rowOff>
    </xdr:from>
    <xdr:ext cx="3307062" cy="2753969"/>
    <xdr:pic>
      <xdr:nvPicPr>
        <xdr:cNvPr id="17" name="Picture 16">
          <a:extLst>
            <a:ext uri="{FF2B5EF4-FFF2-40B4-BE49-F238E27FC236}">
              <a16:creationId xmlns:a16="http://schemas.microsoft.com/office/drawing/2014/main" id="{E8C853C6-6126-4D8E-AD68-0AF097032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757216" y="8880355"/>
          <a:ext cx="3307062" cy="2753969"/>
        </a:xfrm>
        <a:prstGeom prst="rect">
          <a:avLst/>
        </a:prstGeom>
        <a:solidFill>
          <a:schemeClr val="bg1"/>
        </a:solidFill>
        <a:ln>
          <a:noFill/>
        </a:ln>
      </xdr:spPr>
    </xdr:pic>
    <xdr:clientData/>
  </xdr:oneCellAnchor>
  <xdr:oneCellAnchor>
    <xdr:from>
      <xdr:col>39</xdr:col>
      <xdr:colOff>93052</xdr:colOff>
      <xdr:row>19</xdr:row>
      <xdr:rowOff>35714</xdr:rowOff>
    </xdr:from>
    <xdr:ext cx="3931267" cy="3572405"/>
    <xdr:pic>
      <xdr:nvPicPr>
        <xdr:cNvPr id="20" name="Picture 19">
          <a:extLst>
            <a:ext uri="{FF2B5EF4-FFF2-40B4-BE49-F238E27FC236}">
              <a16:creationId xmlns:a16="http://schemas.microsoft.com/office/drawing/2014/main" id="{4D2514B5-1CD2-4B0B-A945-B00659122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1223" y="3551800"/>
          <a:ext cx="3931267" cy="3572405"/>
        </a:xfrm>
        <a:prstGeom prst="rect">
          <a:avLst/>
        </a:prstGeom>
        <a:solidFill>
          <a:schemeClr val="accent2"/>
        </a:solidFill>
        <a:ln>
          <a:noFill/>
        </a:ln>
      </xdr:spPr>
    </xdr:pic>
    <xdr:clientData/>
  </xdr:oneCellAnchor>
  <xdr:oneCellAnchor>
    <xdr:from>
      <xdr:col>27</xdr:col>
      <xdr:colOff>109061</xdr:colOff>
      <xdr:row>62</xdr:row>
      <xdr:rowOff>116943</xdr:rowOff>
    </xdr:from>
    <xdr:ext cx="3297907" cy="2746345"/>
    <xdr:pic>
      <xdr:nvPicPr>
        <xdr:cNvPr id="15" name="Picture 14">
          <a:extLst>
            <a:ext uri="{FF2B5EF4-FFF2-40B4-BE49-F238E27FC236}">
              <a16:creationId xmlns:a16="http://schemas.microsoft.com/office/drawing/2014/main" id="{0A21D3FE-324D-42AA-9FDD-7C5252654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859204" y="8879943"/>
          <a:ext cx="3297907" cy="2746345"/>
        </a:xfrm>
        <a:prstGeom prst="rect">
          <a:avLst/>
        </a:prstGeom>
        <a:solidFill>
          <a:schemeClr val="bg1"/>
        </a:solidFill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V46"/>
  <sheetViews>
    <sheetView zoomScale="80" zoomScaleNormal="80" zoomScaleSheetLayoutView="55" zoomScalePageLayoutView="55" workbookViewId="0">
      <pane xSplit="1" topLeftCell="B1" activePane="topRight" state="frozen"/>
      <selection pane="topRight" activeCell="A28" sqref="A28"/>
    </sheetView>
  </sheetViews>
  <sheetFormatPr defaultColWidth="8.85546875" defaultRowHeight="12.75" x14ac:dyDescent="0.2"/>
  <cols>
    <col min="1" max="1" width="33.28515625" style="51" customWidth="1"/>
    <col min="2" max="3" width="10.7109375" style="51" customWidth="1"/>
    <col min="4" max="4" width="3.28515625" style="51" customWidth="1"/>
    <col min="5" max="6" width="10.7109375" style="51" customWidth="1"/>
    <col min="7" max="7" width="8.85546875" style="51" customWidth="1"/>
    <col min="8" max="9" width="10.7109375" style="51" customWidth="1"/>
    <col min="10" max="10" width="3.28515625" style="51" customWidth="1"/>
    <col min="11" max="11" width="10.42578125" style="51" customWidth="1"/>
    <col min="12" max="12" width="11.5703125" style="51" customWidth="1"/>
    <col min="13" max="13" width="8.85546875" style="51" customWidth="1"/>
    <col min="14" max="15" width="10.7109375" style="51" customWidth="1"/>
    <col min="16" max="16" width="3.28515625" style="51" customWidth="1"/>
    <col min="17" max="18" width="10.7109375" style="51" customWidth="1"/>
    <col min="19" max="19" width="3.28515625" style="51" customWidth="1"/>
    <col min="20" max="21" width="10.7109375" style="51" customWidth="1"/>
    <col min="22" max="22" width="3.28515625" style="51" customWidth="1"/>
    <col min="23" max="24" width="10.7109375" style="51" customWidth="1"/>
    <col min="25" max="25" width="8.85546875" style="51" customWidth="1"/>
    <col min="26" max="27" width="10.7109375" style="51" customWidth="1"/>
    <col min="28" max="28" width="3.28515625" style="51" customWidth="1"/>
    <col min="29" max="30" width="10.7109375" style="51" customWidth="1"/>
    <col min="31" max="31" width="3.28515625" style="51" customWidth="1"/>
    <col min="32" max="33" width="10.7109375" style="51" customWidth="1"/>
    <col min="34" max="34" width="8.85546875" style="51" customWidth="1"/>
    <col min="35" max="36" width="10.7109375" style="51" customWidth="1"/>
    <col min="37" max="37" width="3.28515625" style="51" customWidth="1"/>
    <col min="38" max="39" width="10.7109375" style="51" customWidth="1"/>
    <col min="40" max="40" width="3.28515625" style="51" customWidth="1"/>
    <col min="41" max="42" width="10.7109375" style="51" customWidth="1"/>
    <col min="43" max="43" width="8.85546875" style="51" customWidth="1"/>
    <col min="44" max="45" width="10.7109375" style="51" customWidth="1"/>
    <col min="46" max="46" width="3.28515625" style="51" customWidth="1"/>
    <col min="47" max="48" width="10.7109375" style="51" customWidth="1"/>
    <col min="49" max="16384" width="8.85546875" style="51"/>
  </cols>
  <sheetData>
    <row r="2" spans="1:48" x14ac:dyDescent="0.2">
      <c r="B2" s="51" t="s">
        <v>62</v>
      </c>
      <c r="H2" s="51" t="s">
        <v>58</v>
      </c>
    </row>
    <row r="3" spans="1:48" ht="13.5" thickBot="1" x14ac:dyDescent="0.25">
      <c r="B3" s="52" t="s">
        <v>52</v>
      </c>
      <c r="H3" s="52" t="s">
        <v>53</v>
      </c>
      <c r="N3" s="52" t="s">
        <v>54</v>
      </c>
      <c r="Z3" s="52" t="s">
        <v>50</v>
      </c>
      <c r="AI3" s="52" t="s">
        <v>51</v>
      </c>
      <c r="AR3" s="52"/>
    </row>
    <row r="4" spans="1:48" ht="18.75" x14ac:dyDescent="0.2">
      <c r="A4" s="157" t="s">
        <v>0</v>
      </c>
      <c r="B4" s="127" t="s">
        <v>45</v>
      </c>
      <c r="C4" s="128"/>
      <c r="D4" s="107"/>
      <c r="E4" s="128" t="s">
        <v>46</v>
      </c>
      <c r="F4" s="137"/>
      <c r="G4" s="108"/>
      <c r="H4" s="127" t="s">
        <v>45</v>
      </c>
      <c r="I4" s="128"/>
      <c r="J4" s="107"/>
      <c r="K4" s="128" t="s">
        <v>46</v>
      </c>
      <c r="L4" s="137"/>
      <c r="N4" s="139" t="s">
        <v>47</v>
      </c>
      <c r="O4" s="140"/>
      <c r="P4" s="140"/>
      <c r="Q4" s="140"/>
      <c r="R4" s="140"/>
      <c r="S4" s="140"/>
      <c r="T4" s="140"/>
      <c r="U4" s="140"/>
      <c r="V4" s="140"/>
      <c r="W4" s="140"/>
      <c r="X4" s="141"/>
      <c r="Z4" s="139" t="s">
        <v>35</v>
      </c>
      <c r="AA4" s="140"/>
      <c r="AB4" s="140"/>
      <c r="AC4" s="140"/>
      <c r="AD4" s="140"/>
      <c r="AE4" s="140"/>
      <c r="AF4" s="140"/>
      <c r="AG4" s="141"/>
      <c r="AI4" s="139" t="s">
        <v>36</v>
      </c>
      <c r="AJ4" s="140"/>
      <c r="AK4" s="140"/>
      <c r="AL4" s="140"/>
      <c r="AM4" s="140"/>
      <c r="AN4" s="140"/>
      <c r="AO4" s="140"/>
      <c r="AP4" s="141"/>
      <c r="AR4" s="139" t="s">
        <v>57</v>
      </c>
      <c r="AS4" s="140"/>
      <c r="AT4" s="140"/>
      <c r="AU4" s="140"/>
      <c r="AV4" s="141"/>
    </row>
    <row r="5" spans="1:48" s="54" customFormat="1" ht="17.45" customHeight="1" x14ac:dyDescent="0.2">
      <c r="A5" s="157"/>
      <c r="B5" s="129"/>
      <c r="C5" s="130"/>
      <c r="D5" s="109"/>
      <c r="E5" s="130"/>
      <c r="F5" s="138"/>
      <c r="G5" s="110"/>
      <c r="H5" s="129"/>
      <c r="I5" s="130"/>
      <c r="J5" s="109"/>
      <c r="K5" s="130"/>
      <c r="L5" s="138"/>
      <c r="N5" s="134">
        <v>5</v>
      </c>
      <c r="O5" s="131"/>
      <c r="P5" s="53"/>
      <c r="Q5" s="131">
        <v>25</v>
      </c>
      <c r="R5" s="131"/>
      <c r="S5" s="53"/>
      <c r="T5" s="131">
        <v>146</v>
      </c>
      <c r="U5" s="131"/>
      <c r="V5" s="53"/>
      <c r="W5" s="131">
        <v>438</v>
      </c>
      <c r="X5" s="133"/>
      <c r="Z5" s="134" t="s">
        <v>33</v>
      </c>
      <c r="AA5" s="131"/>
      <c r="AB5" s="53"/>
      <c r="AC5" s="131" t="s">
        <v>2</v>
      </c>
      <c r="AD5" s="131"/>
      <c r="AE5" s="53"/>
      <c r="AF5" s="131" t="s">
        <v>1</v>
      </c>
      <c r="AG5" s="133"/>
      <c r="AI5" s="134" t="s">
        <v>33</v>
      </c>
      <c r="AJ5" s="131"/>
      <c r="AK5" s="53"/>
      <c r="AL5" s="131" t="s">
        <v>37</v>
      </c>
      <c r="AM5" s="131"/>
      <c r="AN5" s="53"/>
      <c r="AO5" s="131" t="s">
        <v>38</v>
      </c>
      <c r="AP5" s="133"/>
      <c r="AR5" s="134" t="s">
        <v>59</v>
      </c>
      <c r="AS5" s="131" t="s">
        <v>62</v>
      </c>
      <c r="AT5" s="53"/>
      <c r="AU5" s="131" t="s">
        <v>61</v>
      </c>
      <c r="AV5" s="133"/>
    </row>
    <row r="6" spans="1:48" s="111" customFormat="1" ht="15.6" customHeight="1" x14ac:dyDescent="0.25">
      <c r="B6" s="112" t="s">
        <v>33</v>
      </c>
      <c r="C6" s="113" t="s">
        <v>34</v>
      </c>
      <c r="D6" s="114"/>
      <c r="E6" s="115" t="s">
        <v>33</v>
      </c>
      <c r="F6" s="116" t="s">
        <v>34</v>
      </c>
      <c r="H6" s="112" t="s">
        <v>33</v>
      </c>
      <c r="I6" s="113" t="s">
        <v>34</v>
      </c>
      <c r="J6" s="117"/>
      <c r="K6" s="115" t="s">
        <v>33</v>
      </c>
      <c r="L6" s="116" t="s">
        <v>34</v>
      </c>
      <c r="N6" s="112" t="s">
        <v>33</v>
      </c>
      <c r="O6" s="113" t="s">
        <v>34</v>
      </c>
      <c r="P6" s="114"/>
      <c r="Q6" s="115" t="s">
        <v>33</v>
      </c>
      <c r="R6" s="113" t="s">
        <v>34</v>
      </c>
      <c r="S6" s="114"/>
      <c r="T6" s="115" t="s">
        <v>33</v>
      </c>
      <c r="U6" s="113" t="s">
        <v>34</v>
      </c>
      <c r="V6" s="114"/>
      <c r="W6" s="115" t="s">
        <v>33</v>
      </c>
      <c r="X6" s="116" t="s">
        <v>34</v>
      </c>
      <c r="Y6" s="118"/>
      <c r="Z6" s="112" t="s">
        <v>33</v>
      </c>
      <c r="AA6" s="113" t="s">
        <v>34</v>
      </c>
      <c r="AB6" s="114"/>
      <c r="AC6" s="115" t="s">
        <v>33</v>
      </c>
      <c r="AD6" s="113" t="s">
        <v>34</v>
      </c>
      <c r="AE6" s="114"/>
      <c r="AF6" s="115" t="s">
        <v>33</v>
      </c>
      <c r="AG6" s="116" t="s">
        <v>34</v>
      </c>
      <c r="AH6" s="118"/>
      <c r="AI6" s="112" t="s">
        <v>33</v>
      </c>
      <c r="AJ6" s="113" t="s">
        <v>34</v>
      </c>
      <c r="AK6" s="114"/>
      <c r="AL6" s="115" t="s">
        <v>33</v>
      </c>
      <c r="AM6" s="113" t="s">
        <v>34</v>
      </c>
      <c r="AN6" s="114"/>
      <c r="AO6" s="115" t="s">
        <v>33</v>
      </c>
      <c r="AP6" s="116" t="s">
        <v>34</v>
      </c>
      <c r="AQ6" s="118"/>
      <c r="AR6" s="112" t="s">
        <v>33</v>
      </c>
      <c r="AS6" s="113" t="s">
        <v>60</v>
      </c>
      <c r="AT6" s="114"/>
      <c r="AU6" s="115" t="s">
        <v>33</v>
      </c>
      <c r="AV6" s="116" t="s">
        <v>60</v>
      </c>
    </row>
    <row r="7" spans="1:48" x14ac:dyDescent="0.2">
      <c r="B7" s="55">
        <v>0.5470806988807756</v>
      </c>
      <c r="C7" s="56">
        <v>0.79625908559975522</v>
      </c>
      <c r="D7" s="57"/>
      <c r="E7" s="58">
        <v>1.1940049119505169</v>
      </c>
      <c r="F7" s="59">
        <v>1.4702823878940843</v>
      </c>
      <c r="H7" s="55">
        <v>0.16509491124515988</v>
      </c>
      <c r="I7" s="56">
        <v>0.35339675997653458</v>
      </c>
      <c r="J7" s="57"/>
      <c r="K7" s="58">
        <v>0.42720178659120922</v>
      </c>
      <c r="L7" s="59">
        <v>0.28529617679788455</v>
      </c>
      <c r="N7" s="55">
        <v>0.8608483420941625</v>
      </c>
      <c r="O7" s="56">
        <v>1.0281868815268529</v>
      </c>
      <c r="P7" s="57"/>
      <c r="Q7" s="58">
        <v>1.1159839493310046</v>
      </c>
      <c r="R7" s="56">
        <v>1.8294891680900172</v>
      </c>
      <c r="S7" s="57"/>
      <c r="T7" s="58">
        <v>0.3199775527204175</v>
      </c>
      <c r="U7" s="56">
        <v>0.67555831626247242</v>
      </c>
      <c r="V7" s="57"/>
      <c r="W7" s="58">
        <v>0.33834474400852455</v>
      </c>
      <c r="X7" s="59">
        <v>0.20481821318719642</v>
      </c>
      <c r="Z7" s="55">
        <v>7.8574548184757162E-2</v>
      </c>
      <c r="AA7" s="56">
        <v>5.3687022834005255E-2</v>
      </c>
      <c r="AB7" s="57"/>
      <c r="AC7" s="58">
        <v>0.7063402137411825</v>
      </c>
      <c r="AD7" s="56">
        <v>1.4701722694088881</v>
      </c>
      <c r="AE7" s="57"/>
      <c r="AF7" s="58">
        <v>0.88784166256799157</v>
      </c>
      <c r="AG7" s="59">
        <v>1.1382177329416212</v>
      </c>
      <c r="AI7" s="55">
        <v>1.0833509728474626</v>
      </c>
      <c r="AJ7" s="56">
        <v>0.96720813499590064</v>
      </c>
      <c r="AK7" s="57"/>
      <c r="AL7" s="58">
        <v>1.0352623038481872</v>
      </c>
      <c r="AM7" s="56">
        <v>0.87233521190877339</v>
      </c>
      <c r="AN7" s="57"/>
      <c r="AO7" s="58">
        <v>0.171294644782852</v>
      </c>
      <c r="AP7" s="59">
        <v>0.11991517716629654</v>
      </c>
      <c r="AR7" s="55">
        <v>0.64358480583056454</v>
      </c>
      <c r="AS7" s="56">
        <v>0.53422875516765944</v>
      </c>
      <c r="AT7" s="57"/>
      <c r="AU7" s="58">
        <v>0.22272858760747163</v>
      </c>
      <c r="AV7" s="59">
        <v>0.11261186397340832</v>
      </c>
    </row>
    <row r="8" spans="1:48" x14ac:dyDescent="0.2">
      <c r="B8" s="55">
        <v>0.62974752602821171</v>
      </c>
      <c r="C8" s="56">
        <v>0.72594368893715755</v>
      </c>
      <c r="D8" s="57"/>
      <c r="E8" s="58">
        <v>0.70578814057161199</v>
      </c>
      <c r="F8" s="59">
        <v>0.87398271155359086</v>
      </c>
      <c r="H8" s="55">
        <v>0.25252817635400399</v>
      </c>
      <c r="I8" s="56">
        <v>0.20378980460582716</v>
      </c>
      <c r="J8" s="57"/>
      <c r="K8" s="58">
        <v>0.43866959754928042</v>
      </c>
      <c r="L8" s="59">
        <v>0.32461119888507328</v>
      </c>
      <c r="N8" s="55">
        <v>0.53981972093499953</v>
      </c>
      <c r="O8" s="56">
        <v>0.97116631094878492</v>
      </c>
      <c r="P8" s="57"/>
      <c r="Q8" s="58">
        <v>1.0841948569057258</v>
      </c>
      <c r="R8" s="56">
        <v>1.9458689268281608</v>
      </c>
      <c r="S8" s="57"/>
      <c r="T8" s="58">
        <v>0.53452023324126463</v>
      </c>
      <c r="U8" s="56">
        <v>0.67665504526531384</v>
      </c>
      <c r="V8" s="57"/>
      <c r="W8" s="58">
        <v>0.27577849128354393</v>
      </c>
      <c r="X8" s="59">
        <v>0.17536518761200506</v>
      </c>
      <c r="Z8" s="55">
        <v>9.3140767817422407E-2</v>
      </c>
      <c r="AA8" s="56">
        <v>0.17827731379047981</v>
      </c>
      <c r="AB8" s="57"/>
      <c r="AC8" s="58">
        <v>0.68825395400061407</v>
      </c>
      <c r="AD8" s="56">
        <v>0.98602981959047786</v>
      </c>
      <c r="AE8" s="57"/>
      <c r="AF8" s="58">
        <v>0.816231901090826</v>
      </c>
      <c r="AG8" s="59">
        <v>1.0793224953319291</v>
      </c>
      <c r="AI8" s="55">
        <v>0.88301293598007013</v>
      </c>
      <c r="AJ8" s="56">
        <v>0.98671646210888264</v>
      </c>
      <c r="AK8" s="57"/>
      <c r="AL8" s="58">
        <v>0.83782572676956102</v>
      </c>
      <c r="AM8" s="56">
        <v>0.55145541949287646</v>
      </c>
      <c r="AN8" s="57"/>
      <c r="AO8" s="58">
        <v>0.13910552611740773</v>
      </c>
      <c r="AP8" s="59">
        <v>0.13434213713508267</v>
      </c>
      <c r="AR8" s="55">
        <v>0.42193850069831396</v>
      </c>
      <c r="AS8" s="56">
        <v>0.55516949931097581</v>
      </c>
      <c r="AT8" s="57"/>
      <c r="AU8" s="58">
        <v>0.18475321272446568</v>
      </c>
      <c r="AV8" s="59">
        <v>0.17274403556045079</v>
      </c>
    </row>
    <row r="9" spans="1:48" x14ac:dyDescent="0.2">
      <c r="B9" s="55">
        <v>0.47387069943036136</v>
      </c>
      <c r="C9" s="56">
        <v>0.81069885455725299</v>
      </c>
      <c r="D9" s="57"/>
      <c r="E9" s="58">
        <v>0.85819103046443401</v>
      </c>
      <c r="F9" s="59">
        <v>1.2172097415128955</v>
      </c>
      <c r="H9" s="55">
        <v>0.27207141429906073</v>
      </c>
      <c r="I9" s="56">
        <v>0.24970292263955107</v>
      </c>
      <c r="J9" s="57"/>
      <c r="K9" s="58">
        <v>0.33339302668194248</v>
      </c>
      <c r="L9" s="59">
        <v>0.32700906554350417</v>
      </c>
      <c r="N9" s="55">
        <v>0.53997549957492541</v>
      </c>
      <c r="O9" s="56">
        <v>1.1650182349361504</v>
      </c>
      <c r="P9" s="57"/>
      <c r="Q9" s="58">
        <v>1.4557439655359363</v>
      </c>
      <c r="R9" s="56">
        <v>2.0410567657521352</v>
      </c>
      <c r="S9" s="57"/>
      <c r="T9" s="58">
        <v>0.73858424306194959</v>
      </c>
      <c r="U9" s="56">
        <v>0.95870164541069147</v>
      </c>
      <c r="V9" s="57"/>
      <c r="W9" s="58">
        <v>0.26053392209167048</v>
      </c>
      <c r="X9" s="59">
        <v>0.1654781295567288</v>
      </c>
      <c r="Z9" s="55">
        <v>9.1064822026543757E-2</v>
      </c>
      <c r="AA9" s="56">
        <v>6.3332487953335015E-2</v>
      </c>
      <c r="AB9" s="57"/>
      <c r="AC9" s="58">
        <v>0.69910570984495501</v>
      </c>
      <c r="AD9" s="56">
        <v>1.1102442592660779</v>
      </c>
      <c r="AE9" s="57"/>
      <c r="AF9" s="58">
        <v>1.0927226345942245</v>
      </c>
      <c r="AG9" s="59">
        <v>1.2028679620436307</v>
      </c>
      <c r="AI9" s="55">
        <v>1.0179526457757528</v>
      </c>
      <c r="AJ9" s="56">
        <v>1.2128658239620171</v>
      </c>
      <c r="AK9" s="57"/>
      <c r="AL9" s="58">
        <v>0.58527721928275056</v>
      </c>
      <c r="AM9" s="56">
        <v>0.52911887831747695</v>
      </c>
      <c r="AN9" s="57"/>
      <c r="AO9" s="58">
        <v>0.17461347852551976</v>
      </c>
      <c r="AP9" s="59">
        <v>0.13830598009680362</v>
      </c>
      <c r="AR9" s="55">
        <v>0.29926927275240589</v>
      </c>
      <c r="AS9" s="56">
        <v>0.68209278824069497</v>
      </c>
      <c r="AT9" s="57"/>
      <c r="AU9" s="58">
        <v>0.16279466262204725</v>
      </c>
      <c r="AV9" s="59">
        <v>0.1983817831363216</v>
      </c>
    </row>
    <row r="10" spans="1:48" x14ac:dyDescent="0.2">
      <c r="B10" s="55">
        <v>0.44067530424897849</v>
      </c>
      <c r="C10" s="56">
        <v>0.62480252463051056</v>
      </c>
      <c r="D10" s="57"/>
      <c r="E10" s="58">
        <v>0.70276452899501329</v>
      </c>
      <c r="F10" s="59">
        <v>1.4247657248758847</v>
      </c>
      <c r="H10" s="55">
        <v>0.15981141959140907</v>
      </c>
      <c r="I10" s="56">
        <v>0.20352130683954808</v>
      </c>
      <c r="J10" s="57"/>
      <c r="K10" s="58">
        <v>0.38024574983045845</v>
      </c>
      <c r="L10" s="59">
        <v>0.37146950983524241</v>
      </c>
      <c r="N10" s="55">
        <v>0.30250654087198098</v>
      </c>
      <c r="O10" s="56">
        <v>0.90486751166686075</v>
      </c>
      <c r="P10" s="57"/>
      <c r="Q10" s="58">
        <v>0.98934290432979233</v>
      </c>
      <c r="R10" s="56">
        <v>1.8058680085988092</v>
      </c>
      <c r="S10" s="57"/>
      <c r="T10" s="58">
        <v>0.69483309220044753</v>
      </c>
      <c r="U10" s="56">
        <v>0.84517681887266194</v>
      </c>
      <c r="V10" s="57"/>
      <c r="W10" s="58">
        <v>0.2512177964744145</v>
      </c>
      <c r="X10" s="59">
        <v>0.1776548221090164</v>
      </c>
      <c r="Z10" s="55">
        <v>8.0892687651238346E-2</v>
      </c>
      <c r="AA10" s="56">
        <v>2.0200879778218925E-2</v>
      </c>
      <c r="AB10" s="57"/>
      <c r="AC10" s="58">
        <v>0.81370943823281083</v>
      </c>
      <c r="AD10" s="56">
        <v>0.88266848648462137</v>
      </c>
      <c r="AE10" s="57"/>
      <c r="AF10" s="58">
        <v>0.93915686673841825</v>
      </c>
      <c r="AG10" s="59">
        <v>1.3408009074861258</v>
      </c>
      <c r="AI10" s="55">
        <v>0.90852951238045898</v>
      </c>
      <c r="AJ10" s="56">
        <v>1.0961471347634024</v>
      </c>
      <c r="AK10" s="57"/>
      <c r="AL10" s="58">
        <v>0.46491123238431986</v>
      </c>
      <c r="AM10" s="56">
        <v>0.83351097555424158</v>
      </c>
      <c r="AN10" s="57"/>
      <c r="AO10" s="58">
        <v>0.19370569414194178</v>
      </c>
      <c r="AP10" s="59">
        <v>0.11245172510323639</v>
      </c>
      <c r="AR10" s="55">
        <v>0.27510951375416481</v>
      </c>
      <c r="AS10" s="56">
        <v>0.42654111162149549</v>
      </c>
      <c r="AT10" s="57"/>
      <c r="AU10" s="58">
        <v>0.208778449895347</v>
      </c>
      <c r="AV10" s="59">
        <v>0.18051304997738132</v>
      </c>
    </row>
    <row r="11" spans="1:48" x14ac:dyDescent="0.2">
      <c r="B11" s="55">
        <v>0.63232081247638094</v>
      </c>
      <c r="C11" s="56">
        <v>0.80479738376592791</v>
      </c>
      <c r="D11" s="57"/>
      <c r="E11" s="58">
        <v>1.3179086544298646</v>
      </c>
      <c r="F11" s="59">
        <v>1.6446896842589913</v>
      </c>
      <c r="H11" s="55">
        <v>0.19577324987984204</v>
      </c>
      <c r="I11" s="56">
        <v>0.22896147019449159</v>
      </c>
      <c r="J11" s="57"/>
      <c r="K11" s="58">
        <v>0.34506746486448342</v>
      </c>
      <c r="L11" s="59">
        <v>0.46627266506518206</v>
      </c>
      <c r="N11" s="55">
        <v>0.41457369443462738</v>
      </c>
      <c r="O11" s="56">
        <v>1.3262912652546357</v>
      </c>
      <c r="P11" s="57"/>
      <c r="Q11" s="58">
        <v>1.0051891388518157</v>
      </c>
      <c r="R11" s="56">
        <v>1.4271623284204173</v>
      </c>
      <c r="S11" s="57"/>
      <c r="T11" s="58">
        <v>0.38555026524617492</v>
      </c>
      <c r="U11" s="56">
        <v>1.1525819335227643</v>
      </c>
      <c r="V11" s="57"/>
      <c r="W11" s="58">
        <v>0.28572980728379466</v>
      </c>
      <c r="X11" s="59">
        <v>0.12228729699946941</v>
      </c>
      <c r="Z11" s="55">
        <v>7.549522859495382E-2</v>
      </c>
      <c r="AA11" s="56">
        <v>6.8100623540626321E-2</v>
      </c>
      <c r="AB11" s="57"/>
      <c r="AC11" s="58">
        <v>0.79941268053312331</v>
      </c>
      <c r="AD11" s="56">
        <v>0.95189627929745591</v>
      </c>
      <c r="AE11" s="57"/>
      <c r="AF11" s="58">
        <v>0.94516202986305042</v>
      </c>
      <c r="AG11" s="59">
        <v>1.1245402856287103</v>
      </c>
      <c r="AI11" s="55">
        <v>1.2244471859021162</v>
      </c>
      <c r="AJ11" s="56">
        <v>1.0617683092473171</v>
      </c>
      <c r="AK11" s="57"/>
      <c r="AL11" s="58">
        <v>0.66588798554819395</v>
      </c>
      <c r="AM11" s="56">
        <v>0.72354258660718451</v>
      </c>
      <c r="AN11" s="57"/>
      <c r="AO11" s="58">
        <v>0.19120764723885852</v>
      </c>
      <c r="AP11" s="59">
        <v>0.19376407126394432</v>
      </c>
      <c r="AR11" s="55">
        <v>0.38905005457812764</v>
      </c>
      <c r="AS11" s="56">
        <v>0.42355718879191351</v>
      </c>
      <c r="AT11" s="57"/>
      <c r="AU11" s="58">
        <v>0.14591671822960012</v>
      </c>
      <c r="AV11" s="59">
        <v>0.13972572428849594</v>
      </c>
    </row>
    <row r="12" spans="1:48" x14ac:dyDescent="0.2">
      <c r="B12" s="55">
        <v>0.41642207947498355</v>
      </c>
      <c r="C12" s="56">
        <v>0.65424709698297323</v>
      </c>
      <c r="D12" s="57"/>
      <c r="E12" s="58">
        <v>0.95333829688549088</v>
      </c>
      <c r="F12" s="59">
        <v>1.380253567524294</v>
      </c>
      <c r="H12" s="55">
        <v>0.23927151747676279</v>
      </c>
      <c r="I12" s="56">
        <v>0.34816424246641969</v>
      </c>
      <c r="J12" s="57"/>
      <c r="K12" s="58">
        <v>0.30792622126604574</v>
      </c>
      <c r="L12" s="59">
        <v>0.46478648729250877</v>
      </c>
      <c r="N12" s="55">
        <v>0.56222068935633474</v>
      </c>
      <c r="O12" s="56">
        <v>1.0407079862825424</v>
      </c>
      <c r="P12" s="57"/>
      <c r="Q12" s="58">
        <v>1.2173096684494724</v>
      </c>
      <c r="R12" s="56">
        <v>1.3835638689535601</v>
      </c>
      <c r="S12" s="57"/>
      <c r="T12" s="58">
        <v>0.64730097768424777</v>
      </c>
      <c r="U12" s="56">
        <v>0.78771891891891865</v>
      </c>
      <c r="V12" s="57"/>
      <c r="W12" s="58">
        <v>0.18155858447265943</v>
      </c>
      <c r="X12" s="59">
        <v>0.17984038231070906</v>
      </c>
      <c r="Z12" s="55">
        <v>9.8538226873706919E-2</v>
      </c>
      <c r="AA12" s="56">
        <v>0.15589255511731831</v>
      </c>
      <c r="AB12" s="57"/>
      <c r="AC12" s="58">
        <v>0.88192047496866877</v>
      </c>
      <c r="AD12" s="56">
        <v>1.0466112023621992</v>
      </c>
      <c r="AE12" s="57"/>
      <c r="AF12" s="58">
        <v>0.8301595384581959</v>
      </c>
      <c r="AG12" s="59">
        <v>1.3446500251725459</v>
      </c>
      <c r="AI12" s="55">
        <v>0.83325754800662621</v>
      </c>
      <c r="AJ12" s="56">
        <v>1.1156554618763843</v>
      </c>
      <c r="AK12" s="57"/>
      <c r="AL12" s="58">
        <v>0.6194351344836565</v>
      </c>
      <c r="AM12" s="56">
        <v>0.63011231392543443</v>
      </c>
      <c r="AN12" s="57"/>
      <c r="AO12" s="58">
        <v>0.24780625278585922</v>
      </c>
      <c r="AP12" s="59">
        <v>0.20594128252472668</v>
      </c>
      <c r="AR12" s="60"/>
      <c r="AS12" s="61"/>
      <c r="AT12" s="57"/>
      <c r="AU12" s="58">
        <v>0.20180338103928469</v>
      </c>
      <c r="AV12" s="59">
        <v>0.10864966662077374</v>
      </c>
    </row>
    <row r="13" spans="1:48" x14ac:dyDescent="0.2">
      <c r="B13" s="55">
        <v>0.50359215790671585</v>
      </c>
      <c r="C13" s="56">
        <v>0.59328615934066764</v>
      </c>
      <c r="D13" s="57"/>
      <c r="E13" s="58">
        <v>0.97450357792168263</v>
      </c>
      <c r="F13" s="59">
        <v>1.1517913099750146</v>
      </c>
      <c r="H13" s="55">
        <v>0.28137169071178059</v>
      </c>
      <c r="I13" s="56">
        <v>0.41393430301343037</v>
      </c>
      <c r="J13" s="57"/>
      <c r="K13" s="58">
        <v>0.24681621962911701</v>
      </c>
      <c r="L13" s="59">
        <v>0.40553919860711374</v>
      </c>
      <c r="N13" s="55">
        <v>0.82327453414405072</v>
      </c>
      <c r="O13" s="56">
        <v>1.2298757559728155</v>
      </c>
      <c r="P13" s="57"/>
      <c r="Q13" s="58">
        <v>1.1832660304621168</v>
      </c>
      <c r="R13" s="56">
        <v>1.7541507744218479</v>
      </c>
      <c r="S13" s="57"/>
      <c r="T13" s="58">
        <v>0.4746729799640495</v>
      </c>
      <c r="U13" s="56">
        <v>0.98320417630344237</v>
      </c>
      <c r="V13" s="57"/>
      <c r="W13" s="58">
        <v>0.32066527834850461</v>
      </c>
      <c r="X13" s="59">
        <v>0.1978452354008437</v>
      </c>
      <c r="Z13" s="55">
        <v>0.3498296400035863</v>
      </c>
      <c r="AA13" s="56">
        <v>7.3665135267228232E-2</v>
      </c>
      <c r="AB13" s="57"/>
      <c r="AC13" s="58">
        <v>0.96270576847654099</v>
      </c>
      <c r="AD13" s="56">
        <v>0.75715425967865779</v>
      </c>
      <c r="AE13" s="57"/>
      <c r="AF13" s="58">
        <v>0.90927575384115189</v>
      </c>
      <c r="AG13" s="59">
        <v>1.4287326930797837</v>
      </c>
      <c r="AI13" s="55">
        <v>0.94752069968727459</v>
      </c>
      <c r="AJ13" s="56">
        <v>1.4041210459979687</v>
      </c>
      <c r="AK13" s="57"/>
      <c r="AL13" s="58">
        <v>0.57312580407122371</v>
      </c>
      <c r="AM13" s="56">
        <v>0.80421632448673119</v>
      </c>
      <c r="AN13" s="57"/>
      <c r="AO13" s="58">
        <v>0.20187787615345706</v>
      </c>
      <c r="AP13" s="59">
        <v>0.26193502814615399</v>
      </c>
      <c r="AR13" s="60"/>
      <c r="AS13" s="61"/>
      <c r="AT13" s="57"/>
      <c r="AU13" s="58">
        <v>0.17226697835250226</v>
      </c>
      <c r="AV13" s="59">
        <v>0.10795045532324998</v>
      </c>
    </row>
    <row r="14" spans="1:48" x14ac:dyDescent="0.2">
      <c r="B14" s="55">
        <v>0.52128350223787923</v>
      </c>
      <c r="C14" s="56">
        <v>0.65198695923310401</v>
      </c>
      <c r="D14" s="57"/>
      <c r="E14" s="58">
        <v>0.80743295527429615</v>
      </c>
      <c r="F14" s="59">
        <v>0.99785081656725627</v>
      </c>
      <c r="H14" s="55">
        <v>0.2162417988889552</v>
      </c>
      <c r="I14" s="56">
        <v>0.23978801586749174</v>
      </c>
      <c r="J14" s="57"/>
      <c r="K14" s="58">
        <v>0.40808876832775731</v>
      </c>
      <c r="L14" s="59">
        <v>0.35018844324166881</v>
      </c>
      <c r="N14" s="55">
        <v>0.5677352532097093</v>
      </c>
      <c r="O14" s="56">
        <v>0.8434630530927959</v>
      </c>
      <c r="P14" s="57"/>
      <c r="Q14" s="58">
        <v>1.0727610901266236</v>
      </c>
      <c r="R14" s="56">
        <v>1.8493705770257836</v>
      </c>
      <c r="S14" s="57"/>
      <c r="T14" s="58">
        <v>0.65399868472971223</v>
      </c>
      <c r="U14" s="56">
        <v>0.52760689883037049</v>
      </c>
      <c r="V14" s="57"/>
      <c r="W14" s="58">
        <v>0.25629931953837232</v>
      </c>
      <c r="X14" s="59">
        <v>0.21553786560502225</v>
      </c>
      <c r="Z14" s="55">
        <v>0.32399571947445976</v>
      </c>
      <c r="AA14" s="56">
        <v>0.10669147572089811</v>
      </c>
      <c r="AB14" s="57"/>
      <c r="AC14" s="58">
        <v>0.81922144120136486</v>
      </c>
      <c r="AD14" s="56">
        <v>0.83983202366655718</v>
      </c>
      <c r="AE14" s="57"/>
      <c r="AF14" s="58">
        <v>1.3608206099957274</v>
      </c>
      <c r="AG14" s="59">
        <v>1.1893399950292216</v>
      </c>
      <c r="AI14" s="55">
        <v>0.94442308798464769</v>
      </c>
      <c r="AJ14" s="56">
        <v>1.1066006534428117</v>
      </c>
      <c r="AK14" s="57"/>
      <c r="AL14" s="58">
        <v>0.64392932577618289</v>
      </c>
      <c r="AM14" s="56">
        <v>0.69681941093458466</v>
      </c>
      <c r="AN14" s="57"/>
      <c r="AO14" s="58">
        <v>0.16922483449172587</v>
      </c>
      <c r="AP14" s="59">
        <v>0.20519136628872542</v>
      </c>
      <c r="AR14" s="60"/>
      <c r="AS14" s="61"/>
      <c r="AT14" s="57"/>
      <c r="AU14" s="58">
        <v>0.26664568781230852</v>
      </c>
      <c r="AV14" s="59">
        <v>0.25237643333398896</v>
      </c>
    </row>
    <row r="15" spans="1:48" x14ac:dyDescent="0.2">
      <c r="B15" s="55">
        <v>0.42639356446163929</v>
      </c>
      <c r="C15" s="56">
        <v>0.6126228934228819</v>
      </c>
      <c r="D15" s="57"/>
      <c r="E15" s="58">
        <v>1.1969641913659115</v>
      </c>
      <c r="F15" s="59">
        <v>1.675578233507204</v>
      </c>
      <c r="H15" s="55">
        <v>0.19129843606319227</v>
      </c>
      <c r="I15" s="56">
        <v>0.32108622729486985</v>
      </c>
      <c r="J15" s="57"/>
      <c r="K15" s="58">
        <v>0.41599225966372522</v>
      </c>
      <c r="L15" s="59">
        <v>0.69842861982336257</v>
      </c>
      <c r="N15" s="55">
        <v>0.88131765538041729</v>
      </c>
      <c r="O15" s="56">
        <v>1.3985053106681447</v>
      </c>
      <c r="P15" s="57"/>
      <c r="Q15" s="58">
        <v>1.2252972012979719</v>
      </c>
      <c r="R15" s="56">
        <v>1.295344112261092</v>
      </c>
      <c r="S15" s="57"/>
      <c r="T15" s="58">
        <v>0.74971107896005995</v>
      </c>
      <c r="U15" s="56">
        <v>0.89182792572523584</v>
      </c>
      <c r="V15" s="57"/>
      <c r="W15" s="58">
        <v>0.19013365464308826</v>
      </c>
      <c r="X15" s="59">
        <v>0.19493115513192019</v>
      </c>
      <c r="Z15" s="55">
        <v>0.18360133476486187</v>
      </c>
      <c r="AA15" s="56">
        <v>0.11289855389126871</v>
      </c>
      <c r="AB15" s="57"/>
      <c r="AC15" s="58">
        <v>0.78672359036593098</v>
      </c>
      <c r="AD15" s="56">
        <v>0.79936908517350469</v>
      </c>
      <c r="AE15" s="57"/>
      <c r="AF15" s="58">
        <v>1.2694770142746648</v>
      </c>
      <c r="AG15" s="59">
        <v>0.95039573787416454</v>
      </c>
      <c r="AI15" s="55">
        <v>1.1571515716625476</v>
      </c>
      <c r="AJ15" s="56">
        <v>1.2558577599393057</v>
      </c>
      <c r="AK15" s="57"/>
      <c r="AL15" s="58">
        <v>0.65321032794561684</v>
      </c>
      <c r="AM15" s="56">
        <v>0.60550682387217281</v>
      </c>
      <c r="AN15" s="57"/>
      <c r="AO15" s="58">
        <v>0.11373250685894777</v>
      </c>
      <c r="AP15" s="59">
        <v>0.19412117423346875</v>
      </c>
      <c r="AR15" s="60"/>
      <c r="AS15" s="61"/>
      <c r="AT15" s="57"/>
      <c r="AU15" s="58">
        <v>0.22341748329695929</v>
      </c>
      <c r="AV15" s="59">
        <v>0.11401028656845583</v>
      </c>
    </row>
    <row r="16" spans="1:48" x14ac:dyDescent="0.2">
      <c r="B16" s="55">
        <v>0.55936814167078364</v>
      </c>
      <c r="C16" s="56">
        <v>0.93229785737050597</v>
      </c>
      <c r="D16" s="57"/>
      <c r="E16" s="58">
        <v>0.91306636397164254</v>
      </c>
      <c r="F16" s="59">
        <v>1.4934487998302437</v>
      </c>
      <c r="H16" s="55">
        <v>0.3302026126458138</v>
      </c>
      <c r="I16" s="56">
        <v>0.29830732827614909</v>
      </c>
      <c r="J16" s="57"/>
      <c r="K16" s="58">
        <v>0.23958426677267575</v>
      </c>
      <c r="L16" s="59">
        <v>0.37631519870748803</v>
      </c>
      <c r="N16" s="55">
        <v>0.98036171464526378</v>
      </c>
      <c r="O16" s="56">
        <v>1.2947933302696994</v>
      </c>
      <c r="P16" s="57"/>
      <c r="Q16" s="58">
        <v>1.2229138245609197</v>
      </c>
      <c r="R16" s="56">
        <v>1.4553542941460538</v>
      </c>
      <c r="S16" s="57"/>
      <c r="T16" s="58">
        <v>0.69656153272830934</v>
      </c>
      <c r="U16" s="56">
        <v>0.65803740170488312</v>
      </c>
      <c r="V16" s="57"/>
      <c r="W16" s="58">
        <v>0.24274859136781815</v>
      </c>
      <c r="X16" s="59">
        <v>0.16370886653631098</v>
      </c>
      <c r="Z16" s="55">
        <v>0.24841175984775782</v>
      </c>
      <c r="AA16" s="56">
        <v>6.8804875945145602E-2</v>
      </c>
      <c r="AB16" s="57"/>
      <c r="AC16" s="58">
        <v>0.7641588282134123</v>
      </c>
      <c r="AD16" s="56">
        <v>0.87605652586494653</v>
      </c>
      <c r="AE16" s="57"/>
      <c r="AF16" s="58">
        <v>1.1229293286247541</v>
      </c>
      <c r="AG16" s="59">
        <v>1.0922899112269566</v>
      </c>
      <c r="AI16" s="55">
        <v>1.0253094735694916</v>
      </c>
      <c r="AJ16" s="56">
        <v>1.6715323601032783</v>
      </c>
      <c r="AK16" s="57"/>
      <c r="AL16" s="58">
        <v>0.66808863554713183</v>
      </c>
      <c r="AM16" s="56">
        <v>0.64155790048709516</v>
      </c>
      <c r="AN16" s="57"/>
      <c r="AO16" s="58">
        <v>0.15976794264433924</v>
      </c>
      <c r="AP16" s="59">
        <v>0.17698023169629712</v>
      </c>
      <c r="AR16" s="60"/>
      <c r="AS16" s="61"/>
      <c r="AT16" s="57"/>
      <c r="AU16" s="58">
        <v>0.18148095819939938</v>
      </c>
      <c r="AV16" s="59">
        <v>0.14578555553370179</v>
      </c>
    </row>
    <row r="17" spans="1:48" x14ac:dyDescent="0.2">
      <c r="B17" s="55">
        <v>0.56980050936259818</v>
      </c>
      <c r="C17" s="56">
        <v>0.48929165818358444</v>
      </c>
      <c r="D17" s="57"/>
      <c r="E17" s="58">
        <v>0.53876442810250547</v>
      </c>
      <c r="F17" s="59">
        <v>0.97502931237280832</v>
      </c>
      <c r="H17" s="55">
        <v>0.31555333606560382</v>
      </c>
      <c r="I17" s="56">
        <v>0.40251277054770557</v>
      </c>
      <c r="J17" s="57"/>
      <c r="K17" s="58">
        <v>0.3715886911595862</v>
      </c>
      <c r="L17" s="59">
        <v>0.3476457022241336</v>
      </c>
      <c r="N17" s="60"/>
      <c r="O17" s="61"/>
      <c r="P17" s="61"/>
      <c r="Q17" s="61"/>
      <c r="R17" s="61"/>
      <c r="S17" s="57"/>
      <c r="T17" s="57"/>
      <c r="U17" s="57"/>
      <c r="V17" s="57"/>
      <c r="W17" s="57"/>
      <c r="X17" s="62"/>
      <c r="Z17" s="55">
        <v>0.28101439317927551</v>
      </c>
      <c r="AA17" s="56">
        <v>0.12127225368714599</v>
      </c>
      <c r="AB17" s="57"/>
      <c r="AC17" s="57"/>
      <c r="AD17" s="57"/>
      <c r="AE17" s="57"/>
      <c r="AF17" s="57"/>
      <c r="AG17" s="62"/>
      <c r="AI17" s="63"/>
      <c r="AJ17" s="57"/>
      <c r="AK17" s="57"/>
      <c r="AL17" s="57"/>
      <c r="AM17" s="57"/>
      <c r="AN17" s="57"/>
      <c r="AO17" s="57"/>
      <c r="AP17" s="62"/>
      <c r="AR17" s="60"/>
      <c r="AS17" s="61"/>
      <c r="AT17" s="57"/>
      <c r="AU17" s="57"/>
      <c r="AV17" s="62"/>
    </row>
    <row r="18" spans="1:48" x14ac:dyDescent="0.2">
      <c r="B18" s="55">
        <v>0.61005565689708519</v>
      </c>
      <c r="C18" s="56">
        <v>0.68637547202524696</v>
      </c>
      <c r="D18" s="57"/>
      <c r="E18" s="58">
        <v>0.78439769506124768</v>
      </c>
      <c r="F18" s="59">
        <v>0.79016149810496417</v>
      </c>
      <c r="H18" s="55">
        <v>0.35963314127092033</v>
      </c>
      <c r="I18" s="56">
        <v>0.40488690931867083</v>
      </c>
      <c r="J18" s="57"/>
      <c r="K18" s="58">
        <v>0.38679219288174466</v>
      </c>
      <c r="L18" s="59">
        <v>0.44150859108448182</v>
      </c>
      <c r="N18" s="60"/>
      <c r="O18" s="61"/>
      <c r="P18" s="61"/>
      <c r="Q18" s="61"/>
      <c r="R18" s="61"/>
      <c r="S18" s="57"/>
      <c r="T18" s="57"/>
      <c r="U18" s="57"/>
      <c r="V18" s="57"/>
      <c r="W18" s="57"/>
      <c r="X18" s="62"/>
      <c r="Z18" s="55">
        <v>0.26854868043487173</v>
      </c>
      <c r="AA18" s="56">
        <v>0.16554160365695883</v>
      </c>
      <c r="AB18" s="57"/>
      <c r="AC18" s="57"/>
      <c r="AD18" s="57"/>
      <c r="AE18" s="57"/>
      <c r="AF18" s="57"/>
      <c r="AG18" s="62"/>
      <c r="AI18" s="63"/>
      <c r="AJ18" s="57"/>
      <c r="AK18" s="57"/>
      <c r="AL18" s="57"/>
      <c r="AM18" s="57"/>
      <c r="AN18" s="57"/>
      <c r="AO18" s="57"/>
      <c r="AP18" s="62"/>
      <c r="AR18" s="60"/>
      <c r="AS18" s="61"/>
      <c r="AT18" s="57"/>
      <c r="AU18" s="57"/>
      <c r="AV18" s="62"/>
    </row>
    <row r="19" spans="1:48" x14ac:dyDescent="0.2">
      <c r="B19" s="55">
        <v>0.51474004440895949</v>
      </c>
      <c r="C19" s="56">
        <v>0.59622040242557861</v>
      </c>
      <c r="D19" s="57"/>
      <c r="E19" s="58">
        <v>0.88175927892709483</v>
      </c>
      <c r="F19" s="59">
        <v>1.0548117100128822</v>
      </c>
      <c r="H19" s="55">
        <v>0.34656757026694929</v>
      </c>
      <c r="I19" s="56">
        <v>0.31890458626209101</v>
      </c>
      <c r="J19" s="57"/>
      <c r="K19" s="58">
        <v>0.18806070608495959</v>
      </c>
      <c r="L19" s="59">
        <v>0.32448221754401674</v>
      </c>
      <c r="N19" s="60"/>
      <c r="O19" s="61"/>
      <c r="P19" s="61"/>
      <c r="Q19" s="61"/>
      <c r="R19" s="61"/>
      <c r="S19" s="57"/>
      <c r="T19" s="57"/>
      <c r="U19" s="57"/>
      <c r="V19" s="57"/>
      <c r="W19" s="57"/>
      <c r="X19" s="62"/>
      <c r="Z19" s="55">
        <v>0.18387059248749613</v>
      </c>
      <c r="AA19" s="56">
        <v>0.11160887881586347</v>
      </c>
      <c r="AB19" s="57"/>
      <c r="AC19" s="57"/>
      <c r="AD19" s="57"/>
      <c r="AE19" s="57"/>
      <c r="AF19" s="57"/>
      <c r="AG19" s="62"/>
      <c r="AI19" s="63"/>
      <c r="AJ19" s="57"/>
      <c r="AK19" s="57"/>
      <c r="AL19" s="57"/>
      <c r="AM19" s="57"/>
      <c r="AN19" s="57"/>
      <c r="AO19" s="57"/>
      <c r="AP19" s="62"/>
      <c r="AR19" s="60"/>
      <c r="AS19" s="61"/>
      <c r="AT19" s="57"/>
      <c r="AU19" s="57"/>
      <c r="AV19" s="62"/>
    </row>
    <row r="20" spans="1:48" x14ac:dyDescent="0.2">
      <c r="B20" s="55">
        <v>0.45975615868335079</v>
      </c>
      <c r="C20" s="56">
        <v>0.61208813392028272</v>
      </c>
      <c r="D20" s="57"/>
      <c r="E20" s="58">
        <v>0.92461657425495836</v>
      </c>
      <c r="F20" s="59">
        <v>0.99591167080524978</v>
      </c>
      <c r="H20" s="55">
        <v>0.36108487138247269</v>
      </c>
      <c r="I20" s="56">
        <v>0.23715721344561133</v>
      </c>
      <c r="J20" s="57"/>
      <c r="K20" s="58">
        <v>0.27512672215843825</v>
      </c>
      <c r="L20" s="59">
        <v>0.27283586756830741</v>
      </c>
      <c r="N20" s="60"/>
      <c r="O20" s="61"/>
      <c r="P20" s="61"/>
      <c r="Q20" s="61"/>
      <c r="R20" s="61"/>
      <c r="S20" s="57"/>
      <c r="T20" s="57"/>
      <c r="U20" s="57"/>
      <c r="V20" s="57"/>
      <c r="W20" s="57"/>
      <c r="X20" s="62"/>
      <c r="Z20" s="55">
        <v>0.18230983434284878</v>
      </c>
      <c r="AA20" s="56">
        <v>0.21927901012903189</v>
      </c>
      <c r="AB20" s="57"/>
      <c r="AC20" s="57"/>
      <c r="AD20" s="57"/>
      <c r="AE20" s="57"/>
      <c r="AF20" s="57"/>
      <c r="AG20" s="62"/>
      <c r="AI20" s="63"/>
      <c r="AJ20" s="57"/>
      <c r="AK20" s="57"/>
      <c r="AL20" s="57"/>
      <c r="AM20" s="57"/>
      <c r="AN20" s="57"/>
      <c r="AO20" s="57"/>
      <c r="AP20" s="62"/>
      <c r="AR20" s="60"/>
      <c r="AS20" s="61"/>
      <c r="AT20" s="57"/>
      <c r="AU20" s="57"/>
      <c r="AV20" s="62"/>
    </row>
    <row r="21" spans="1:48" x14ac:dyDescent="0.2">
      <c r="B21" s="55">
        <v>0.54276804186797456</v>
      </c>
      <c r="C21" s="56">
        <v>0.56852050436648438</v>
      </c>
      <c r="D21" s="57"/>
      <c r="E21" s="58">
        <v>0.96801982238954631</v>
      </c>
      <c r="F21" s="59">
        <v>0.92210769029704409</v>
      </c>
      <c r="H21" s="55">
        <v>0.3051272743553643</v>
      </c>
      <c r="I21" s="56">
        <v>0.23138228130002017</v>
      </c>
      <c r="J21" s="57"/>
      <c r="K21" s="58">
        <v>0.27166816159586649</v>
      </c>
      <c r="L21" s="59">
        <v>0.28005329990339595</v>
      </c>
      <c r="N21" s="60"/>
      <c r="O21" s="61"/>
      <c r="P21" s="61"/>
      <c r="Q21" s="61"/>
      <c r="R21" s="61"/>
      <c r="S21" s="57"/>
      <c r="T21" s="57"/>
      <c r="U21" s="57"/>
      <c r="V21" s="57"/>
      <c r="W21" s="57"/>
      <c r="X21" s="62"/>
      <c r="Z21" s="55">
        <v>0.2090751761425457</v>
      </c>
      <c r="AA21" s="56">
        <v>6.9474210152579305E-2</v>
      </c>
      <c r="AB21" s="57"/>
      <c r="AC21" s="57"/>
      <c r="AD21" s="57"/>
      <c r="AE21" s="57"/>
      <c r="AF21" s="57"/>
      <c r="AG21" s="62"/>
      <c r="AI21" s="63"/>
      <c r="AJ21" s="57"/>
      <c r="AK21" s="57"/>
      <c r="AL21" s="57"/>
      <c r="AM21" s="57"/>
      <c r="AN21" s="57"/>
      <c r="AO21" s="57"/>
      <c r="AP21" s="62"/>
      <c r="AR21" s="60"/>
      <c r="AS21" s="61"/>
      <c r="AT21" s="57"/>
      <c r="AU21" s="57"/>
      <c r="AV21" s="62"/>
    </row>
    <row r="22" spans="1:48" x14ac:dyDescent="0.2">
      <c r="B22" s="55">
        <v>0.57046419600552578</v>
      </c>
      <c r="C22" s="56">
        <v>0.72851555480097507</v>
      </c>
      <c r="D22" s="57"/>
      <c r="E22" s="58">
        <v>0.92984862198606699</v>
      </c>
      <c r="F22" s="59">
        <v>0.94686338940647086</v>
      </c>
      <c r="H22" s="60"/>
      <c r="I22" s="61"/>
      <c r="J22" s="57"/>
      <c r="K22" s="58">
        <v>0.21520981630309963</v>
      </c>
      <c r="L22" s="59">
        <v>0.33279979450639691</v>
      </c>
      <c r="N22" s="64"/>
      <c r="O22" s="61"/>
      <c r="P22" s="61"/>
      <c r="Q22" s="61"/>
      <c r="R22" s="61"/>
      <c r="S22" s="57"/>
      <c r="T22" s="57"/>
      <c r="U22" s="57"/>
      <c r="V22" s="57"/>
      <c r="W22" s="57"/>
      <c r="X22" s="62"/>
      <c r="Z22" s="65">
        <v>0.1353210519029342</v>
      </c>
      <c r="AA22" s="56">
        <v>5.2924850897558037E-2</v>
      </c>
      <c r="AB22" s="57"/>
      <c r="AC22" s="57"/>
      <c r="AD22" s="57"/>
      <c r="AE22" s="57"/>
      <c r="AF22" s="57"/>
      <c r="AG22" s="62"/>
      <c r="AI22" s="63"/>
      <c r="AJ22" s="57"/>
      <c r="AK22" s="57"/>
      <c r="AL22" s="57"/>
      <c r="AM22" s="57"/>
      <c r="AN22" s="57"/>
      <c r="AO22" s="57"/>
      <c r="AP22" s="62"/>
      <c r="AR22" s="64"/>
      <c r="AS22" s="61"/>
      <c r="AT22" s="57"/>
      <c r="AU22" s="57"/>
      <c r="AV22" s="62"/>
    </row>
    <row r="23" spans="1:48" x14ac:dyDescent="0.2">
      <c r="B23" s="55">
        <v>0.58532056624336426</v>
      </c>
      <c r="C23" s="57"/>
      <c r="D23" s="57"/>
      <c r="E23" s="57"/>
      <c r="F23" s="66"/>
      <c r="H23" s="60"/>
      <c r="I23" s="61"/>
      <c r="J23" s="57"/>
      <c r="K23" s="58">
        <v>0.43268599311136569</v>
      </c>
      <c r="L23" s="59">
        <v>0.45495211663995666</v>
      </c>
      <c r="N23" s="64"/>
      <c r="O23" s="61"/>
      <c r="P23" s="61"/>
      <c r="Q23" s="61"/>
      <c r="R23" s="61"/>
      <c r="S23" s="57"/>
      <c r="T23" s="57"/>
      <c r="U23" s="57"/>
      <c r="V23" s="57"/>
      <c r="W23" s="57"/>
      <c r="X23" s="62"/>
      <c r="Z23" s="65">
        <v>0.11051495968907117</v>
      </c>
      <c r="AA23" s="56">
        <v>9.7773614478665685E-2</v>
      </c>
      <c r="AB23" s="57"/>
      <c r="AC23" s="57"/>
      <c r="AD23" s="57"/>
      <c r="AE23" s="57"/>
      <c r="AF23" s="57"/>
      <c r="AG23" s="62"/>
      <c r="AI23" s="63"/>
      <c r="AJ23" s="57"/>
      <c r="AK23" s="57"/>
      <c r="AL23" s="57"/>
      <c r="AM23" s="57"/>
      <c r="AN23" s="57"/>
      <c r="AO23" s="57"/>
      <c r="AP23" s="62"/>
      <c r="AR23" s="64"/>
      <c r="AS23" s="61"/>
      <c r="AT23" s="57"/>
      <c r="AU23" s="57"/>
      <c r="AV23" s="62"/>
    </row>
    <row r="24" spans="1:48" x14ac:dyDescent="0.2">
      <c r="B24" s="63"/>
      <c r="C24" s="57"/>
      <c r="D24" s="57"/>
      <c r="E24" s="57"/>
      <c r="F24" s="66"/>
      <c r="H24" s="60"/>
      <c r="I24" s="61"/>
      <c r="J24" s="57"/>
      <c r="K24" s="58">
        <v>0.23560706084959787</v>
      </c>
      <c r="L24" s="59">
        <v>0.25460489945890435</v>
      </c>
      <c r="N24" s="64"/>
      <c r="O24" s="61"/>
      <c r="P24" s="61"/>
      <c r="Q24" s="61"/>
      <c r="R24" s="61"/>
      <c r="S24" s="57"/>
      <c r="T24" s="57"/>
      <c r="U24" s="57"/>
      <c r="V24" s="57"/>
      <c r="W24" s="57"/>
      <c r="X24" s="62"/>
      <c r="Z24" s="65">
        <v>0.10324249088741654</v>
      </c>
      <c r="AA24" s="56">
        <v>0.23053257442244635</v>
      </c>
      <c r="AB24" s="57"/>
      <c r="AC24" s="57"/>
      <c r="AD24" s="57"/>
      <c r="AE24" s="57"/>
      <c r="AF24" s="57"/>
      <c r="AG24" s="62"/>
      <c r="AI24" s="63"/>
      <c r="AJ24" s="57"/>
      <c r="AK24" s="57"/>
      <c r="AL24" s="57"/>
      <c r="AM24" s="57"/>
      <c r="AN24" s="57"/>
      <c r="AO24" s="57"/>
      <c r="AP24" s="62"/>
      <c r="AR24" s="64"/>
      <c r="AS24" s="61"/>
      <c r="AT24" s="57"/>
      <c r="AU24" s="57"/>
      <c r="AV24" s="62"/>
    </row>
    <row r="25" spans="1:48" x14ac:dyDescent="0.2">
      <c r="B25" s="63"/>
      <c r="C25" s="57"/>
      <c r="D25" s="57"/>
      <c r="E25" s="57"/>
      <c r="F25" s="66"/>
      <c r="H25" s="60"/>
      <c r="I25" s="61"/>
      <c r="J25" s="57"/>
      <c r="K25" s="58">
        <v>0.23154649827784127</v>
      </c>
      <c r="L25" s="59">
        <v>0.36200802988591796</v>
      </c>
      <c r="N25" s="64"/>
      <c r="O25" s="61"/>
      <c r="P25" s="61"/>
      <c r="Q25" s="61"/>
      <c r="R25" s="61"/>
      <c r="S25" s="57"/>
      <c r="T25" s="57"/>
      <c r="U25" s="57"/>
      <c r="V25" s="57"/>
      <c r="W25" s="57"/>
      <c r="X25" s="62"/>
      <c r="Z25" s="65">
        <v>0.13312934897640813</v>
      </c>
      <c r="AA25" s="56">
        <v>8.2018624467885437E-2</v>
      </c>
      <c r="AB25" s="57"/>
      <c r="AC25" s="57"/>
      <c r="AD25" s="57"/>
      <c r="AE25" s="57"/>
      <c r="AF25" s="57"/>
      <c r="AG25" s="62"/>
      <c r="AI25" s="63"/>
      <c r="AJ25" s="57"/>
      <c r="AK25" s="57"/>
      <c r="AL25" s="57"/>
      <c r="AM25" s="57"/>
      <c r="AN25" s="57"/>
      <c r="AO25" s="57"/>
      <c r="AP25" s="62"/>
      <c r="AR25" s="64"/>
      <c r="AS25" s="61"/>
      <c r="AT25" s="57"/>
      <c r="AU25" s="57"/>
      <c r="AV25" s="62"/>
    </row>
    <row r="26" spans="1:48" x14ac:dyDescent="0.2">
      <c r="B26" s="63"/>
      <c r="C26" s="57"/>
      <c r="D26" s="57"/>
      <c r="E26" s="57"/>
      <c r="F26" s="66"/>
      <c r="H26" s="60"/>
      <c r="I26" s="61"/>
      <c r="J26" s="57"/>
      <c r="K26" s="61"/>
      <c r="L26" s="66"/>
      <c r="N26" s="64"/>
      <c r="O26" s="61"/>
      <c r="P26" s="61"/>
      <c r="Q26" s="61"/>
      <c r="R26" s="61"/>
      <c r="S26" s="57"/>
      <c r="T26" s="57"/>
      <c r="U26" s="57"/>
      <c r="V26" s="57"/>
      <c r="W26" s="57"/>
      <c r="X26" s="62"/>
      <c r="Z26" s="65">
        <v>0.25739226338641547</v>
      </c>
      <c r="AA26" s="56">
        <v>0.12130680333930594</v>
      </c>
      <c r="AB26" s="57"/>
      <c r="AC26" s="57"/>
      <c r="AD26" s="57"/>
      <c r="AE26" s="57"/>
      <c r="AF26" s="57"/>
      <c r="AG26" s="62"/>
      <c r="AI26" s="63"/>
      <c r="AJ26" s="57"/>
      <c r="AK26" s="57"/>
      <c r="AL26" s="57"/>
      <c r="AM26" s="57"/>
      <c r="AN26" s="57"/>
      <c r="AO26" s="57"/>
      <c r="AP26" s="62"/>
      <c r="AR26" s="64"/>
      <c r="AS26" s="61"/>
      <c r="AT26" s="57"/>
      <c r="AU26" s="57"/>
      <c r="AV26" s="62"/>
    </row>
    <row r="27" spans="1:48" x14ac:dyDescent="0.2">
      <c r="B27" s="63"/>
      <c r="C27" s="57"/>
      <c r="D27" s="57"/>
      <c r="E27" s="57"/>
      <c r="F27" s="66"/>
      <c r="H27" s="60"/>
      <c r="I27" s="61"/>
      <c r="J27" s="57"/>
      <c r="K27" s="61"/>
      <c r="L27" s="66"/>
      <c r="N27" s="64"/>
      <c r="O27" s="61"/>
      <c r="P27" s="61"/>
      <c r="Q27" s="61"/>
      <c r="R27" s="61"/>
      <c r="S27" s="57"/>
      <c r="T27" s="57"/>
      <c r="U27" s="57"/>
      <c r="V27" s="57"/>
      <c r="W27" s="57"/>
      <c r="X27" s="62"/>
      <c r="Z27" s="65">
        <v>0.1505965571484188</v>
      </c>
      <c r="AA27" s="56">
        <v>0.12352441747947879</v>
      </c>
      <c r="AB27" s="57"/>
      <c r="AC27" s="57"/>
      <c r="AD27" s="57"/>
      <c r="AE27" s="57"/>
      <c r="AF27" s="57"/>
      <c r="AG27" s="62"/>
      <c r="AI27" s="63"/>
      <c r="AJ27" s="57"/>
      <c r="AK27" s="57"/>
      <c r="AL27" s="57"/>
      <c r="AM27" s="57"/>
      <c r="AN27" s="57"/>
      <c r="AO27" s="57"/>
      <c r="AP27" s="62"/>
      <c r="AR27" s="64"/>
      <c r="AS27" s="61"/>
      <c r="AT27" s="57"/>
      <c r="AU27" s="57"/>
      <c r="AV27" s="62"/>
    </row>
    <row r="28" spans="1:48" x14ac:dyDescent="0.2">
      <c r="B28" s="63"/>
      <c r="C28" s="57"/>
      <c r="D28" s="57"/>
      <c r="E28" s="57"/>
      <c r="F28" s="66"/>
      <c r="H28" s="60"/>
      <c r="I28" s="61"/>
      <c r="J28" s="57"/>
      <c r="K28" s="61"/>
      <c r="L28" s="66"/>
      <c r="N28" s="64"/>
      <c r="O28" s="61"/>
      <c r="P28" s="61"/>
      <c r="Q28" s="61"/>
      <c r="R28" s="61"/>
      <c r="S28" s="57"/>
      <c r="T28" s="57"/>
      <c r="U28" s="57"/>
      <c r="V28" s="57"/>
      <c r="W28" s="57"/>
      <c r="X28" s="62"/>
      <c r="Z28" s="65">
        <v>0.24826016785922358</v>
      </c>
      <c r="AA28" s="56">
        <v>7.9205233394531824E-2</v>
      </c>
      <c r="AB28" s="57"/>
      <c r="AC28" s="57"/>
      <c r="AD28" s="57"/>
      <c r="AE28" s="57"/>
      <c r="AF28" s="57"/>
      <c r="AG28" s="62"/>
      <c r="AI28" s="63"/>
      <c r="AJ28" s="57"/>
      <c r="AK28" s="57"/>
      <c r="AL28" s="57"/>
      <c r="AM28" s="57"/>
      <c r="AN28" s="57"/>
      <c r="AO28" s="57"/>
      <c r="AP28" s="62"/>
      <c r="AR28" s="64"/>
      <c r="AS28" s="61"/>
      <c r="AT28" s="57"/>
      <c r="AU28" s="57"/>
      <c r="AV28" s="62"/>
    </row>
    <row r="29" spans="1:48" x14ac:dyDescent="0.2">
      <c r="A29" s="67" t="s">
        <v>39</v>
      </c>
      <c r="B29" s="63"/>
      <c r="C29" s="57"/>
      <c r="D29" s="57"/>
      <c r="E29" s="57"/>
      <c r="F29" s="66"/>
      <c r="H29" s="63"/>
      <c r="I29" s="57"/>
      <c r="J29" s="57"/>
      <c r="K29" s="61"/>
      <c r="L29" s="66"/>
      <c r="N29" s="63"/>
      <c r="O29" s="57"/>
      <c r="P29" s="57"/>
      <c r="Q29" s="57"/>
      <c r="R29" s="57"/>
      <c r="S29" s="57"/>
      <c r="T29" s="57"/>
      <c r="U29" s="57"/>
      <c r="V29" s="57"/>
      <c r="W29" s="57"/>
      <c r="X29" s="62"/>
      <c r="Z29" s="63"/>
      <c r="AA29" s="57"/>
      <c r="AB29" s="57"/>
      <c r="AC29" s="57"/>
      <c r="AD29" s="57"/>
      <c r="AE29" s="57"/>
      <c r="AF29" s="57"/>
      <c r="AG29" s="62"/>
      <c r="AI29" s="63"/>
      <c r="AJ29" s="57"/>
      <c r="AK29" s="57"/>
      <c r="AL29" s="57"/>
      <c r="AM29" s="57"/>
      <c r="AN29" s="57"/>
      <c r="AO29" s="57"/>
      <c r="AP29" s="62"/>
      <c r="AR29" s="63"/>
      <c r="AS29" s="57"/>
      <c r="AT29" s="57"/>
      <c r="AU29" s="57"/>
      <c r="AV29" s="62"/>
    </row>
    <row r="30" spans="1:48" s="75" customFormat="1" x14ac:dyDescent="0.2">
      <c r="A30" s="68" t="s">
        <v>30</v>
      </c>
      <c r="B30" s="69">
        <v>0.52962703884032747</v>
      </c>
      <c r="C30" s="70">
        <v>0.68049713934768064</v>
      </c>
      <c r="D30" s="71"/>
      <c r="E30" s="72">
        <v>0.91571056703449294</v>
      </c>
      <c r="F30" s="73">
        <v>1.1884211405311798</v>
      </c>
      <c r="G30" s="74"/>
      <c r="H30" s="69">
        <v>0.26610876136648604</v>
      </c>
      <c r="I30" s="70">
        <v>0.29703307613656083</v>
      </c>
      <c r="J30" s="71"/>
      <c r="K30" s="72">
        <v>0.32375111597890499</v>
      </c>
      <c r="L30" s="73">
        <v>0.37583195171655476</v>
      </c>
      <c r="M30" s="74"/>
      <c r="N30" s="69">
        <v>0.64726336446464727</v>
      </c>
      <c r="O30" s="70">
        <v>1.1202875640619285</v>
      </c>
      <c r="P30" s="71"/>
      <c r="Q30" s="72">
        <v>1.1572002629851377</v>
      </c>
      <c r="R30" s="70">
        <v>1.678722882449788</v>
      </c>
      <c r="S30" s="71"/>
      <c r="T30" s="72">
        <v>0.58957106405366333</v>
      </c>
      <c r="U30" s="70">
        <v>0.81570690808167556</v>
      </c>
      <c r="V30" s="71"/>
      <c r="W30" s="72">
        <v>0.26030101895123903</v>
      </c>
      <c r="X30" s="73">
        <v>0.17974671544492221</v>
      </c>
      <c r="Y30" s="74"/>
      <c r="Z30" s="69">
        <v>0.17667364780346426</v>
      </c>
      <c r="AA30" s="70">
        <v>0.10800059085272616</v>
      </c>
      <c r="AB30" s="71"/>
      <c r="AC30" s="72">
        <v>0.79215520995786037</v>
      </c>
      <c r="AD30" s="70">
        <v>0.97200342107933868</v>
      </c>
      <c r="AE30" s="71"/>
      <c r="AF30" s="72">
        <v>1.0173777340049006</v>
      </c>
      <c r="AG30" s="73">
        <v>1.1891157745814689</v>
      </c>
      <c r="AH30" s="74"/>
      <c r="AI30" s="69">
        <v>1.0024955633796448</v>
      </c>
      <c r="AJ30" s="70">
        <v>1.1878473146437267</v>
      </c>
      <c r="AK30" s="71"/>
      <c r="AL30" s="72">
        <v>0.67469536956568243</v>
      </c>
      <c r="AM30" s="70">
        <v>0.68881758455865716</v>
      </c>
      <c r="AN30" s="71"/>
      <c r="AO30" s="72">
        <v>0.17623364037409089</v>
      </c>
      <c r="AP30" s="73">
        <v>0.17429481736547356</v>
      </c>
      <c r="AQ30" s="74"/>
      <c r="AR30" s="69">
        <f>AVERAGE(AR7:AR11)</f>
        <v>0.40579042952271538</v>
      </c>
      <c r="AS30" s="70">
        <f>AVERAGE(AS7:AS11)</f>
        <v>0.52431786862654772</v>
      </c>
      <c r="AT30" s="71"/>
      <c r="AU30" s="72">
        <v>0.19705861197793859</v>
      </c>
      <c r="AV30" s="73">
        <v>0.15327488543162279</v>
      </c>
    </row>
    <row r="31" spans="1:48" s="75" customFormat="1" x14ac:dyDescent="0.2">
      <c r="A31" s="68" t="s">
        <v>32</v>
      </c>
      <c r="B31" s="69">
        <v>6.8524070084598876E-2</v>
      </c>
      <c r="C31" s="70">
        <v>0.1129336961245521</v>
      </c>
      <c r="D31" s="71"/>
      <c r="E31" s="72">
        <v>0.19851778952653371</v>
      </c>
      <c r="F31" s="73">
        <v>0.28709340981968967</v>
      </c>
      <c r="G31" s="74"/>
      <c r="H31" s="69">
        <v>6.9704790266562275E-2</v>
      </c>
      <c r="I31" s="70">
        <v>7.5004239051781191E-2</v>
      </c>
      <c r="J31" s="71"/>
      <c r="K31" s="72">
        <v>8.3729916014746303E-2</v>
      </c>
      <c r="L31" s="73">
        <v>0.10150251048563556</v>
      </c>
      <c r="M31" s="74"/>
      <c r="N31" s="69">
        <v>0.22409024621029219</v>
      </c>
      <c r="O31" s="70">
        <v>0.18985243055677783</v>
      </c>
      <c r="P31" s="71"/>
      <c r="Q31" s="72">
        <v>0.13655214503822052</v>
      </c>
      <c r="R31" s="70">
        <v>0.26323491279346367</v>
      </c>
      <c r="S31" s="71"/>
      <c r="T31" s="72">
        <v>0.15216868544939635</v>
      </c>
      <c r="U31" s="70">
        <v>0.18746026599767923</v>
      </c>
      <c r="V31" s="71"/>
      <c r="W31" s="72">
        <v>4.9611079348962597E-2</v>
      </c>
      <c r="X31" s="73">
        <v>2.6360076185064717E-2</v>
      </c>
      <c r="Y31" s="74"/>
      <c r="Z31" s="69">
        <v>8.5212401031206003E-2</v>
      </c>
      <c r="AA31" s="70">
        <v>5.4187055895090805E-2</v>
      </c>
      <c r="AB31" s="71"/>
      <c r="AC31" s="72">
        <v>8.5651961280974326E-2</v>
      </c>
      <c r="AD31" s="70">
        <v>0.2065775830704179</v>
      </c>
      <c r="AE31" s="71"/>
      <c r="AF31" s="72">
        <v>0.18667696165500744</v>
      </c>
      <c r="AG31" s="73">
        <v>0.14528990006235881</v>
      </c>
      <c r="AH31" s="74"/>
      <c r="AI31" s="69">
        <v>0.12410563047818894</v>
      </c>
      <c r="AJ31" s="70">
        <v>0.21375730946412638</v>
      </c>
      <c r="AK31" s="71"/>
      <c r="AL31" s="72">
        <v>0.15759457935540006</v>
      </c>
      <c r="AM31" s="70">
        <v>0.11841271124856081</v>
      </c>
      <c r="AN31" s="71"/>
      <c r="AO31" s="72">
        <v>3.6426347215276489E-2</v>
      </c>
      <c r="AP31" s="73">
        <v>4.7245665476155781E-2</v>
      </c>
      <c r="AQ31" s="74"/>
      <c r="AR31" s="69">
        <f>STDEV(AR7:AR11)</f>
        <v>0.14621168245510394</v>
      </c>
      <c r="AS31" s="70">
        <f>STDEV(AS7:AS11)</f>
        <v>0.10683630335510107</v>
      </c>
      <c r="AT31" s="71"/>
      <c r="AU31" s="72">
        <v>3.5204464790936106E-2</v>
      </c>
      <c r="AV31" s="73">
        <v>4.767632584919991E-2</v>
      </c>
    </row>
    <row r="32" spans="1:48" x14ac:dyDescent="0.2">
      <c r="A32" s="76" t="s">
        <v>4</v>
      </c>
      <c r="B32" s="77">
        <v>17</v>
      </c>
      <c r="C32" s="78">
        <v>16</v>
      </c>
      <c r="D32" s="79"/>
      <c r="E32" s="80">
        <v>16</v>
      </c>
      <c r="F32" s="81">
        <v>16</v>
      </c>
      <c r="G32" s="82"/>
      <c r="H32" s="77">
        <v>15</v>
      </c>
      <c r="I32" s="78">
        <v>15</v>
      </c>
      <c r="J32" s="79"/>
      <c r="K32" s="80">
        <v>19</v>
      </c>
      <c r="L32" s="81">
        <v>19</v>
      </c>
      <c r="M32" s="82"/>
      <c r="N32" s="77">
        <v>10</v>
      </c>
      <c r="O32" s="78">
        <v>10</v>
      </c>
      <c r="P32" s="79"/>
      <c r="Q32" s="80">
        <v>10</v>
      </c>
      <c r="R32" s="78">
        <v>10</v>
      </c>
      <c r="S32" s="79"/>
      <c r="T32" s="80">
        <v>10</v>
      </c>
      <c r="U32" s="78">
        <v>10</v>
      </c>
      <c r="V32" s="79"/>
      <c r="W32" s="80">
        <v>10</v>
      </c>
      <c r="X32" s="81">
        <v>10</v>
      </c>
      <c r="Y32" s="82"/>
      <c r="Z32" s="77">
        <v>22</v>
      </c>
      <c r="AA32" s="78">
        <v>22</v>
      </c>
      <c r="AB32" s="79"/>
      <c r="AC32" s="80">
        <v>10</v>
      </c>
      <c r="AD32" s="78">
        <v>10</v>
      </c>
      <c r="AE32" s="79"/>
      <c r="AF32" s="80">
        <v>10</v>
      </c>
      <c r="AG32" s="81">
        <v>10</v>
      </c>
      <c r="AH32" s="82"/>
      <c r="AI32" s="77">
        <v>10</v>
      </c>
      <c r="AJ32" s="78">
        <v>10</v>
      </c>
      <c r="AK32" s="79"/>
      <c r="AL32" s="80">
        <v>10</v>
      </c>
      <c r="AM32" s="78">
        <v>10</v>
      </c>
      <c r="AN32" s="79"/>
      <c r="AO32" s="80">
        <v>10</v>
      </c>
      <c r="AP32" s="81">
        <v>10</v>
      </c>
      <c r="AQ32" s="82"/>
      <c r="AR32" s="77">
        <v>5</v>
      </c>
      <c r="AS32" s="78">
        <v>5</v>
      </c>
      <c r="AT32" s="79"/>
      <c r="AU32" s="80">
        <v>10</v>
      </c>
      <c r="AV32" s="81">
        <v>10</v>
      </c>
    </row>
    <row r="33" spans="1:48" s="86" customFormat="1" ht="48" customHeight="1" x14ac:dyDescent="0.25">
      <c r="A33" s="83" t="s">
        <v>114</v>
      </c>
      <c r="B33" s="136">
        <v>1.0890346025919513E-4</v>
      </c>
      <c r="C33" s="132"/>
      <c r="D33" s="84"/>
      <c r="E33" s="132">
        <v>4.254112285076387E-3</v>
      </c>
      <c r="F33" s="135"/>
      <c r="G33" s="85"/>
      <c r="H33" s="136">
        <v>0.25203529400750563</v>
      </c>
      <c r="I33" s="132"/>
      <c r="J33" s="84"/>
      <c r="K33" s="132" t="s">
        <v>117</v>
      </c>
      <c r="L33" s="135"/>
      <c r="M33" s="85"/>
      <c r="N33" s="136">
        <v>8.2279016545641447E-5</v>
      </c>
      <c r="O33" s="132"/>
      <c r="P33" s="84"/>
      <c r="Q33" s="132">
        <v>7.9775841522335893E-5</v>
      </c>
      <c r="R33" s="132"/>
      <c r="S33" s="84"/>
      <c r="T33" s="132">
        <v>8.6286936456066703E-3</v>
      </c>
      <c r="U33" s="132"/>
      <c r="V33" s="84"/>
      <c r="W33" s="132">
        <v>4.9237753549549821E-4</v>
      </c>
      <c r="X33" s="135"/>
      <c r="Y33" s="85"/>
      <c r="Z33" s="136">
        <v>2.9683893073536695E-3</v>
      </c>
      <c r="AA33" s="132"/>
      <c r="AB33" s="84"/>
      <c r="AC33" s="132">
        <v>2.5779768795480634E-2</v>
      </c>
      <c r="AD33" s="132"/>
      <c r="AE33" s="84"/>
      <c r="AF33" s="132">
        <v>3.4694134411176185E-2</v>
      </c>
      <c r="AG33" s="135"/>
      <c r="AH33" s="85"/>
      <c r="AI33" s="136">
        <v>3.2109360849529714E-2</v>
      </c>
      <c r="AJ33" s="132"/>
      <c r="AK33" s="84"/>
      <c r="AL33" s="132">
        <v>0.82352223571417849</v>
      </c>
      <c r="AM33" s="132"/>
      <c r="AN33" s="84"/>
      <c r="AO33" s="132">
        <v>0.9193536082403857</v>
      </c>
      <c r="AP33" s="135"/>
      <c r="AQ33" s="85"/>
      <c r="AR33" s="136">
        <f>_xlfn.T.TEST(AR7:AR11,AS7:AS11,2,3)</f>
        <v>0.18485869273389979</v>
      </c>
      <c r="AS33" s="132"/>
      <c r="AT33" s="84"/>
      <c r="AU33" s="132">
        <v>3.2333369947648335E-2</v>
      </c>
      <c r="AV33" s="135"/>
    </row>
    <row r="34" spans="1:48" s="91" customFormat="1" ht="31.15" customHeight="1" x14ac:dyDescent="0.25">
      <c r="A34" s="87" t="s">
        <v>115</v>
      </c>
      <c r="B34" s="88">
        <v>0.55868370999999994</v>
      </c>
      <c r="C34" s="89">
        <v>0.59377142000000005</v>
      </c>
      <c r="D34" s="89"/>
      <c r="E34" s="89">
        <v>0.61402955000000004</v>
      </c>
      <c r="F34" s="90">
        <v>0.15799086000000001</v>
      </c>
      <c r="H34" s="88">
        <v>0.34546568</v>
      </c>
      <c r="I34" s="89">
        <v>9.5453670000000004E-2</v>
      </c>
      <c r="J34" s="89"/>
      <c r="K34" s="89">
        <v>0.11014826</v>
      </c>
      <c r="L34" s="90">
        <v>4.8504799999999999E-3</v>
      </c>
      <c r="N34" s="88">
        <v>0.39255820000000002</v>
      </c>
      <c r="O34" s="89">
        <v>0.71128400000000003</v>
      </c>
      <c r="P34" s="89"/>
      <c r="Q34" s="89">
        <v>0.29505239999999999</v>
      </c>
      <c r="R34" s="89">
        <v>0.24932660000000001</v>
      </c>
      <c r="S34" s="89"/>
      <c r="T34" s="89">
        <v>0.1612345</v>
      </c>
      <c r="U34" s="89">
        <v>0.92307859999999997</v>
      </c>
      <c r="V34" s="89"/>
      <c r="W34" s="89">
        <v>0.70350800000000002</v>
      </c>
      <c r="X34" s="90">
        <v>0.4947242</v>
      </c>
      <c r="Z34" s="88">
        <v>6.2543669999999996E-2</v>
      </c>
      <c r="AA34" s="89">
        <v>0.13284741</v>
      </c>
      <c r="AB34" s="89"/>
      <c r="AC34" s="89">
        <v>0.49268268999999998</v>
      </c>
      <c r="AD34" s="89">
        <v>6.0871439999999999E-2</v>
      </c>
      <c r="AE34" s="89"/>
      <c r="AF34" s="89">
        <v>0.19804688000000001</v>
      </c>
      <c r="AG34" s="90">
        <v>0.76446011999999997</v>
      </c>
      <c r="AI34" s="88">
        <v>0.78878018999999999</v>
      </c>
      <c r="AJ34" s="89">
        <v>9.6542539999999996E-2</v>
      </c>
      <c r="AK34" s="89"/>
      <c r="AL34" s="89">
        <v>7.3767449999999998E-2</v>
      </c>
      <c r="AM34" s="89">
        <v>0.65124910999999996</v>
      </c>
      <c r="AN34" s="89"/>
      <c r="AO34" s="89">
        <v>0.89904015999999998</v>
      </c>
      <c r="AP34" s="90">
        <v>0.45970397000000002</v>
      </c>
      <c r="AR34" s="88">
        <v>0.31496669999999999</v>
      </c>
      <c r="AS34" s="89">
        <v>0.41833969999999998</v>
      </c>
      <c r="AT34" s="89"/>
      <c r="AU34" s="89">
        <v>0.89796909999999996</v>
      </c>
      <c r="AV34" s="90">
        <v>0.14057230000000001</v>
      </c>
    </row>
    <row r="35" spans="1:48" x14ac:dyDescent="0.2">
      <c r="A35" s="92"/>
      <c r="B35" s="63"/>
      <c r="C35" s="57"/>
      <c r="D35" s="57"/>
      <c r="E35" s="57"/>
      <c r="F35" s="62"/>
      <c r="H35" s="63"/>
      <c r="I35" s="57"/>
      <c r="J35" s="57"/>
      <c r="K35" s="57"/>
      <c r="L35" s="62"/>
      <c r="N35" s="63"/>
      <c r="O35" s="57"/>
      <c r="P35" s="57"/>
      <c r="Q35" s="57"/>
      <c r="R35" s="57"/>
      <c r="S35" s="57"/>
      <c r="T35" s="57"/>
      <c r="U35" s="57"/>
      <c r="V35" s="57"/>
      <c r="W35" s="57"/>
      <c r="X35" s="62"/>
      <c r="Z35" s="63"/>
      <c r="AA35" s="57"/>
      <c r="AB35" s="57"/>
      <c r="AC35" s="57"/>
      <c r="AD35" s="57"/>
      <c r="AE35" s="57"/>
      <c r="AF35" s="57"/>
      <c r="AG35" s="62"/>
      <c r="AI35" s="63"/>
      <c r="AJ35" s="57"/>
      <c r="AK35" s="57"/>
      <c r="AL35" s="57"/>
      <c r="AM35" s="57"/>
      <c r="AN35" s="57"/>
      <c r="AO35" s="57"/>
      <c r="AP35" s="62"/>
      <c r="AR35" s="63"/>
      <c r="AS35" s="57"/>
      <c r="AT35" s="57"/>
      <c r="AU35" s="57"/>
      <c r="AV35" s="62"/>
    </row>
    <row r="36" spans="1:48" x14ac:dyDescent="0.2">
      <c r="A36" s="67" t="s">
        <v>40</v>
      </c>
      <c r="B36" s="63"/>
      <c r="C36" s="57"/>
      <c r="D36" s="57"/>
      <c r="E36" s="57"/>
      <c r="F36" s="62"/>
      <c r="H36" s="63"/>
      <c r="I36" s="57"/>
      <c r="J36" s="57"/>
      <c r="K36" s="57"/>
      <c r="L36" s="62"/>
      <c r="N36" s="63"/>
      <c r="O36" s="57"/>
      <c r="P36" s="57"/>
      <c r="Q36" s="57"/>
      <c r="R36" s="57"/>
      <c r="S36" s="57"/>
      <c r="T36" s="57"/>
      <c r="U36" s="57"/>
      <c r="V36" s="57"/>
      <c r="W36" s="57"/>
      <c r="X36" s="62"/>
      <c r="Z36" s="63"/>
      <c r="AA36" s="57"/>
      <c r="AB36" s="57"/>
      <c r="AC36" s="57"/>
      <c r="AD36" s="57"/>
      <c r="AE36" s="57"/>
      <c r="AF36" s="57"/>
      <c r="AG36" s="62"/>
      <c r="AI36" s="63"/>
      <c r="AJ36" s="57"/>
      <c r="AK36" s="57"/>
      <c r="AL36" s="57"/>
      <c r="AM36" s="57"/>
      <c r="AN36" s="57"/>
      <c r="AO36" s="57"/>
      <c r="AP36" s="62"/>
      <c r="AR36" s="63"/>
      <c r="AS36" s="57"/>
      <c r="AT36" s="57"/>
      <c r="AU36" s="57"/>
      <c r="AV36" s="62"/>
    </row>
    <row r="37" spans="1:48" x14ac:dyDescent="0.2">
      <c r="A37" s="93"/>
      <c r="B37" s="142">
        <v>0.15087010050735317</v>
      </c>
      <c r="C37" s="143"/>
      <c r="D37" s="94"/>
      <c r="E37" s="143">
        <v>0.37058903256689935</v>
      </c>
      <c r="F37" s="144"/>
      <c r="G37" s="75"/>
      <c r="H37" s="142">
        <v>3.092431477007479E-2</v>
      </c>
      <c r="I37" s="143"/>
      <c r="J37" s="94"/>
      <c r="K37" s="143">
        <v>5.2080835737649767E-2</v>
      </c>
      <c r="L37" s="144"/>
      <c r="M37" s="75"/>
      <c r="N37" s="142">
        <v>0.47302419959728126</v>
      </c>
      <c r="O37" s="143"/>
      <c r="P37" s="94"/>
      <c r="Q37" s="143">
        <v>0.52152261946465028</v>
      </c>
      <c r="R37" s="143"/>
      <c r="S37" s="94"/>
      <c r="T37" s="143">
        <v>0.22613584402801223</v>
      </c>
      <c r="U37" s="143"/>
      <c r="V37" s="94"/>
      <c r="W37" s="143">
        <v>-8.0554303506316816E-2</v>
      </c>
      <c r="X37" s="144"/>
      <c r="Y37" s="75"/>
      <c r="Z37" s="142">
        <v>-6.8673056950738096E-2</v>
      </c>
      <c r="AA37" s="143"/>
      <c r="AB37" s="94"/>
      <c r="AC37" s="143">
        <v>0.17984821112147831</v>
      </c>
      <c r="AD37" s="143"/>
      <c r="AE37" s="94"/>
      <c r="AF37" s="143">
        <v>0.17173804057656827</v>
      </c>
      <c r="AG37" s="144"/>
      <c r="AH37" s="75"/>
      <c r="AI37" s="142">
        <v>0.18535175126408188</v>
      </c>
      <c r="AJ37" s="143"/>
      <c r="AK37" s="94"/>
      <c r="AL37" s="143">
        <v>1.4122214992974724E-2</v>
      </c>
      <c r="AM37" s="143"/>
      <c r="AN37" s="94"/>
      <c r="AO37" s="143">
        <v>-1.9388230086173353E-3</v>
      </c>
      <c r="AP37" s="144"/>
      <c r="AQ37" s="75"/>
      <c r="AR37" s="142">
        <f>AS30-AR30</f>
        <v>0.11852743910383234</v>
      </c>
      <c r="AS37" s="143"/>
      <c r="AT37" s="94"/>
      <c r="AU37" s="143">
        <v>-4.3783726546315793E-2</v>
      </c>
      <c r="AV37" s="144"/>
    </row>
    <row r="38" spans="1:48" x14ac:dyDescent="0.2">
      <c r="A38" s="92"/>
      <c r="B38" s="142">
        <v>1.2101241781880101</v>
      </c>
      <c r="C38" s="143"/>
      <c r="D38" s="94"/>
      <c r="E38" s="143">
        <v>2.2953815629329926</v>
      </c>
      <c r="F38" s="144"/>
      <c r="G38" s="75"/>
      <c r="H38" s="142">
        <v>0.56314183750304703</v>
      </c>
      <c r="I38" s="143"/>
      <c r="J38" s="94"/>
      <c r="K38" s="143">
        <v>0.69958306769545975</v>
      </c>
      <c r="L38" s="144"/>
      <c r="M38" s="75"/>
      <c r="N38" s="142">
        <v>1.7675509285265758</v>
      </c>
      <c r="O38" s="143"/>
      <c r="P38" s="94"/>
      <c r="Q38" s="143">
        <v>2.8359231454349256</v>
      </c>
      <c r="R38" s="143"/>
      <c r="S38" s="94"/>
      <c r="T38" s="143">
        <v>1.4052779721353388</v>
      </c>
      <c r="U38" s="143"/>
      <c r="V38" s="94"/>
      <c r="W38" s="143">
        <v>0.44004773439616124</v>
      </c>
      <c r="X38" s="144"/>
      <c r="Y38" s="75"/>
      <c r="Z38" s="142">
        <v>0.2846742386561904</v>
      </c>
      <c r="AA38" s="143"/>
      <c r="AB38" s="94"/>
      <c r="AC38" s="143">
        <v>1.7641586310371991</v>
      </c>
      <c r="AD38" s="143"/>
      <c r="AE38" s="94"/>
      <c r="AF38" s="143">
        <v>2.2064935085863695</v>
      </c>
      <c r="AG38" s="144"/>
      <c r="AH38" s="75"/>
      <c r="AI38" s="142">
        <v>2.1903428780233716</v>
      </c>
      <c r="AJ38" s="143"/>
      <c r="AK38" s="94"/>
      <c r="AL38" s="143">
        <v>1.3635129541243396</v>
      </c>
      <c r="AM38" s="143"/>
      <c r="AN38" s="94"/>
      <c r="AO38" s="143">
        <v>0.35052845773956443</v>
      </c>
      <c r="AP38" s="144"/>
      <c r="AQ38" s="75"/>
      <c r="AR38" s="142">
        <f>AS30+AR30</f>
        <v>0.9301082981492631</v>
      </c>
      <c r="AS38" s="143"/>
      <c r="AT38" s="94"/>
      <c r="AU38" s="143">
        <v>0.35033349740956138</v>
      </c>
      <c r="AV38" s="144"/>
    </row>
    <row r="39" spans="1:48" x14ac:dyDescent="0.2">
      <c r="A39" s="95" t="s">
        <v>6</v>
      </c>
      <c r="B39" s="154">
        <v>0.1246732386863471</v>
      </c>
      <c r="C39" s="149"/>
      <c r="D39" s="96"/>
      <c r="E39" s="149">
        <v>0.16144986025476657</v>
      </c>
      <c r="F39" s="152"/>
      <c r="G39" s="97"/>
      <c r="H39" s="154">
        <v>5.4913900389983859E-2</v>
      </c>
      <c r="I39" s="149"/>
      <c r="J39" s="96"/>
      <c r="K39" s="149">
        <v>7.4445534980159683E-2</v>
      </c>
      <c r="L39" s="152"/>
      <c r="M39" s="97"/>
      <c r="N39" s="154">
        <v>0.26761559848891697</v>
      </c>
      <c r="O39" s="149"/>
      <c r="P39" s="96"/>
      <c r="Q39" s="149">
        <v>0.183898714005759</v>
      </c>
      <c r="R39" s="149"/>
      <c r="S39" s="96"/>
      <c r="T39" s="149">
        <v>0.160918941669879</v>
      </c>
      <c r="U39" s="149"/>
      <c r="V39" s="96"/>
      <c r="W39" s="149">
        <v>-0.18305810304160386</v>
      </c>
      <c r="X39" s="152"/>
      <c r="Y39" s="97"/>
      <c r="Z39" s="154">
        <v>-0.24123383020153291</v>
      </c>
      <c r="AA39" s="149"/>
      <c r="AB39" s="96"/>
      <c r="AC39" s="149">
        <v>0.10194560055846022</v>
      </c>
      <c r="AD39" s="149"/>
      <c r="AE39" s="96"/>
      <c r="AF39" s="149">
        <v>7.7833014195720612E-2</v>
      </c>
      <c r="AG39" s="152"/>
      <c r="AH39" s="97"/>
      <c r="AI39" s="154">
        <v>8.4622253951102219E-2</v>
      </c>
      <c r="AJ39" s="149"/>
      <c r="AK39" s="96"/>
      <c r="AL39" s="149">
        <v>1.0357228327210238E-2</v>
      </c>
      <c r="AM39" s="149"/>
      <c r="AN39" s="96"/>
      <c r="AO39" s="149">
        <v>-5.5311429523301116E-3</v>
      </c>
      <c r="AP39" s="152"/>
      <c r="AQ39" s="97"/>
      <c r="AR39" s="154">
        <v>0.12743401960790901</v>
      </c>
      <c r="AS39" s="149"/>
      <c r="AT39" s="96"/>
      <c r="AU39" s="149">
        <v>-0.124977276994811</v>
      </c>
      <c r="AV39" s="152"/>
    </row>
    <row r="40" spans="1:48" s="101" customFormat="1" x14ac:dyDescent="0.25">
      <c r="A40" s="98" t="s">
        <v>32</v>
      </c>
      <c r="B40" s="155">
        <v>0.1100048030696833</v>
      </c>
      <c r="C40" s="150"/>
      <c r="D40" s="99"/>
      <c r="E40" s="150">
        <v>0.15036320065762213</v>
      </c>
      <c r="F40" s="151"/>
      <c r="G40" s="100"/>
      <c r="H40" s="155">
        <v>0.18209905670975549</v>
      </c>
      <c r="I40" s="150"/>
      <c r="J40" s="99"/>
      <c r="K40" s="150">
        <v>0.18860480921084213</v>
      </c>
      <c r="L40" s="151"/>
      <c r="M40" s="100"/>
      <c r="N40" s="155">
        <v>0.172010032963893</v>
      </c>
      <c r="O40" s="150"/>
      <c r="P40" s="99"/>
      <c r="Q40" s="150">
        <v>0.10632093067891001</v>
      </c>
      <c r="R40" s="150"/>
      <c r="S40" s="99"/>
      <c r="T40" s="150">
        <v>0.17402475668112</v>
      </c>
      <c r="U40" s="150"/>
      <c r="V40" s="99"/>
      <c r="W40" s="150">
        <v>0.129787799068636</v>
      </c>
      <c r="X40" s="151"/>
      <c r="Y40" s="100"/>
      <c r="Z40" s="155">
        <v>0.36490427540893744</v>
      </c>
      <c r="AA40" s="150"/>
      <c r="AB40" s="99"/>
      <c r="AC40" s="150">
        <v>0.12742022071579934</v>
      </c>
      <c r="AD40" s="150"/>
      <c r="AE40" s="99"/>
      <c r="AF40" s="150">
        <v>0.10753201435991254</v>
      </c>
      <c r="AG40" s="151"/>
      <c r="AH40" s="100"/>
      <c r="AI40" s="155">
        <v>0.11324994844788348</v>
      </c>
      <c r="AJ40" s="150"/>
      <c r="AK40" s="99"/>
      <c r="AL40" s="150">
        <v>0.14457797306934411</v>
      </c>
      <c r="AM40" s="150"/>
      <c r="AN40" s="99"/>
      <c r="AO40" s="150">
        <v>0.17019597608852974</v>
      </c>
      <c r="AP40" s="151"/>
      <c r="AQ40" s="100"/>
      <c r="AR40" s="155">
        <v>0.196267085255175</v>
      </c>
      <c r="AS40" s="150"/>
      <c r="AT40" s="99"/>
      <c r="AU40" s="150">
        <v>0.170484521439489</v>
      </c>
      <c r="AV40" s="151"/>
    </row>
    <row r="41" spans="1:48" ht="30" customHeight="1" x14ac:dyDescent="0.3">
      <c r="A41" s="102" t="s">
        <v>116</v>
      </c>
      <c r="B41" s="103"/>
      <c r="C41" s="53"/>
      <c r="D41" s="53"/>
      <c r="E41" s="53"/>
      <c r="F41" s="104"/>
      <c r="G41" s="54"/>
      <c r="H41" s="103"/>
      <c r="I41" s="53"/>
      <c r="J41" s="53"/>
      <c r="K41" s="57"/>
      <c r="L41" s="62"/>
      <c r="M41" s="54"/>
      <c r="N41" s="103"/>
      <c r="O41" s="53"/>
      <c r="P41" s="53"/>
      <c r="Q41" s="53"/>
      <c r="R41" s="53"/>
      <c r="S41" s="53"/>
      <c r="T41" s="53"/>
      <c r="U41" s="53"/>
      <c r="V41" s="53"/>
      <c r="W41" s="53"/>
      <c r="X41" s="104"/>
      <c r="Y41" s="54"/>
      <c r="Z41" s="103"/>
      <c r="AA41" s="53"/>
      <c r="AB41" s="53"/>
      <c r="AC41" s="53"/>
      <c r="AD41" s="53"/>
      <c r="AE41" s="53"/>
      <c r="AF41" s="53"/>
      <c r="AG41" s="104"/>
      <c r="AH41" s="54"/>
      <c r="AI41" s="103"/>
      <c r="AJ41" s="53"/>
      <c r="AK41" s="53"/>
      <c r="AL41" s="53"/>
      <c r="AM41" s="53"/>
      <c r="AN41" s="53"/>
      <c r="AO41" s="53"/>
      <c r="AP41" s="104"/>
      <c r="AQ41" s="54"/>
      <c r="AR41" s="103"/>
      <c r="AS41" s="53"/>
      <c r="AT41" s="53"/>
      <c r="AU41" s="53"/>
      <c r="AV41" s="104"/>
    </row>
    <row r="42" spans="1:48" x14ac:dyDescent="0.2">
      <c r="A42" s="76" t="s">
        <v>4</v>
      </c>
      <c r="B42" s="147">
        <v>16</v>
      </c>
      <c r="C42" s="148"/>
      <c r="D42" s="57"/>
      <c r="E42" s="148">
        <v>16</v>
      </c>
      <c r="F42" s="153"/>
      <c r="H42" s="147">
        <v>15</v>
      </c>
      <c r="I42" s="148"/>
      <c r="J42" s="57"/>
      <c r="K42" s="148">
        <v>19</v>
      </c>
      <c r="L42" s="153"/>
      <c r="N42" s="147">
        <v>10</v>
      </c>
      <c r="O42" s="148"/>
      <c r="P42" s="57"/>
      <c r="Q42" s="148">
        <v>10</v>
      </c>
      <c r="R42" s="148"/>
      <c r="S42" s="57"/>
      <c r="T42" s="148">
        <v>10</v>
      </c>
      <c r="U42" s="148"/>
      <c r="V42" s="57"/>
      <c r="W42" s="148">
        <v>10</v>
      </c>
      <c r="X42" s="153"/>
      <c r="Z42" s="147">
        <v>22</v>
      </c>
      <c r="AA42" s="148"/>
      <c r="AB42" s="57"/>
      <c r="AC42" s="148">
        <v>10</v>
      </c>
      <c r="AD42" s="148"/>
      <c r="AE42" s="57"/>
      <c r="AF42" s="148">
        <v>10</v>
      </c>
      <c r="AG42" s="153"/>
      <c r="AI42" s="147">
        <v>10</v>
      </c>
      <c r="AJ42" s="148"/>
      <c r="AK42" s="57"/>
      <c r="AL42" s="148">
        <v>10</v>
      </c>
      <c r="AM42" s="148"/>
      <c r="AN42" s="57"/>
      <c r="AO42" s="148">
        <v>10</v>
      </c>
      <c r="AP42" s="153"/>
      <c r="AR42" s="147">
        <v>5</v>
      </c>
      <c r="AS42" s="148"/>
      <c r="AT42" s="57"/>
      <c r="AU42" s="148">
        <v>10</v>
      </c>
      <c r="AV42" s="153"/>
    </row>
    <row r="43" spans="1:48" x14ac:dyDescent="0.2">
      <c r="A43" s="76" t="s">
        <v>8</v>
      </c>
      <c r="B43" s="142">
        <v>4.3635999999999999</v>
      </c>
      <c r="C43" s="143"/>
      <c r="D43" s="94"/>
      <c r="E43" s="143">
        <v>4.2667000000000002</v>
      </c>
      <c r="F43" s="144"/>
      <c r="G43" s="75"/>
      <c r="H43" s="142">
        <v>1.1679391729342585</v>
      </c>
      <c r="I43" s="143"/>
      <c r="J43" s="94"/>
      <c r="K43" s="143">
        <v>1.7205317570326517</v>
      </c>
      <c r="L43" s="144"/>
      <c r="M43" s="75"/>
      <c r="N43" s="142">
        <v>4.92</v>
      </c>
      <c r="O43" s="143"/>
      <c r="P43" s="94"/>
      <c r="Q43" s="143">
        <v>5.47</v>
      </c>
      <c r="R43" s="143"/>
      <c r="S43" s="94"/>
      <c r="T43" s="143">
        <v>2.92</v>
      </c>
      <c r="U43" s="143"/>
      <c r="V43" s="94"/>
      <c r="W43" s="143">
        <v>4.46</v>
      </c>
      <c r="X43" s="144"/>
      <c r="Y43" s="75"/>
      <c r="Z43" s="142">
        <v>-3.1007774784546309</v>
      </c>
      <c r="AA43" s="143"/>
      <c r="AB43" s="94"/>
      <c r="AC43" s="143">
        <v>2.5300560098503628</v>
      </c>
      <c r="AD43" s="143"/>
      <c r="AE43" s="94"/>
      <c r="AF43" s="143">
        <v>2.2888960416094619</v>
      </c>
      <c r="AG43" s="144"/>
      <c r="AH43" s="75"/>
      <c r="AI43" s="142">
        <v>2.3629067111303139</v>
      </c>
      <c r="AJ43" s="143"/>
      <c r="AK43" s="94"/>
      <c r="AL43" s="143">
        <v>0.2265381860395218</v>
      </c>
      <c r="AM43" s="143"/>
      <c r="AN43" s="94"/>
      <c r="AO43" s="143">
        <v>-0.10276981980028189</v>
      </c>
      <c r="AP43" s="144"/>
      <c r="AQ43" s="75"/>
      <c r="AR43" s="142">
        <v>1.4519</v>
      </c>
      <c r="AS43" s="143"/>
      <c r="AT43" s="94"/>
      <c r="AU43" s="143">
        <v>2.3182</v>
      </c>
      <c r="AV43" s="144"/>
    </row>
    <row r="44" spans="1:48" x14ac:dyDescent="0.2">
      <c r="A44" s="76" t="s">
        <v>9</v>
      </c>
      <c r="B44" s="147">
        <v>15</v>
      </c>
      <c r="C44" s="148"/>
      <c r="D44" s="57"/>
      <c r="E44" s="148">
        <v>15</v>
      </c>
      <c r="F44" s="153"/>
      <c r="H44" s="147">
        <v>14</v>
      </c>
      <c r="I44" s="148"/>
      <c r="J44" s="57"/>
      <c r="K44" s="148">
        <v>18</v>
      </c>
      <c r="L44" s="153"/>
      <c r="N44" s="147">
        <v>9</v>
      </c>
      <c r="O44" s="148"/>
      <c r="P44" s="57"/>
      <c r="Q44" s="148">
        <v>9</v>
      </c>
      <c r="R44" s="148"/>
      <c r="S44" s="57"/>
      <c r="T44" s="148">
        <v>9</v>
      </c>
      <c r="U44" s="148"/>
      <c r="V44" s="57"/>
      <c r="W44" s="148">
        <v>9</v>
      </c>
      <c r="X44" s="153"/>
      <c r="Z44" s="147">
        <v>21</v>
      </c>
      <c r="AA44" s="148"/>
      <c r="AB44" s="57"/>
      <c r="AC44" s="148">
        <v>9</v>
      </c>
      <c r="AD44" s="148"/>
      <c r="AE44" s="57"/>
      <c r="AF44" s="148">
        <v>9</v>
      </c>
      <c r="AG44" s="153"/>
      <c r="AI44" s="147">
        <v>9</v>
      </c>
      <c r="AJ44" s="148"/>
      <c r="AK44" s="57"/>
      <c r="AL44" s="148">
        <v>9</v>
      </c>
      <c r="AM44" s="148"/>
      <c r="AN44" s="57"/>
      <c r="AO44" s="148">
        <v>9</v>
      </c>
      <c r="AP44" s="153"/>
      <c r="AR44" s="147">
        <v>4</v>
      </c>
      <c r="AS44" s="148"/>
      <c r="AT44" s="57"/>
      <c r="AU44" s="148">
        <v>9</v>
      </c>
      <c r="AV44" s="153"/>
    </row>
    <row r="45" spans="1:48" ht="13.5" thickBot="1" x14ac:dyDescent="0.25">
      <c r="A45" s="76" t="s">
        <v>3</v>
      </c>
      <c r="B45" s="156">
        <v>5.9999999999999995E-4</v>
      </c>
      <c r="C45" s="145"/>
      <c r="D45" s="105"/>
      <c r="E45" s="145">
        <v>6.9999999999999999E-4</v>
      </c>
      <c r="F45" s="146"/>
      <c r="G45" s="106"/>
      <c r="H45" s="156">
        <v>0.2623371495332274</v>
      </c>
      <c r="I45" s="145"/>
      <c r="J45" s="105"/>
      <c r="K45" s="145">
        <v>0.10248034226094173</v>
      </c>
      <c r="L45" s="146"/>
      <c r="M45" s="106"/>
      <c r="N45" s="156">
        <v>8.0000000000000004E-4</v>
      </c>
      <c r="O45" s="145"/>
      <c r="P45" s="105"/>
      <c r="Q45" s="145">
        <v>4.0000000000000002E-4</v>
      </c>
      <c r="R45" s="145"/>
      <c r="S45" s="105"/>
      <c r="T45" s="145">
        <v>1.6899999999999998E-2</v>
      </c>
      <c r="U45" s="145"/>
      <c r="V45" s="105"/>
      <c r="W45" s="145">
        <v>1.6000000000000001E-3</v>
      </c>
      <c r="X45" s="146"/>
      <c r="Y45" s="106"/>
      <c r="Z45" s="156">
        <v>5.4133159958575866E-3</v>
      </c>
      <c r="AA45" s="145"/>
      <c r="AB45" s="105"/>
      <c r="AC45" s="145">
        <v>3.2232409454167783E-2</v>
      </c>
      <c r="AD45" s="145"/>
      <c r="AE45" s="105"/>
      <c r="AF45" s="145">
        <v>4.7861007437530502E-2</v>
      </c>
      <c r="AG45" s="146"/>
      <c r="AH45" s="106"/>
      <c r="AI45" s="156">
        <v>4.2398948730673694E-2</v>
      </c>
      <c r="AJ45" s="145"/>
      <c r="AK45" s="105"/>
      <c r="AL45" s="145">
        <v>0.82584438983402797</v>
      </c>
      <c r="AM45" s="145"/>
      <c r="AN45" s="105"/>
      <c r="AO45" s="145">
        <v>0.92039910835019478</v>
      </c>
      <c r="AP45" s="146"/>
      <c r="AQ45" s="106"/>
      <c r="AR45" s="156">
        <v>0.22020000000000001</v>
      </c>
      <c r="AS45" s="145"/>
      <c r="AT45" s="105"/>
      <c r="AU45" s="145">
        <v>4.5600000000000002E-2</v>
      </c>
      <c r="AV45" s="146"/>
    </row>
    <row r="46" spans="1:48" x14ac:dyDescent="0.2">
      <c r="A46" s="92"/>
    </row>
  </sheetData>
  <sortState xmlns:xlrd2="http://schemas.microsoft.com/office/spreadsheetml/2017/richdata2" ref="N52:Q59">
    <sortCondition ref="O52:O59"/>
    <sortCondition ref="N52:N59"/>
  </sortState>
  <mergeCells count="165">
    <mergeCell ref="AF45:AG45"/>
    <mergeCell ref="AF44:AG44"/>
    <mergeCell ref="AI45:AJ45"/>
    <mergeCell ref="AI44:AJ44"/>
    <mergeCell ref="AO44:AP44"/>
    <mergeCell ref="AL45:AM45"/>
    <mergeCell ref="AL44:AM44"/>
    <mergeCell ref="AL43:AM43"/>
    <mergeCell ref="AF42:AG42"/>
    <mergeCell ref="AI43:AJ43"/>
    <mergeCell ref="AR45:AS45"/>
    <mergeCell ref="AU45:AV45"/>
    <mergeCell ref="AR42:AS42"/>
    <mergeCell ref="AU42:AV42"/>
    <mergeCell ref="AR43:AS43"/>
    <mergeCell ref="AU43:AV43"/>
    <mergeCell ref="AR44:AS44"/>
    <mergeCell ref="AU44:AV44"/>
    <mergeCell ref="AR38:AS38"/>
    <mergeCell ref="AU38:AV38"/>
    <mergeCell ref="AR39:AS39"/>
    <mergeCell ref="AU39:AV39"/>
    <mergeCell ref="AR40:AS40"/>
    <mergeCell ref="AU40:AV40"/>
    <mergeCell ref="AR4:AV4"/>
    <mergeCell ref="AR5:AS5"/>
    <mergeCell ref="AU5:AV5"/>
    <mergeCell ref="AR33:AS33"/>
    <mergeCell ref="AU33:AV33"/>
    <mergeCell ref="AR37:AS37"/>
    <mergeCell ref="AU37:AV37"/>
    <mergeCell ref="W42:X42"/>
    <mergeCell ref="T42:U42"/>
    <mergeCell ref="AL42:AM42"/>
    <mergeCell ref="AO37:AP37"/>
    <mergeCell ref="AL40:AM40"/>
    <mergeCell ref="AL39:AM39"/>
    <mergeCell ref="AL38:AM38"/>
    <mergeCell ref="AL37:AM37"/>
    <mergeCell ref="Z37:AA37"/>
    <mergeCell ref="AI37:AJ37"/>
    <mergeCell ref="AF40:AG40"/>
    <mergeCell ref="AF39:AG39"/>
    <mergeCell ref="AF38:AG38"/>
    <mergeCell ref="AF37:AG37"/>
    <mergeCell ref="AI4:AP4"/>
    <mergeCell ref="W5:X5"/>
    <mergeCell ref="N33:O33"/>
    <mergeCell ref="Q33:R33"/>
    <mergeCell ref="W33:X33"/>
    <mergeCell ref="N37:O37"/>
    <mergeCell ref="Q37:R37"/>
    <mergeCell ref="W37:X37"/>
    <mergeCell ref="N38:O38"/>
    <mergeCell ref="Q38:R38"/>
    <mergeCell ref="W38:X38"/>
    <mergeCell ref="A4:A5"/>
    <mergeCell ref="AI42:AJ42"/>
    <mergeCell ref="H42:I42"/>
    <mergeCell ref="H43:I43"/>
    <mergeCell ref="H44:I44"/>
    <mergeCell ref="H45:I45"/>
    <mergeCell ref="K4:L5"/>
    <mergeCell ref="K33:L33"/>
    <mergeCell ref="K37:L37"/>
    <mergeCell ref="K38:L38"/>
    <mergeCell ref="K39:L39"/>
    <mergeCell ref="K40:L40"/>
    <mergeCell ref="K42:L42"/>
    <mergeCell ref="K43:L43"/>
    <mergeCell ref="K44:L44"/>
    <mergeCell ref="K45:L45"/>
    <mergeCell ref="AC37:AD37"/>
    <mergeCell ref="Z40:AA40"/>
    <mergeCell ref="B45:C45"/>
    <mergeCell ref="B44:C44"/>
    <mergeCell ref="B43:C43"/>
    <mergeCell ref="B42:C42"/>
    <mergeCell ref="Z45:AA45"/>
    <mergeCell ref="Z44:AA44"/>
    <mergeCell ref="B40:C40"/>
    <mergeCell ref="B39:C39"/>
    <mergeCell ref="E45:F45"/>
    <mergeCell ref="E44:F44"/>
    <mergeCell ref="E43:F43"/>
    <mergeCell ref="N39:O39"/>
    <mergeCell ref="Q39:R39"/>
    <mergeCell ref="W39:X39"/>
    <mergeCell ref="N40:O40"/>
    <mergeCell ref="Q40:R40"/>
    <mergeCell ref="W40:X40"/>
    <mergeCell ref="N42:O42"/>
    <mergeCell ref="N43:O43"/>
    <mergeCell ref="Q43:R43"/>
    <mergeCell ref="W43:X43"/>
    <mergeCell ref="N44:O44"/>
    <mergeCell ref="Q44:R44"/>
    <mergeCell ref="W44:X44"/>
    <mergeCell ref="N45:O45"/>
    <mergeCell ref="Q45:R45"/>
    <mergeCell ref="W45:X45"/>
    <mergeCell ref="T43:U43"/>
    <mergeCell ref="T44:U44"/>
    <mergeCell ref="T45:U45"/>
    <mergeCell ref="E42:F42"/>
    <mergeCell ref="H39:I39"/>
    <mergeCell ref="H40:I40"/>
    <mergeCell ref="E40:F40"/>
    <mergeCell ref="AC40:AD40"/>
    <mergeCell ref="AC39:AD39"/>
    <mergeCell ref="AC38:AD38"/>
    <mergeCell ref="AI40:AJ40"/>
    <mergeCell ref="AI39:AJ39"/>
    <mergeCell ref="AI38:AJ38"/>
    <mergeCell ref="Z39:AA39"/>
    <mergeCell ref="Z38:AA38"/>
    <mergeCell ref="Q42:R42"/>
    <mergeCell ref="H37:I37"/>
    <mergeCell ref="H38:I38"/>
    <mergeCell ref="B38:C38"/>
    <mergeCell ref="E37:F37"/>
    <mergeCell ref="B37:C37"/>
    <mergeCell ref="AO45:AP45"/>
    <mergeCell ref="Z43:AA43"/>
    <mergeCell ref="Z42:AA42"/>
    <mergeCell ref="AC45:AD45"/>
    <mergeCell ref="AC44:AD44"/>
    <mergeCell ref="AC43:AD43"/>
    <mergeCell ref="AC42:AD42"/>
    <mergeCell ref="T37:U37"/>
    <mergeCell ref="T38:U38"/>
    <mergeCell ref="T39:U39"/>
    <mergeCell ref="T40:U40"/>
    <mergeCell ref="AO40:AP40"/>
    <mergeCell ref="AO39:AP39"/>
    <mergeCell ref="AO38:AP38"/>
    <mergeCell ref="E39:F39"/>
    <mergeCell ref="E38:F38"/>
    <mergeCell ref="AO43:AP43"/>
    <mergeCell ref="AO42:AP42"/>
    <mergeCell ref="AF43:AG43"/>
    <mergeCell ref="B4:C5"/>
    <mergeCell ref="T5:U5"/>
    <mergeCell ref="T33:U33"/>
    <mergeCell ref="AC5:AD5"/>
    <mergeCell ref="AO5:AP5"/>
    <mergeCell ref="AL5:AM5"/>
    <mergeCell ref="AI5:AJ5"/>
    <mergeCell ref="AF5:AG5"/>
    <mergeCell ref="E33:F33"/>
    <mergeCell ref="AO33:AP33"/>
    <mergeCell ref="AL33:AM33"/>
    <mergeCell ref="AI33:AJ33"/>
    <mergeCell ref="AF33:AG33"/>
    <mergeCell ref="AC33:AD33"/>
    <mergeCell ref="Z33:AA33"/>
    <mergeCell ref="B33:C33"/>
    <mergeCell ref="H4:I5"/>
    <mergeCell ref="H33:I33"/>
    <mergeCell ref="E4:F5"/>
    <mergeCell ref="Z5:AA5"/>
    <mergeCell ref="Z4:AG4"/>
    <mergeCell ref="N4:X4"/>
    <mergeCell ref="N5:O5"/>
    <mergeCell ref="Q5:R5"/>
  </mergeCells>
  <conditionalFormatting sqref="Z45:AP45 A45:L45 A33:L33 AW45:XFD45 AW33:XFD34 A34 Z33:AP34">
    <cfRule type="cellIs" dxfId="8" priority="11" operator="lessThan">
      <formula>0.05</formula>
    </cfRule>
  </conditionalFormatting>
  <conditionalFormatting sqref="M45 M33:M34">
    <cfRule type="cellIs" dxfId="7" priority="10" operator="lessThan">
      <formula>0.05</formula>
    </cfRule>
  </conditionalFormatting>
  <conditionalFormatting sqref="J33 J45">
    <cfRule type="cellIs" dxfId="6" priority="7" operator="lessThan">
      <formula>0.05</formula>
    </cfRule>
  </conditionalFormatting>
  <conditionalFormatting sqref="N33:S34 N45:S45 W45:Y45 W33:Y33 X34:Y34">
    <cfRule type="cellIs" dxfId="5" priority="6" operator="lessThan">
      <formula>0.05</formula>
    </cfRule>
  </conditionalFormatting>
  <conditionalFormatting sqref="T33:V33 T45:V45">
    <cfRule type="cellIs" dxfId="4" priority="5" operator="lessThan">
      <formula>0.05</formula>
    </cfRule>
  </conditionalFormatting>
  <conditionalFormatting sqref="AR33:AV34 AR45:AV45">
    <cfRule type="cellIs" dxfId="3" priority="4" operator="lessThan">
      <formula>0.05</formula>
    </cfRule>
  </conditionalFormatting>
  <conditionalFormatting sqref="AQ45 AQ33:AQ34">
    <cfRule type="cellIs" dxfId="2" priority="3" operator="lessThan">
      <formula>0.05</formula>
    </cfRule>
  </conditionalFormatting>
  <conditionalFormatting sqref="T34:W34">
    <cfRule type="cellIs" dxfId="1" priority="2" operator="lessThan">
      <formula>0.05</formula>
    </cfRule>
  </conditionalFormatting>
  <conditionalFormatting sqref="L34">
    <cfRule type="cellIs" dxfId="0" priority="1" operator="lessThan">
      <formula>0.05</formula>
    </cfRule>
  </conditionalFormatting>
  <pageMargins left="0.25" right="0.25" top="0.75" bottom="0.75" header="0.3" footer="0.3"/>
  <pageSetup scale="78" fitToWidth="0" orientation="landscape" r:id="rId1"/>
  <colBreaks count="2" manualBreakCount="2">
    <brk id="13" max="44" man="1"/>
    <brk id="33" max="44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8843-146F-4CEC-8A74-DE7AFA3B546C}">
  <sheetPr>
    <pageSetUpPr fitToPage="1"/>
  </sheetPr>
  <dimension ref="A1:BA82"/>
  <sheetViews>
    <sheetView tabSelected="1" zoomScale="80" zoomScaleNormal="80" zoomScaleSheetLayoutView="40" workbookViewId="0">
      <selection activeCell="F37" sqref="F37"/>
    </sheetView>
  </sheetViews>
  <sheetFormatPr defaultColWidth="9.140625" defaultRowHeight="14.25" x14ac:dyDescent="0.2"/>
  <cols>
    <col min="1" max="1" width="14" style="1" customWidth="1"/>
    <col min="2" max="4" width="9.140625" style="1"/>
    <col min="5" max="6" width="8.5703125" style="1" customWidth="1"/>
    <col min="7" max="7" width="16.7109375" style="1" customWidth="1"/>
    <col min="8" max="8" width="14" style="1" customWidth="1"/>
    <col min="9" max="11" width="9.140625" style="1"/>
    <col min="12" max="12" width="8.5703125" style="1" customWidth="1"/>
    <col min="13" max="13" width="9.140625" style="1"/>
    <col min="14" max="14" width="16.7109375" style="1" customWidth="1"/>
    <col min="15" max="15" width="16.42578125" style="1" customWidth="1"/>
    <col min="16" max="16" width="9.85546875" style="1" customWidth="1"/>
    <col min="17" max="17" width="9.140625" style="1"/>
    <col min="18" max="18" width="10.28515625" style="1" customWidth="1"/>
    <col min="19" max="19" width="9.140625" style="1"/>
    <col min="20" max="20" width="11.7109375" style="1" customWidth="1"/>
    <col min="21" max="21" width="16.7109375" style="1" customWidth="1"/>
    <col min="22" max="22" width="10.7109375" style="4" customWidth="1"/>
    <col min="23" max="26" width="10" style="4" customWidth="1"/>
    <col min="27" max="27" width="5.5703125" style="4" customWidth="1"/>
    <col min="28" max="28" width="10.7109375" style="4" customWidth="1"/>
    <col min="29" max="32" width="10" style="4" customWidth="1"/>
    <col min="33" max="33" width="5.5703125" style="4" customWidth="1"/>
    <col min="34" max="34" width="10.7109375" style="4" customWidth="1"/>
    <col min="35" max="38" width="10" style="4" customWidth="1"/>
    <col min="39" max="39" width="9.140625" style="4"/>
    <col min="40" max="40" width="13.28515625" style="4" customWidth="1"/>
    <col min="41" max="42" width="11.140625" style="4" customWidth="1"/>
    <col min="43" max="44" width="9.140625" style="4"/>
    <col min="45" max="45" width="15.7109375" style="1" customWidth="1"/>
    <col min="46" max="47" width="9.140625" style="1"/>
    <col min="48" max="48" width="9.140625" style="4"/>
    <col min="49" max="49" width="11.28515625" style="4" customWidth="1"/>
    <col min="50" max="50" width="11" style="4" customWidth="1"/>
    <col min="51" max="51" width="10.140625" style="4" bestFit="1" customWidth="1"/>
    <col min="52" max="53" width="9.140625" style="4"/>
    <col min="54" max="16384" width="9.140625" style="1"/>
  </cols>
  <sheetData>
    <row r="1" spans="1:53" ht="15" x14ac:dyDescent="0.25">
      <c r="A1" s="2" t="s">
        <v>107</v>
      </c>
      <c r="H1" s="2" t="s">
        <v>55</v>
      </c>
      <c r="O1" s="2" t="s">
        <v>48</v>
      </c>
      <c r="V1" s="2" t="s">
        <v>100</v>
      </c>
      <c r="AB1" s="1"/>
      <c r="AC1" s="1"/>
      <c r="AD1" s="1"/>
      <c r="AW1" s="1"/>
    </row>
    <row r="2" spans="1:53" x14ac:dyDescent="0.2">
      <c r="A2" s="1" t="s">
        <v>101</v>
      </c>
      <c r="H2" s="1" t="s">
        <v>44</v>
      </c>
      <c r="O2" s="1" t="s">
        <v>44</v>
      </c>
      <c r="V2" s="4" t="s">
        <v>87</v>
      </c>
      <c r="AN2" s="4" t="s">
        <v>86</v>
      </c>
    </row>
    <row r="4" spans="1:53" ht="15" x14ac:dyDescent="0.25">
      <c r="A4" s="2" t="s">
        <v>103</v>
      </c>
      <c r="H4" s="8" t="s">
        <v>47</v>
      </c>
      <c r="I4" s="6" t="s">
        <v>85</v>
      </c>
      <c r="J4" s="6" t="s">
        <v>30</v>
      </c>
      <c r="K4" s="6" t="s">
        <v>10</v>
      </c>
      <c r="L4" s="6" t="s">
        <v>4</v>
      </c>
      <c r="O4" s="8" t="s">
        <v>29</v>
      </c>
      <c r="P4" s="6" t="s">
        <v>85</v>
      </c>
      <c r="Q4" s="6" t="s">
        <v>30</v>
      </c>
      <c r="R4" s="6" t="s">
        <v>10</v>
      </c>
      <c r="S4" s="6" t="s">
        <v>4</v>
      </c>
      <c r="V4" s="16" t="s">
        <v>81</v>
      </c>
      <c r="AN4" s="17" t="s">
        <v>82</v>
      </c>
      <c r="AO4" s="2"/>
      <c r="AP4" s="2"/>
      <c r="AQ4" s="2"/>
      <c r="AR4" s="2"/>
    </row>
    <row r="5" spans="1:53" ht="15" x14ac:dyDescent="0.25">
      <c r="A5" s="36" t="s">
        <v>7</v>
      </c>
      <c r="B5" s="23" t="s">
        <v>85</v>
      </c>
      <c r="C5" s="23" t="s">
        <v>30</v>
      </c>
      <c r="D5" s="23" t="s">
        <v>10</v>
      </c>
      <c r="E5" s="23" t="s">
        <v>4</v>
      </c>
      <c r="F5" s="31"/>
      <c r="H5" s="5">
        <v>5</v>
      </c>
      <c r="I5" s="6">
        <v>0</v>
      </c>
      <c r="J5" s="7">
        <v>0.64726340000000004</v>
      </c>
      <c r="K5" s="7">
        <v>7.0863557999999993E-2</v>
      </c>
      <c r="L5" s="6">
        <v>10</v>
      </c>
      <c r="O5" s="5">
        <v>0</v>
      </c>
      <c r="P5" s="6">
        <v>0</v>
      </c>
      <c r="Q5" s="7">
        <v>0.17699999999999999</v>
      </c>
      <c r="R5" s="7">
        <v>1.8200000000000001E-2</v>
      </c>
      <c r="S5" s="6">
        <v>22</v>
      </c>
      <c r="V5" s="34" t="s">
        <v>68</v>
      </c>
      <c r="W5" s="4" t="s">
        <v>69</v>
      </c>
      <c r="Y5" s="34" t="s">
        <v>70</v>
      </c>
      <c r="Z5" s="4" t="s">
        <v>71</v>
      </c>
      <c r="AC5" s="34" t="s">
        <v>72</v>
      </c>
      <c r="AD5" s="4" t="s">
        <v>73</v>
      </c>
      <c r="AG5" s="34" t="s">
        <v>67</v>
      </c>
      <c r="AH5" s="4" t="s">
        <v>74</v>
      </c>
      <c r="AN5" s="17"/>
      <c r="AO5" s="2"/>
      <c r="AP5" s="2"/>
      <c r="AQ5" s="2"/>
      <c r="AR5" s="2"/>
    </row>
    <row r="6" spans="1:53" x14ac:dyDescent="0.2">
      <c r="A6" s="36" t="s">
        <v>59</v>
      </c>
      <c r="B6" s="23">
        <v>0</v>
      </c>
      <c r="C6" s="7">
        <v>0.52962703870588201</v>
      </c>
      <c r="D6" s="7">
        <v>1.6619528184123902E-2</v>
      </c>
      <c r="E6" s="23">
        <v>17</v>
      </c>
      <c r="F6" s="31"/>
      <c r="H6" s="5">
        <v>5</v>
      </c>
      <c r="I6" s="6">
        <v>5</v>
      </c>
      <c r="J6" s="7">
        <v>1.1202875999999999</v>
      </c>
      <c r="K6" s="7">
        <v>6.0036609999999997E-2</v>
      </c>
      <c r="L6" s="6">
        <v>10</v>
      </c>
      <c r="O6" s="5">
        <v>0</v>
      </c>
      <c r="P6" s="6">
        <v>5</v>
      </c>
      <c r="Q6" s="7">
        <v>0.108</v>
      </c>
      <c r="R6" s="7">
        <v>1.1599999999999999E-2</v>
      </c>
      <c r="S6" s="6">
        <v>22</v>
      </c>
      <c r="V6" s="169" t="s">
        <v>75</v>
      </c>
      <c r="W6" s="158" t="s">
        <v>91</v>
      </c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N6" s="18" t="s">
        <v>16</v>
      </c>
    </row>
    <row r="7" spans="1:53" ht="15" x14ac:dyDescent="0.25">
      <c r="A7" s="36" t="s">
        <v>59</v>
      </c>
      <c r="B7" s="23">
        <v>5</v>
      </c>
      <c r="C7" s="7">
        <v>0.6804971393125</v>
      </c>
      <c r="D7" s="7">
        <v>2.82334240610424E-2</v>
      </c>
      <c r="E7" s="23">
        <v>16</v>
      </c>
      <c r="F7" s="31"/>
      <c r="H7" s="5">
        <v>25</v>
      </c>
      <c r="I7" s="6">
        <v>0</v>
      </c>
      <c r="J7" s="7">
        <v>1.1572003</v>
      </c>
      <c r="K7" s="7">
        <v>4.3181579999999997E-2</v>
      </c>
      <c r="L7" s="6">
        <v>10</v>
      </c>
      <c r="O7" s="5">
        <v>0.5</v>
      </c>
      <c r="P7" s="6">
        <v>0</v>
      </c>
      <c r="Q7" s="7">
        <v>0.79200000000000004</v>
      </c>
      <c r="R7" s="7">
        <v>2.7099999999999999E-2</v>
      </c>
      <c r="S7" s="6">
        <v>10</v>
      </c>
      <c r="V7" s="169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N7" s="167"/>
      <c r="AO7" s="161" t="s">
        <v>14</v>
      </c>
      <c r="AP7" s="174" t="s">
        <v>15</v>
      </c>
      <c r="AQ7" s="173" t="s">
        <v>8</v>
      </c>
      <c r="AR7" s="172" t="s">
        <v>3</v>
      </c>
      <c r="AV7" s="2"/>
      <c r="AW7" s="2"/>
      <c r="AX7" s="2"/>
      <c r="AY7" s="2"/>
      <c r="AZ7" s="2"/>
      <c r="BA7" s="2"/>
    </row>
    <row r="8" spans="1:53" x14ac:dyDescent="0.2">
      <c r="A8" s="36" t="s">
        <v>102</v>
      </c>
      <c r="B8" s="23">
        <v>0</v>
      </c>
      <c r="C8" s="7">
        <v>0.26610876126666699</v>
      </c>
      <c r="D8" s="7">
        <v>1.7997699434326501E-2</v>
      </c>
      <c r="E8" s="23">
        <v>15</v>
      </c>
      <c r="F8" s="31"/>
      <c r="H8" s="5">
        <v>25</v>
      </c>
      <c r="I8" s="6">
        <v>5</v>
      </c>
      <c r="J8" s="7">
        <v>1.6787228999999999</v>
      </c>
      <c r="K8" s="7">
        <v>8.3242187999999995E-2</v>
      </c>
      <c r="L8" s="6">
        <v>10</v>
      </c>
      <c r="O8" s="5">
        <v>0.5</v>
      </c>
      <c r="P8" s="6">
        <v>5</v>
      </c>
      <c r="Q8" s="7">
        <v>0.97199999999999998</v>
      </c>
      <c r="R8" s="7">
        <v>6.5299999999999997E-2</v>
      </c>
      <c r="S8" s="6">
        <v>10</v>
      </c>
      <c r="V8" s="3"/>
      <c r="AN8" s="167"/>
      <c r="AO8" s="161"/>
      <c r="AP8" s="174"/>
      <c r="AQ8" s="173"/>
      <c r="AR8" s="172"/>
      <c r="AW8" s="13"/>
    </row>
    <row r="9" spans="1:53" ht="15" x14ac:dyDescent="0.25">
      <c r="A9" s="36" t="s">
        <v>102</v>
      </c>
      <c r="B9" s="23">
        <v>5</v>
      </c>
      <c r="C9" s="7">
        <v>0.29703307606666701</v>
      </c>
      <c r="D9" s="7">
        <v>1.9366011239487699E-2</v>
      </c>
      <c r="E9" s="23">
        <v>15</v>
      </c>
      <c r="F9" s="31"/>
      <c r="H9" s="5">
        <v>146</v>
      </c>
      <c r="I9" s="6">
        <v>0</v>
      </c>
      <c r="J9" s="7">
        <v>0.58957110000000001</v>
      </c>
      <c r="K9" s="7">
        <v>4.8119963000000002E-2</v>
      </c>
      <c r="L9" s="6">
        <v>10</v>
      </c>
      <c r="O9" s="5">
        <v>2.5</v>
      </c>
      <c r="P9" s="6">
        <v>0</v>
      </c>
      <c r="Q9" s="7">
        <v>1.02</v>
      </c>
      <c r="R9" s="7">
        <v>5.8999999999999997E-2</v>
      </c>
      <c r="S9" s="6">
        <v>10</v>
      </c>
      <c r="V9" s="170" t="s">
        <v>13</v>
      </c>
      <c r="W9" s="170"/>
      <c r="X9" s="170"/>
      <c r="Y9" s="170"/>
      <c r="Z9" s="170"/>
      <c r="AB9" s="170" t="s">
        <v>17</v>
      </c>
      <c r="AC9" s="170"/>
      <c r="AD9" s="170"/>
      <c r="AE9" s="170"/>
      <c r="AF9" s="170"/>
      <c r="AH9" s="170" t="s">
        <v>80</v>
      </c>
      <c r="AI9" s="170"/>
      <c r="AJ9" s="170"/>
      <c r="AK9" s="170"/>
      <c r="AL9" s="170"/>
      <c r="AM9" s="2"/>
      <c r="AN9" s="19" t="s">
        <v>83</v>
      </c>
      <c r="AO9" s="7">
        <v>-0.104453</v>
      </c>
      <c r="AP9" s="7">
        <v>4.9085999999999998E-2</v>
      </c>
      <c r="AQ9" s="7">
        <v>-2.1280000000000001</v>
      </c>
      <c r="AR9" s="7">
        <v>5.475E-2</v>
      </c>
      <c r="AW9" s="13"/>
    </row>
    <row r="10" spans="1:53" ht="15" x14ac:dyDescent="0.25">
      <c r="A10" s="38"/>
      <c r="B10" s="31"/>
      <c r="C10" s="39"/>
      <c r="D10" s="39"/>
      <c r="E10" s="31"/>
      <c r="F10" s="31"/>
      <c r="H10" s="5">
        <v>146</v>
      </c>
      <c r="I10" s="6">
        <v>5</v>
      </c>
      <c r="J10" s="7">
        <v>0.81570690000000001</v>
      </c>
      <c r="K10" s="7">
        <v>5.9280141000000001E-2</v>
      </c>
      <c r="L10" s="6">
        <v>10</v>
      </c>
      <c r="O10" s="5">
        <v>2.5</v>
      </c>
      <c r="P10" s="6">
        <v>5</v>
      </c>
      <c r="Q10" s="7">
        <v>1.19</v>
      </c>
      <c r="R10" s="7">
        <v>4.5900000000000003E-2</v>
      </c>
      <c r="S10" s="6">
        <v>10</v>
      </c>
      <c r="W10" s="2"/>
      <c r="X10" s="2"/>
      <c r="Y10" s="2"/>
      <c r="Z10" s="2"/>
      <c r="AA10" s="2"/>
      <c r="AC10" s="2"/>
      <c r="AD10" s="2"/>
      <c r="AE10" s="2"/>
      <c r="AF10" s="2"/>
      <c r="AI10" s="2"/>
      <c r="AJ10" s="2"/>
      <c r="AK10" s="2"/>
      <c r="AL10" s="2"/>
      <c r="AN10" s="19" t="s">
        <v>21</v>
      </c>
      <c r="AO10" s="7">
        <v>4.0020000000000003E-3</v>
      </c>
      <c r="AP10" s="7">
        <v>1.0679999999999999E-3</v>
      </c>
      <c r="AQ10" s="7">
        <v>3.7490000000000001</v>
      </c>
      <c r="AR10" s="7">
        <v>2.7799999999999999E-3</v>
      </c>
      <c r="AW10" s="13"/>
    </row>
    <row r="11" spans="1:53" x14ac:dyDescent="0.2">
      <c r="A11" s="5"/>
      <c r="B11" s="25" t="s">
        <v>26</v>
      </c>
      <c r="C11" s="25" t="s">
        <v>27</v>
      </c>
      <c r="D11" s="26" t="s">
        <v>28</v>
      </c>
      <c r="E11" s="26" t="s">
        <v>3</v>
      </c>
      <c r="F11" s="120"/>
      <c r="H11" s="5">
        <v>438</v>
      </c>
      <c r="I11" s="6">
        <v>0</v>
      </c>
      <c r="J11" s="7">
        <v>0.260301</v>
      </c>
      <c r="K11" s="7">
        <v>1.5688401000000001E-2</v>
      </c>
      <c r="L11" s="6">
        <v>10</v>
      </c>
      <c r="V11" s="167" t="s">
        <v>68</v>
      </c>
      <c r="W11" s="172" t="s">
        <v>79</v>
      </c>
      <c r="X11" s="172"/>
      <c r="Y11" s="161" t="s">
        <v>78</v>
      </c>
      <c r="Z11" s="161"/>
      <c r="AB11" s="167" t="s">
        <v>68</v>
      </c>
      <c r="AC11" s="172" t="s">
        <v>79</v>
      </c>
      <c r="AD11" s="172"/>
      <c r="AE11" s="161" t="s">
        <v>78</v>
      </c>
      <c r="AF11" s="161"/>
      <c r="AH11" s="167" t="s">
        <v>68</v>
      </c>
      <c r="AI11" s="172" t="s">
        <v>79</v>
      </c>
      <c r="AJ11" s="172"/>
      <c r="AK11" s="161" t="s">
        <v>78</v>
      </c>
      <c r="AL11" s="161"/>
      <c r="AW11" s="13"/>
    </row>
    <row r="12" spans="1:53" x14ac:dyDescent="0.2">
      <c r="A12" s="36" t="s">
        <v>104</v>
      </c>
      <c r="B12" s="5">
        <v>1</v>
      </c>
      <c r="C12" s="29">
        <v>12.3478799169408</v>
      </c>
      <c r="D12" s="29">
        <v>1763.04122644986</v>
      </c>
      <c r="E12" s="42">
        <v>1.18919013972962E-45</v>
      </c>
      <c r="F12" s="121"/>
      <c r="H12" s="5">
        <v>438</v>
      </c>
      <c r="I12" s="6">
        <v>5</v>
      </c>
      <c r="J12" s="7">
        <v>0.17974670000000001</v>
      </c>
      <c r="K12" s="7">
        <v>8.3357880000000002E-3</v>
      </c>
      <c r="L12" s="6">
        <v>10</v>
      </c>
      <c r="O12" s="5"/>
      <c r="P12" s="25" t="s">
        <v>26</v>
      </c>
      <c r="Q12" s="25" t="s">
        <v>27</v>
      </c>
      <c r="R12" s="26" t="s">
        <v>28</v>
      </c>
      <c r="S12" s="26" t="s">
        <v>3</v>
      </c>
      <c r="V12" s="167"/>
      <c r="W12" s="25" t="s">
        <v>66</v>
      </c>
      <c r="X12" s="25" t="s">
        <v>67</v>
      </c>
      <c r="Y12" s="25" t="s">
        <v>76</v>
      </c>
      <c r="Z12" s="25" t="s">
        <v>77</v>
      </c>
      <c r="AB12" s="167"/>
      <c r="AC12" s="25" t="s">
        <v>66</v>
      </c>
      <c r="AD12" s="25" t="s">
        <v>67</v>
      </c>
      <c r="AE12" s="25" t="s">
        <v>76</v>
      </c>
      <c r="AF12" s="25" t="s">
        <v>77</v>
      </c>
      <c r="AH12" s="167"/>
      <c r="AI12" s="25" t="s">
        <v>66</v>
      </c>
      <c r="AJ12" s="25" t="s">
        <v>67</v>
      </c>
      <c r="AK12" s="25" t="s">
        <v>76</v>
      </c>
      <c r="AL12" s="25" t="s">
        <v>77</v>
      </c>
      <c r="AN12" s="13" t="s">
        <v>63</v>
      </c>
    </row>
    <row r="13" spans="1:53" x14ac:dyDescent="0.2">
      <c r="A13" s="36" t="s">
        <v>7</v>
      </c>
      <c r="B13" s="5">
        <v>1</v>
      </c>
      <c r="C13" s="29">
        <v>1.6437261680133599</v>
      </c>
      <c r="D13" s="29">
        <v>234.69267750378199</v>
      </c>
      <c r="E13" s="42">
        <v>3.1541739982622601E-22</v>
      </c>
      <c r="F13" s="121"/>
      <c r="O13" s="36" t="s">
        <v>104</v>
      </c>
      <c r="P13" s="5">
        <v>1</v>
      </c>
      <c r="Q13" s="41">
        <v>36.886264523118399</v>
      </c>
      <c r="R13" s="41">
        <v>2463.5962849121902</v>
      </c>
      <c r="S13" s="42">
        <v>8.9873368770916297E-61</v>
      </c>
      <c r="V13" s="10">
        <v>7.94</v>
      </c>
      <c r="W13" s="10">
        <v>0.54</v>
      </c>
      <c r="X13" s="7">
        <v>0.2</v>
      </c>
      <c r="Y13" s="35">
        <v>0.18</v>
      </c>
      <c r="Z13" s="7">
        <v>0.87</v>
      </c>
      <c r="AB13" s="10">
        <v>12.59</v>
      </c>
      <c r="AC13" s="10">
        <v>0.59</v>
      </c>
      <c r="AD13" s="6">
        <v>0.19</v>
      </c>
      <c r="AE13" s="11">
        <v>0.23</v>
      </c>
      <c r="AF13" s="6">
        <v>0.92</v>
      </c>
      <c r="AH13" s="10">
        <v>0.87</v>
      </c>
      <c r="AI13" s="10">
        <v>-0.21</v>
      </c>
      <c r="AJ13" s="6">
        <v>0.23</v>
      </c>
      <c r="AK13" s="11">
        <v>-0.56999999999999995</v>
      </c>
      <c r="AL13" s="6">
        <v>0.18</v>
      </c>
      <c r="AN13" s="13" t="s">
        <v>64</v>
      </c>
      <c r="AW13" s="13"/>
    </row>
    <row r="14" spans="1:53" x14ac:dyDescent="0.2">
      <c r="A14" s="36" t="s">
        <v>5</v>
      </c>
      <c r="B14" s="5">
        <v>1</v>
      </c>
      <c r="C14" s="29">
        <v>0.12977937887389601</v>
      </c>
      <c r="D14" s="29">
        <v>18.530014612777499</v>
      </c>
      <c r="E14" s="42">
        <v>6.3959120136845203E-5</v>
      </c>
      <c r="F14" s="121"/>
      <c r="H14" s="5"/>
      <c r="I14" s="25" t="s">
        <v>26</v>
      </c>
      <c r="J14" s="25" t="s">
        <v>27</v>
      </c>
      <c r="K14" s="26" t="s">
        <v>28</v>
      </c>
      <c r="L14" s="26" t="s">
        <v>3</v>
      </c>
      <c r="O14" s="36" t="s">
        <v>110</v>
      </c>
      <c r="P14" s="5">
        <v>2</v>
      </c>
      <c r="Q14" s="41">
        <v>15.638856626299701</v>
      </c>
      <c r="R14" s="41">
        <v>522.25170511206102</v>
      </c>
      <c r="S14" s="42">
        <v>6.82920910294537E-46</v>
      </c>
      <c r="V14" s="30"/>
      <c r="W14" s="30"/>
      <c r="X14" s="31"/>
      <c r="Y14" s="32"/>
      <c r="Z14" s="31"/>
      <c r="AB14" s="30"/>
      <c r="AC14" s="30"/>
      <c r="AD14" s="31"/>
      <c r="AE14" s="32"/>
      <c r="AF14" s="31"/>
      <c r="AH14" s="30"/>
      <c r="AI14" s="30"/>
      <c r="AJ14" s="31"/>
      <c r="AK14" s="32"/>
      <c r="AL14" s="31"/>
      <c r="AN14" s="13" t="s">
        <v>65</v>
      </c>
      <c r="AW14" s="13"/>
    </row>
    <row r="15" spans="1:53" x14ac:dyDescent="0.2">
      <c r="A15" s="36" t="s">
        <v>105</v>
      </c>
      <c r="B15" s="5">
        <v>1</v>
      </c>
      <c r="C15" s="29">
        <v>5.6495597164282402E-2</v>
      </c>
      <c r="D15" s="29">
        <v>8.0664913801826792</v>
      </c>
      <c r="E15" s="42">
        <v>6.1782552987487303E-3</v>
      </c>
      <c r="F15" s="121"/>
      <c r="H15" s="36" t="s">
        <v>104</v>
      </c>
      <c r="I15" s="5">
        <v>1</v>
      </c>
      <c r="J15" s="41">
        <v>51.983773257996603</v>
      </c>
      <c r="K15" s="41">
        <v>1764.7621034229701</v>
      </c>
      <c r="L15" s="42">
        <v>2.1790903761993099E-52</v>
      </c>
      <c r="O15" s="36" t="s">
        <v>5</v>
      </c>
      <c r="P15" s="5">
        <v>1</v>
      </c>
      <c r="Q15" s="41">
        <v>0.163044191134641</v>
      </c>
      <c r="R15" s="41">
        <v>10.889556553065001</v>
      </c>
      <c r="S15" s="42">
        <v>1.4594868297773799E-3</v>
      </c>
      <c r="V15" s="165" t="s">
        <v>88</v>
      </c>
      <c r="W15" s="166" t="s">
        <v>89</v>
      </c>
      <c r="X15" s="166"/>
      <c r="Y15" s="32"/>
      <c r="Z15" s="31"/>
      <c r="AB15" s="165" t="s">
        <v>88</v>
      </c>
      <c r="AC15" s="166" t="s">
        <v>89</v>
      </c>
      <c r="AD15" s="166"/>
      <c r="AE15" s="32"/>
      <c r="AF15" s="31"/>
      <c r="AH15" s="165" t="s">
        <v>88</v>
      </c>
      <c r="AI15" s="166" t="s">
        <v>89</v>
      </c>
      <c r="AJ15" s="166"/>
      <c r="AK15" s="32"/>
      <c r="AL15" s="31"/>
      <c r="AW15" s="13"/>
    </row>
    <row r="16" spans="1:53" ht="14.45" customHeight="1" x14ac:dyDescent="0.2">
      <c r="A16" s="36" t="s">
        <v>25</v>
      </c>
      <c r="B16" s="5">
        <v>59</v>
      </c>
      <c r="C16" s="29">
        <v>0.41322057826548803</v>
      </c>
      <c r="D16" s="29"/>
      <c r="E16" s="42"/>
      <c r="F16" s="121"/>
      <c r="H16" s="36" t="s">
        <v>108</v>
      </c>
      <c r="I16" s="5">
        <v>3</v>
      </c>
      <c r="J16" s="41">
        <v>14.691949534516199</v>
      </c>
      <c r="K16" s="41">
        <v>166.255699544527</v>
      </c>
      <c r="L16" s="42">
        <v>2.7422139563054E-32</v>
      </c>
      <c r="O16" s="36" t="s">
        <v>111</v>
      </c>
      <c r="P16" s="37">
        <v>2</v>
      </c>
      <c r="Q16" s="43">
        <v>0.31321246543265002</v>
      </c>
      <c r="R16" s="43">
        <v>10.4595718244178</v>
      </c>
      <c r="S16" s="44">
        <v>9.4570554096948497E-5</v>
      </c>
      <c r="V16" s="165"/>
      <c r="W16" s="10" t="s">
        <v>76</v>
      </c>
      <c r="X16" s="6" t="s">
        <v>77</v>
      </c>
      <c r="Y16" s="32"/>
      <c r="Z16" s="31"/>
      <c r="AB16" s="165"/>
      <c r="AC16" s="10" t="s">
        <v>76</v>
      </c>
      <c r="AD16" s="6" t="s">
        <v>77</v>
      </c>
      <c r="AE16" s="32"/>
      <c r="AF16" s="31"/>
      <c r="AH16" s="165"/>
      <c r="AI16" s="10" t="s">
        <v>76</v>
      </c>
      <c r="AJ16" s="6" t="s">
        <v>77</v>
      </c>
      <c r="AK16" s="32"/>
      <c r="AL16" s="31"/>
      <c r="AN16" s="160"/>
      <c r="AO16" s="161" t="s">
        <v>14</v>
      </c>
      <c r="AP16" s="160" t="s">
        <v>12</v>
      </c>
      <c r="AQ16" s="160"/>
    </row>
    <row r="17" spans="1:52" ht="15.75" x14ac:dyDescent="0.3">
      <c r="H17" s="36" t="s">
        <v>5</v>
      </c>
      <c r="I17" s="5">
        <v>1</v>
      </c>
      <c r="J17" s="41">
        <v>1.62486584631033</v>
      </c>
      <c r="K17" s="41">
        <v>55.1614761491685</v>
      </c>
      <c r="L17" s="42">
        <v>1.7903504992806399E-10</v>
      </c>
      <c r="O17" s="36" t="s">
        <v>25</v>
      </c>
      <c r="P17" s="37">
        <v>78</v>
      </c>
      <c r="Q17" s="43">
        <v>1.16785718927393</v>
      </c>
      <c r="R17" s="43"/>
      <c r="S17" s="46"/>
      <c r="T17" s="50"/>
      <c r="V17" s="33" t="s">
        <v>92</v>
      </c>
      <c r="W17" s="10">
        <v>0.12</v>
      </c>
      <c r="X17" s="6">
        <v>0.98</v>
      </c>
      <c r="Y17" s="32"/>
      <c r="Z17" s="31"/>
      <c r="AB17" s="33" t="s">
        <v>92</v>
      </c>
      <c r="AC17" s="10">
        <v>0.17</v>
      </c>
      <c r="AD17" s="6">
        <v>1.04</v>
      </c>
      <c r="AE17" s="32"/>
      <c r="AF17" s="31"/>
      <c r="AH17" s="33" t="s">
        <v>93</v>
      </c>
      <c r="AI17" s="10">
        <v>-0.65</v>
      </c>
      <c r="AJ17" s="6">
        <v>0.25</v>
      </c>
      <c r="AK17" s="32"/>
      <c r="AL17" s="31"/>
      <c r="AN17" s="160"/>
      <c r="AO17" s="161"/>
      <c r="AP17" s="6" t="s">
        <v>18</v>
      </c>
      <c r="AQ17" s="6" t="s">
        <v>19</v>
      </c>
      <c r="AY17" s="171"/>
      <c r="AZ17" s="171"/>
    </row>
    <row r="18" spans="1:52" ht="13.9" customHeight="1" x14ac:dyDescent="0.2">
      <c r="A18" s="1" t="s">
        <v>11</v>
      </c>
      <c r="H18" s="36" t="s">
        <v>109</v>
      </c>
      <c r="I18" s="37">
        <v>3</v>
      </c>
      <c r="J18" s="43">
        <v>1.1419549130582101</v>
      </c>
      <c r="K18" s="43">
        <v>12.9224860507972</v>
      </c>
      <c r="L18" s="44">
        <v>7.6343030385636597E-7</v>
      </c>
      <c r="M18" s="45"/>
      <c r="O18" s="3"/>
      <c r="P18" s="4"/>
      <c r="Q18" s="4"/>
      <c r="R18" s="4"/>
      <c r="S18" s="4"/>
      <c r="T18" s="4"/>
      <c r="V18" s="30"/>
      <c r="W18" s="30"/>
      <c r="X18" s="31"/>
      <c r="Y18" s="32"/>
      <c r="Z18" s="31"/>
      <c r="AB18" s="30"/>
      <c r="AC18" s="30"/>
      <c r="AD18" s="31"/>
      <c r="AE18" s="32"/>
      <c r="AF18" s="31"/>
      <c r="AH18" s="30"/>
      <c r="AI18" s="30"/>
      <c r="AJ18" s="31"/>
      <c r="AK18" s="32"/>
      <c r="AL18" s="31"/>
      <c r="AN18" s="20" t="s">
        <v>20</v>
      </c>
      <c r="AO18" s="24">
        <v>26.100235999999999</v>
      </c>
      <c r="AP18" s="7">
        <v>-1.232329</v>
      </c>
      <c r="AQ18" s="7">
        <v>40.384979999999999</v>
      </c>
      <c r="AR18" s="14"/>
      <c r="AS18" s="14"/>
    </row>
    <row r="19" spans="1:52" x14ac:dyDescent="0.2">
      <c r="A19" s="36" t="s">
        <v>7</v>
      </c>
      <c r="B19" s="47" t="s">
        <v>43</v>
      </c>
      <c r="C19" s="47" t="s">
        <v>41</v>
      </c>
      <c r="D19" s="27" t="s">
        <v>8</v>
      </c>
      <c r="E19" s="27" t="s">
        <v>9</v>
      </c>
      <c r="F19" s="27" t="s">
        <v>3</v>
      </c>
      <c r="H19" s="36" t="s">
        <v>25</v>
      </c>
      <c r="I19" s="37">
        <v>72</v>
      </c>
      <c r="J19" s="43">
        <v>2.12087038095168</v>
      </c>
      <c r="K19" s="43"/>
      <c r="L19" s="46"/>
      <c r="M19" s="45"/>
      <c r="V19" s="164" t="s">
        <v>90</v>
      </c>
      <c r="W19" s="164"/>
      <c r="X19" s="164"/>
      <c r="Y19" s="164"/>
      <c r="Z19" s="164"/>
      <c r="AB19" s="164" t="s">
        <v>90</v>
      </c>
      <c r="AC19" s="164"/>
      <c r="AD19" s="164"/>
      <c r="AE19" s="164"/>
      <c r="AF19" s="164"/>
      <c r="AH19" s="164" t="s">
        <v>90</v>
      </c>
      <c r="AI19" s="164"/>
      <c r="AJ19" s="164"/>
      <c r="AK19" s="164"/>
      <c r="AL19" s="164"/>
      <c r="AN19" s="15"/>
      <c r="AO19" s="13"/>
      <c r="AW19" s="15"/>
      <c r="AX19" s="13"/>
    </row>
    <row r="20" spans="1:52" ht="15" x14ac:dyDescent="0.25">
      <c r="A20" s="36" t="s">
        <v>59</v>
      </c>
      <c r="B20" s="122">
        <v>0.15087010060661801</v>
      </c>
      <c r="C20" s="122">
        <v>0.369292189577001</v>
      </c>
      <c r="D20" s="29">
        <v>4.6050626622920898</v>
      </c>
      <c r="E20" s="29">
        <v>24.444624586899501</v>
      </c>
      <c r="F20" s="42">
        <v>1.0890346075927801E-4</v>
      </c>
      <c r="H20" s="45"/>
      <c r="I20" s="45"/>
      <c r="J20" s="45"/>
      <c r="K20" s="45"/>
      <c r="L20" s="45"/>
      <c r="M20" s="45"/>
      <c r="O20" s="162" t="s">
        <v>11</v>
      </c>
      <c r="P20" s="162"/>
      <c r="Q20" s="162"/>
      <c r="R20" s="162"/>
      <c r="S20" s="162"/>
      <c r="T20" s="162"/>
      <c r="V20" s="163" t="s">
        <v>94</v>
      </c>
      <c r="W20" s="163"/>
      <c r="X20" s="163"/>
      <c r="Y20" s="163"/>
      <c r="Z20" s="163"/>
      <c r="AB20" s="163" t="s">
        <v>95</v>
      </c>
      <c r="AC20" s="163"/>
      <c r="AD20" s="163"/>
      <c r="AE20" s="163"/>
      <c r="AF20" s="163"/>
      <c r="AH20" s="163" t="s">
        <v>96</v>
      </c>
      <c r="AI20" s="163"/>
      <c r="AJ20" s="163"/>
      <c r="AK20" s="163"/>
      <c r="AL20" s="163"/>
      <c r="AW20" s="15"/>
      <c r="AX20" s="13"/>
    </row>
    <row r="21" spans="1:52" x14ac:dyDescent="0.2">
      <c r="A21" s="36" t="s">
        <v>102</v>
      </c>
      <c r="B21" s="122">
        <v>3.0924314800000002E-2</v>
      </c>
      <c r="C21" s="122">
        <v>0.1160171535794</v>
      </c>
      <c r="D21" s="29">
        <v>1.1696988310692</v>
      </c>
      <c r="E21" s="29">
        <v>27.850992985349301</v>
      </c>
      <c r="F21" s="42">
        <v>0.25203529316294598</v>
      </c>
      <c r="H21" s="45"/>
      <c r="I21" s="45"/>
      <c r="J21" s="45"/>
      <c r="K21" s="45"/>
      <c r="L21" s="45"/>
      <c r="M21" s="45"/>
      <c r="O21" s="168" t="s">
        <v>42</v>
      </c>
      <c r="P21" s="168"/>
      <c r="Q21" s="168"/>
      <c r="R21" s="168"/>
      <c r="S21" s="168"/>
      <c r="T21" s="168"/>
      <c r="V21" s="163"/>
      <c r="W21" s="163"/>
      <c r="X21" s="163"/>
      <c r="Y21" s="163"/>
      <c r="Z21" s="163"/>
      <c r="AB21" s="163"/>
      <c r="AC21" s="163"/>
      <c r="AD21" s="163"/>
      <c r="AE21" s="163"/>
      <c r="AF21" s="163"/>
      <c r="AH21" s="163"/>
      <c r="AI21" s="163"/>
      <c r="AJ21" s="163"/>
      <c r="AK21" s="163"/>
      <c r="AL21" s="163"/>
    </row>
    <row r="22" spans="1:52" ht="15" x14ac:dyDescent="0.25">
      <c r="H22" s="162" t="s">
        <v>11</v>
      </c>
      <c r="I22" s="162"/>
      <c r="J22" s="162"/>
      <c r="K22" s="162"/>
      <c r="L22" s="162"/>
      <c r="M22" s="162"/>
      <c r="O22" s="36" t="s">
        <v>29</v>
      </c>
      <c r="P22" s="47" t="s">
        <v>43</v>
      </c>
      <c r="Q22" s="47" t="s">
        <v>41</v>
      </c>
      <c r="R22" s="27" t="s">
        <v>8</v>
      </c>
      <c r="S22" s="47" t="s">
        <v>9</v>
      </c>
      <c r="T22" s="27" t="s">
        <v>3</v>
      </c>
      <c r="U22" s="45"/>
      <c r="V22" s="163"/>
      <c r="W22" s="163"/>
      <c r="X22" s="163"/>
      <c r="Y22" s="163"/>
      <c r="Z22" s="163"/>
      <c r="AB22" s="163"/>
      <c r="AC22" s="163"/>
      <c r="AD22" s="163"/>
      <c r="AE22" s="163"/>
      <c r="AF22" s="163"/>
      <c r="AH22" s="163"/>
      <c r="AI22" s="163"/>
      <c r="AJ22" s="163"/>
      <c r="AK22" s="163"/>
      <c r="AL22" s="163"/>
    </row>
    <row r="23" spans="1:52" x14ac:dyDescent="0.2">
      <c r="A23" s="126" t="s">
        <v>84</v>
      </c>
      <c r="B23" s="125"/>
      <c r="C23" s="125"/>
      <c r="D23" s="125"/>
      <c r="H23" s="9" t="s">
        <v>42</v>
      </c>
      <c r="I23" s="9"/>
      <c r="J23" s="9"/>
      <c r="K23" s="9"/>
      <c r="L23" s="9"/>
      <c r="M23" s="9"/>
      <c r="O23" s="36">
        <v>0</v>
      </c>
      <c r="P23" s="47">
        <v>-6.8669999999999995E-2</v>
      </c>
      <c r="Q23" s="47">
        <v>3.6900000000000002E-2</v>
      </c>
      <c r="R23" s="47">
        <v>1.861</v>
      </c>
      <c r="S23" s="47">
        <v>78</v>
      </c>
      <c r="T23" s="47">
        <v>6.6500000000000004E-2</v>
      </c>
      <c r="U23" s="45"/>
      <c r="V23" s="163"/>
      <c r="W23" s="163"/>
      <c r="X23" s="163"/>
      <c r="Y23" s="163"/>
      <c r="Z23" s="163"/>
      <c r="AB23" s="163"/>
      <c r="AC23" s="163"/>
      <c r="AD23" s="163"/>
      <c r="AE23" s="163"/>
      <c r="AF23" s="163"/>
      <c r="AH23" s="163"/>
      <c r="AI23" s="163"/>
      <c r="AJ23" s="163"/>
      <c r="AK23" s="163"/>
      <c r="AL23" s="163"/>
    </row>
    <row r="24" spans="1:52" x14ac:dyDescent="0.2">
      <c r="A24" s="36" t="s">
        <v>7</v>
      </c>
      <c r="B24" s="47" t="s">
        <v>6</v>
      </c>
      <c r="C24" s="47" t="s">
        <v>10</v>
      </c>
      <c r="D24" s="27" t="s">
        <v>8</v>
      </c>
      <c r="E24" s="27" t="s">
        <v>9</v>
      </c>
      <c r="F24" s="27" t="s">
        <v>3</v>
      </c>
      <c r="H24" s="36" t="s">
        <v>47</v>
      </c>
      <c r="I24" s="47" t="s">
        <v>43</v>
      </c>
      <c r="J24" s="47" t="s">
        <v>41</v>
      </c>
      <c r="K24" s="27" t="s">
        <v>8</v>
      </c>
      <c r="L24" s="47" t="s">
        <v>9</v>
      </c>
      <c r="M24" s="27" t="s">
        <v>3</v>
      </c>
      <c r="O24" s="36">
        <v>0.5</v>
      </c>
      <c r="P24" s="47">
        <v>0.17979999999999999</v>
      </c>
      <c r="Q24" s="47">
        <v>5.4699999999999999E-2</v>
      </c>
      <c r="R24" s="47">
        <v>3.2869999999999999</v>
      </c>
      <c r="S24" s="47">
        <v>78</v>
      </c>
      <c r="T24" s="47">
        <v>1.5E-3</v>
      </c>
      <c r="U24" s="45"/>
      <c r="V24" s="163"/>
      <c r="W24" s="163"/>
      <c r="X24" s="163"/>
      <c r="Y24" s="163"/>
      <c r="Z24" s="163"/>
      <c r="AB24" s="163"/>
      <c r="AC24" s="163"/>
      <c r="AD24" s="163"/>
      <c r="AE24" s="163"/>
      <c r="AF24" s="163"/>
      <c r="AH24" s="163"/>
      <c r="AI24" s="163"/>
      <c r="AJ24" s="163"/>
      <c r="AK24" s="163"/>
      <c r="AL24" s="163"/>
    </row>
    <row r="25" spans="1:52" x14ac:dyDescent="0.2">
      <c r="A25" s="36" t="s">
        <v>59</v>
      </c>
      <c r="B25" s="41">
        <v>0.1246732386863471</v>
      </c>
      <c r="C25" s="41">
        <v>2.7501200767420825E-2</v>
      </c>
      <c r="D25" s="47">
        <v>4.3635999999999999</v>
      </c>
      <c r="E25" s="47">
        <v>15</v>
      </c>
      <c r="F25" s="44">
        <v>5.9999999999999995E-4</v>
      </c>
      <c r="H25" s="36">
        <v>5</v>
      </c>
      <c r="I25" s="47">
        <v>0.47299999999999998</v>
      </c>
      <c r="J25" s="47">
        <v>7.6799999999999993E-2</v>
      </c>
      <c r="K25" s="47">
        <v>6.1630000000000003</v>
      </c>
      <c r="L25" s="47">
        <v>72</v>
      </c>
      <c r="M25" s="44" t="s">
        <v>56</v>
      </c>
      <c r="N25" s="45"/>
      <c r="O25" s="36">
        <v>2.5</v>
      </c>
      <c r="P25" s="47">
        <v>0.17169999999999999</v>
      </c>
      <c r="Q25" s="47">
        <v>5.4699999999999999E-2</v>
      </c>
      <c r="R25" s="47">
        <v>3.1379999999999999</v>
      </c>
      <c r="S25" s="47">
        <v>78</v>
      </c>
      <c r="T25" s="47">
        <v>2.3999999999999998E-3</v>
      </c>
      <c r="U25" s="45"/>
      <c r="W25" s="30"/>
      <c r="X25" s="31"/>
      <c r="Y25" s="32"/>
      <c r="Z25" s="31"/>
      <c r="AB25" s="30"/>
      <c r="AC25" s="30"/>
      <c r="AD25" s="31"/>
      <c r="AE25" s="32"/>
      <c r="AF25" s="31"/>
      <c r="AH25" s="30"/>
      <c r="AI25" s="30"/>
      <c r="AJ25" s="31"/>
      <c r="AK25" s="32"/>
      <c r="AL25" s="31"/>
    </row>
    <row r="26" spans="1:52" x14ac:dyDescent="0.2">
      <c r="A26" s="36" t="s">
        <v>102</v>
      </c>
      <c r="B26" s="41">
        <v>5.4913900389983859E-2</v>
      </c>
      <c r="C26" s="41">
        <v>4.7017774266464196E-2</v>
      </c>
      <c r="D26" s="47">
        <v>1.1679391729342585</v>
      </c>
      <c r="E26" s="47">
        <v>14</v>
      </c>
      <c r="F26" s="44">
        <v>0.2623371495332274</v>
      </c>
      <c r="H26" s="36">
        <v>25</v>
      </c>
      <c r="I26" s="47">
        <v>0.52149999999999996</v>
      </c>
      <c r="J26" s="47">
        <v>7.6799999999999993E-2</v>
      </c>
      <c r="K26" s="47">
        <v>6.7949999999999999</v>
      </c>
      <c r="L26" s="47">
        <v>72</v>
      </c>
      <c r="M26" s="44" t="s">
        <v>56</v>
      </c>
      <c r="N26" s="45"/>
      <c r="V26" s="12"/>
      <c r="AE26" s="13"/>
      <c r="AK26" s="13"/>
      <c r="AM26" s="14"/>
    </row>
    <row r="27" spans="1:52" x14ac:dyDescent="0.2">
      <c r="A27" s="38"/>
      <c r="H27" s="36">
        <v>146</v>
      </c>
      <c r="I27" s="47">
        <v>0.2261</v>
      </c>
      <c r="J27" s="47">
        <v>7.6799999999999993E-2</v>
      </c>
      <c r="K27" s="47">
        <v>2.9460000000000002</v>
      </c>
      <c r="L27" s="47">
        <v>72</v>
      </c>
      <c r="M27" s="44">
        <v>4.3E-3</v>
      </c>
      <c r="N27" s="45"/>
      <c r="O27" s="159" t="s">
        <v>84</v>
      </c>
      <c r="P27" s="159"/>
      <c r="Q27" s="159"/>
      <c r="R27" s="159"/>
      <c r="V27" s="13"/>
      <c r="AB27" s="13"/>
      <c r="AC27" s="13"/>
      <c r="AD27" s="13"/>
      <c r="AJ27" s="13"/>
    </row>
    <row r="28" spans="1:52" x14ac:dyDescent="0.2">
      <c r="A28" s="38"/>
      <c r="H28" s="36">
        <v>438</v>
      </c>
      <c r="I28" s="47">
        <v>-8.0600000000000005E-2</v>
      </c>
      <c r="J28" s="47">
        <v>7.6799999999999993E-2</v>
      </c>
      <c r="K28" s="47">
        <v>-1.05</v>
      </c>
      <c r="L28" s="47">
        <v>72</v>
      </c>
      <c r="M28" s="44">
        <v>0.29749999999999999</v>
      </c>
      <c r="N28" s="45"/>
      <c r="O28" s="36" t="s">
        <v>29</v>
      </c>
      <c r="P28" s="47" t="s">
        <v>6</v>
      </c>
      <c r="Q28" s="47" t="s">
        <v>10</v>
      </c>
      <c r="R28" s="27" t="s">
        <v>8</v>
      </c>
      <c r="S28" s="27" t="s">
        <v>9</v>
      </c>
      <c r="T28" s="27" t="s">
        <v>3</v>
      </c>
      <c r="U28" s="45"/>
    </row>
    <row r="29" spans="1:52" ht="15" x14ac:dyDescent="0.25">
      <c r="A29" s="2" t="s">
        <v>106</v>
      </c>
      <c r="H29" s="45"/>
      <c r="I29" s="45"/>
      <c r="J29" s="45"/>
      <c r="K29" s="45"/>
      <c r="L29" s="45"/>
      <c r="M29" s="48"/>
      <c r="N29" s="45"/>
      <c r="O29" s="36">
        <v>0</v>
      </c>
      <c r="P29" s="41">
        <v>-0.24123383020153291</v>
      </c>
      <c r="Q29" s="41">
        <v>7.7797852918410418E-2</v>
      </c>
      <c r="R29" s="47">
        <v>-3.1</v>
      </c>
      <c r="S29" s="47">
        <v>21</v>
      </c>
      <c r="T29" s="47">
        <v>5.0000000000000001E-3</v>
      </c>
      <c r="U29" s="45"/>
      <c r="X29" s="171"/>
      <c r="Y29" s="171"/>
      <c r="AF29" s="171"/>
      <c r="AG29" s="171"/>
      <c r="AL29" s="14"/>
    </row>
    <row r="30" spans="1:52" x14ac:dyDescent="0.2">
      <c r="A30" s="36" t="s">
        <v>7</v>
      </c>
      <c r="B30" s="23" t="s">
        <v>85</v>
      </c>
      <c r="C30" s="23" t="s">
        <v>30</v>
      </c>
      <c r="D30" s="23" t="s">
        <v>10</v>
      </c>
      <c r="E30" s="23" t="s">
        <v>4</v>
      </c>
      <c r="F30" s="31"/>
      <c r="H30" s="175" t="s">
        <v>84</v>
      </c>
      <c r="I30" s="175"/>
      <c r="J30" s="175"/>
      <c r="K30" s="175"/>
      <c r="N30" s="45"/>
      <c r="O30" s="36">
        <v>0.5</v>
      </c>
      <c r="P30" s="41">
        <v>0.10194560055846022</v>
      </c>
      <c r="Q30" s="41">
        <v>4.0293811742329634E-2</v>
      </c>
      <c r="R30" s="47">
        <v>2.5299999999999998</v>
      </c>
      <c r="S30" s="47">
        <v>9</v>
      </c>
      <c r="T30" s="47">
        <v>3.2000000000000001E-2</v>
      </c>
      <c r="U30" s="45"/>
    </row>
    <row r="31" spans="1:52" x14ac:dyDescent="0.2">
      <c r="A31" s="36" t="s">
        <v>59</v>
      </c>
      <c r="B31" s="23">
        <v>0</v>
      </c>
      <c r="C31" s="7">
        <v>0.91571056693749997</v>
      </c>
      <c r="D31" s="7">
        <v>4.9629447359300201E-2</v>
      </c>
      <c r="E31" s="23">
        <v>16</v>
      </c>
      <c r="F31" s="31"/>
      <c r="H31" s="36" t="s">
        <v>47</v>
      </c>
      <c r="I31" s="47" t="s">
        <v>6</v>
      </c>
      <c r="J31" s="47" t="s">
        <v>10</v>
      </c>
      <c r="K31" s="27" t="s">
        <v>8</v>
      </c>
      <c r="L31" s="27" t="s">
        <v>9</v>
      </c>
      <c r="M31" s="27" t="s">
        <v>3</v>
      </c>
      <c r="O31" s="36">
        <v>2.5</v>
      </c>
      <c r="P31" s="41">
        <v>7.7833014195720612E-2</v>
      </c>
      <c r="Q31" s="41">
        <v>3.4004608676325675E-2</v>
      </c>
      <c r="R31" s="47">
        <v>2.29</v>
      </c>
      <c r="S31" s="47">
        <v>9</v>
      </c>
      <c r="T31" s="47">
        <v>4.8000000000000001E-2</v>
      </c>
      <c r="U31" s="45"/>
      <c r="V31" s="15"/>
      <c r="W31" s="13"/>
      <c r="AB31" s="15"/>
      <c r="AC31" s="15"/>
      <c r="AD31" s="15"/>
      <c r="AE31" s="13"/>
      <c r="AJ31" s="15"/>
      <c r="AK31" s="13"/>
    </row>
    <row r="32" spans="1:52" x14ac:dyDescent="0.2">
      <c r="A32" s="36" t="s">
        <v>59</v>
      </c>
      <c r="B32" s="23">
        <v>5</v>
      </c>
      <c r="C32" s="7">
        <v>1.188421140625</v>
      </c>
      <c r="D32" s="7">
        <v>7.1773352476824301E-2</v>
      </c>
      <c r="E32" s="23">
        <v>16</v>
      </c>
      <c r="F32" s="31"/>
      <c r="H32" s="36">
        <v>5</v>
      </c>
      <c r="I32" s="41">
        <v>0.26761559848891697</v>
      </c>
      <c r="J32" s="41">
        <v>5.4394348456654536E-2</v>
      </c>
      <c r="K32" s="47">
        <v>4.92</v>
      </c>
      <c r="L32" s="47">
        <v>9</v>
      </c>
      <c r="M32" s="44">
        <v>8.0000000000000004E-4</v>
      </c>
      <c r="O32" s="45"/>
      <c r="P32" s="45"/>
      <c r="Q32" s="45"/>
      <c r="R32" s="45"/>
      <c r="S32" s="45"/>
      <c r="T32" s="45"/>
      <c r="U32" s="45"/>
      <c r="V32" s="15"/>
      <c r="W32" s="13"/>
      <c r="AB32" s="15"/>
      <c r="AC32" s="15"/>
      <c r="AD32" s="15"/>
      <c r="AE32" s="13"/>
      <c r="AJ32" s="15"/>
      <c r="AK32" s="13"/>
    </row>
    <row r="33" spans="1:45" x14ac:dyDescent="0.2">
      <c r="A33" s="36" t="s">
        <v>102</v>
      </c>
      <c r="B33" s="23">
        <v>0</v>
      </c>
      <c r="C33" s="7">
        <v>0.32375111605263202</v>
      </c>
      <c r="D33" s="7">
        <v>1.9208960144767601E-2</v>
      </c>
      <c r="E33" s="23">
        <v>19</v>
      </c>
      <c r="F33" s="31"/>
      <c r="H33" s="36">
        <v>25</v>
      </c>
      <c r="I33" s="41">
        <v>0.183898714005759</v>
      </c>
      <c r="J33" s="41">
        <v>3.3621630389422799E-2</v>
      </c>
      <c r="K33" s="47">
        <v>5.47</v>
      </c>
      <c r="L33" s="47">
        <v>9</v>
      </c>
      <c r="M33" s="44">
        <v>4.0000000000000002E-4</v>
      </c>
      <c r="O33" s="45"/>
      <c r="P33" s="45"/>
      <c r="Q33" s="45"/>
      <c r="R33" s="45"/>
      <c r="S33" s="45"/>
      <c r="T33" s="45"/>
      <c r="U33" s="45"/>
    </row>
    <row r="34" spans="1:45" x14ac:dyDescent="0.2">
      <c r="A34" s="36" t="s">
        <v>102</v>
      </c>
      <c r="B34" s="23">
        <v>5</v>
      </c>
      <c r="C34" s="7">
        <v>0.37583195184210499</v>
      </c>
      <c r="D34" s="7">
        <v>2.3286272930358901E-2</v>
      </c>
      <c r="E34" s="23">
        <v>19</v>
      </c>
      <c r="F34" s="31"/>
      <c r="H34" s="36">
        <v>146</v>
      </c>
      <c r="I34" s="41">
        <v>0.160918941669879</v>
      </c>
      <c r="J34" s="41">
        <v>5.5031460036894367E-2</v>
      </c>
      <c r="K34" s="47">
        <v>2.92</v>
      </c>
      <c r="L34" s="47">
        <v>9</v>
      </c>
      <c r="M34" s="44">
        <v>1.6899999999999998E-2</v>
      </c>
      <c r="O34" s="45"/>
      <c r="P34" s="45"/>
      <c r="Q34" s="45"/>
      <c r="R34" s="45"/>
      <c r="S34" s="45"/>
      <c r="T34" s="45"/>
      <c r="U34" s="45"/>
    </row>
    <row r="35" spans="1:45" ht="15" x14ac:dyDescent="0.25">
      <c r="A35" s="38"/>
      <c r="B35" s="31"/>
      <c r="C35" s="39"/>
      <c r="D35" s="39"/>
      <c r="E35" s="31"/>
      <c r="F35" s="31"/>
      <c r="H35" s="36">
        <v>438</v>
      </c>
      <c r="I35" s="41">
        <v>-0.18305810304160386</v>
      </c>
      <c r="J35" s="41">
        <v>4.1042505755716996E-2</v>
      </c>
      <c r="K35" s="47">
        <v>4.46</v>
      </c>
      <c r="L35" s="47">
        <v>9</v>
      </c>
      <c r="M35" s="44">
        <v>1.6000000000000001E-3</v>
      </c>
      <c r="O35" s="2" t="s">
        <v>49</v>
      </c>
    </row>
    <row r="36" spans="1:45" x14ac:dyDescent="0.2">
      <c r="A36" s="5"/>
      <c r="B36" s="25" t="s">
        <v>26</v>
      </c>
      <c r="C36" s="25" t="s">
        <v>27</v>
      </c>
      <c r="D36" s="26" t="s">
        <v>28</v>
      </c>
      <c r="E36" s="26" t="s">
        <v>3</v>
      </c>
      <c r="F36" s="120"/>
      <c r="H36" s="45"/>
      <c r="I36" s="45"/>
      <c r="J36" s="45"/>
      <c r="K36" s="45"/>
      <c r="L36" s="45"/>
      <c r="M36" s="45"/>
      <c r="O36" s="1" t="s">
        <v>44</v>
      </c>
    </row>
    <row r="37" spans="1:45" x14ac:dyDescent="0.2">
      <c r="A37" s="36" t="s">
        <v>104</v>
      </c>
      <c r="B37" s="5">
        <v>1</v>
      </c>
      <c r="C37" s="29">
        <v>34.138403268623399</v>
      </c>
      <c r="D37" s="29">
        <v>1053.2991187878699</v>
      </c>
      <c r="E37" s="42">
        <v>2.7104883784401299E-42</v>
      </c>
      <c r="F37" s="121"/>
      <c r="H37" s="45"/>
      <c r="I37" s="45"/>
      <c r="J37" s="45"/>
      <c r="K37" s="45"/>
      <c r="L37" s="45"/>
      <c r="M37" s="45"/>
    </row>
    <row r="38" spans="1:45" x14ac:dyDescent="0.2">
      <c r="A38" s="36" t="s">
        <v>7</v>
      </c>
      <c r="B38" s="5">
        <v>1</v>
      </c>
      <c r="C38" s="29">
        <v>8.5674013126077107</v>
      </c>
      <c r="D38" s="29">
        <v>264.33679928919599</v>
      </c>
      <c r="E38" s="42">
        <v>9.0513287699694103E-25</v>
      </c>
      <c r="F38" s="121"/>
      <c r="H38" s="49"/>
      <c r="I38" s="49"/>
      <c r="J38" s="49"/>
      <c r="K38" s="49"/>
      <c r="L38" s="49"/>
      <c r="M38" s="45"/>
      <c r="O38" s="8" t="s">
        <v>31</v>
      </c>
      <c r="P38" s="6" t="s">
        <v>85</v>
      </c>
      <c r="Q38" s="6" t="s">
        <v>30</v>
      </c>
      <c r="R38" s="6" t="s">
        <v>10</v>
      </c>
      <c r="S38" s="6" t="s">
        <v>4</v>
      </c>
    </row>
    <row r="39" spans="1:45" x14ac:dyDescent="0.2">
      <c r="A39" s="36" t="s">
        <v>5</v>
      </c>
      <c r="B39" s="5">
        <v>1</v>
      </c>
      <c r="C39" s="29">
        <v>0.458125653424171</v>
      </c>
      <c r="D39" s="29">
        <v>14.1349126158253</v>
      </c>
      <c r="E39" s="42">
        <v>3.6318766264747298E-4</v>
      </c>
      <c r="F39" s="121"/>
      <c r="H39" s="49"/>
      <c r="I39" s="49"/>
      <c r="J39" s="49"/>
      <c r="K39" s="49"/>
      <c r="L39" s="49"/>
      <c r="M39" s="45"/>
      <c r="O39" s="5">
        <v>0</v>
      </c>
      <c r="P39" s="6">
        <v>0</v>
      </c>
      <c r="Q39" s="7">
        <v>1</v>
      </c>
      <c r="R39" s="7">
        <v>3.9199999999999999E-2</v>
      </c>
      <c r="S39" s="6">
        <v>10</v>
      </c>
    </row>
    <row r="40" spans="1:45" x14ac:dyDescent="0.2">
      <c r="A40" s="36" t="s">
        <v>105</v>
      </c>
      <c r="B40" s="5">
        <v>1</v>
      </c>
      <c r="C40" s="29">
        <v>0.211399347120933</v>
      </c>
      <c r="D40" s="29">
        <v>6.5224710213515804</v>
      </c>
      <c r="E40" s="42">
        <v>1.29686439343358E-2</v>
      </c>
      <c r="F40" s="121"/>
      <c r="H40" s="49"/>
      <c r="I40" s="49"/>
      <c r="J40" s="49"/>
      <c r="K40" s="49"/>
      <c r="L40" s="49"/>
      <c r="M40" s="45"/>
      <c r="O40" s="5">
        <v>0</v>
      </c>
      <c r="P40" s="6">
        <v>5</v>
      </c>
      <c r="Q40" s="7">
        <v>1.19</v>
      </c>
      <c r="R40" s="7">
        <v>6.7599999999999993E-2</v>
      </c>
      <c r="S40" s="6">
        <v>10</v>
      </c>
    </row>
    <row r="41" spans="1:45" x14ac:dyDescent="0.2">
      <c r="A41" s="36" t="s">
        <v>25</v>
      </c>
      <c r="B41" s="5">
        <v>66</v>
      </c>
      <c r="C41" s="29">
        <v>2.1391213336644901</v>
      </c>
      <c r="D41" s="29"/>
      <c r="E41" s="42"/>
      <c r="F41" s="121"/>
      <c r="H41" s="49"/>
      <c r="I41" s="49"/>
      <c r="J41" s="49"/>
      <c r="K41" s="49"/>
      <c r="L41" s="49"/>
      <c r="M41" s="45"/>
      <c r="O41" s="5">
        <v>1</v>
      </c>
      <c r="P41" s="6">
        <v>0</v>
      </c>
      <c r="Q41" s="7">
        <v>0.67500000000000004</v>
      </c>
      <c r="R41" s="7">
        <v>4.9799999999999997E-2</v>
      </c>
      <c r="S41" s="6">
        <v>10</v>
      </c>
    </row>
    <row r="42" spans="1:45" ht="15" x14ac:dyDescent="0.25">
      <c r="E42"/>
      <c r="F42"/>
      <c r="H42" s="49"/>
      <c r="I42" s="49"/>
      <c r="J42" s="49"/>
      <c r="K42" s="49"/>
      <c r="L42" s="49"/>
      <c r="M42" s="45"/>
      <c r="O42" s="5">
        <v>1</v>
      </c>
      <c r="P42" s="6">
        <v>5</v>
      </c>
      <c r="Q42" s="7">
        <v>0.68899999999999995</v>
      </c>
      <c r="R42" s="7">
        <v>3.7400000000000003E-2</v>
      </c>
      <c r="S42" s="6">
        <v>10</v>
      </c>
    </row>
    <row r="43" spans="1:45" ht="15" x14ac:dyDescent="0.25">
      <c r="A43" s="1" t="s">
        <v>11</v>
      </c>
      <c r="E43"/>
      <c r="F43"/>
      <c r="H43" s="49"/>
      <c r="I43" s="49"/>
      <c r="J43" s="49"/>
      <c r="K43" s="49"/>
      <c r="L43" s="49"/>
      <c r="M43" s="45"/>
      <c r="O43" s="5">
        <v>5</v>
      </c>
      <c r="P43" s="6">
        <v>0</v>
      </c>
      <c r="Q43" s="7">
        <v>0.17599999999999999</v>
      </c>
      <c r="R43" s="7">
        <v>1.15E-2</v>
      </c>
      <c r="S43" s="6">
        <v>10</v>
      </c>
    </row>
    <row r="44" spans="1:45" x14ac:dyDescent="0.2">
      <c r="A44" s="36" t="s">
        <v>7</v>
      </c>
      <c r="B44" s="47" t="s">
        <v>43</v>
      </c>
      <c r="C44" s="47" t="s">
        <v>41</v>
      </c>
      <c r="D44" s="27" t="s">
        <v>8</v>
      </c>
      <c r="E44" s="27" t="s">
        <v>9</v>
      </c>
      <c r="F44" s="27" t="s">
        <v>3</v>
      </c>
      <c r="H44" s="49"/>
      <c r="I44" s="49"/>
      <c r="J44" s="49"/>
      <c r="K44" s="49"/>
      <c r="L44" s="49"/>
      <c r="M44" s="45"/>
      <c r="O44" s="5">
        <v>5</v>
      </c>
      <c r="P44" s="6">
        <v>5</v>
      </c>
      <c r="Q44" s="7">
        <v>0.17399999999999999</v>
      </c>
      <c r="R44" s="7">
        <v>1.49E-2</v>
      </c>
      <c r="S44" s="6">
        <v>10</v>
      </c>
    </row>
    <row r="45" spans="1:45" x14ac:dyDescent="0.2">
      <c r="A45" s="36" t="s">
        <v>59</v>
      </c>
      <c r="B45" s="122">
        <v>0.27271057368750001</v>
      </c>
      <c r="C45" s="122">
        <v>0.72456821379948999</v>
      </c>
      <c r="D45" s="29">
        <v>3.1252257261579999</v>
      </c>
      <c r="E45" s="29">
        <v>26.675025443355299</v>
      </c>
      <c r="F45" s="42">
        <v>4.25411226529342E-3</v>
      </c>
    </row>
    <row r="46" spans="1:45" ht="15" x14ac:dyDescent="0.25">
      <c r="A46" s="176" t="s">
        <v>102</v>
      </c>
      <c r="B46" s="124" t="s">
        <v>118</v>
      </c>
      <c r="C46" s="27" t="s">
        <v>3</v>
      </c>
      <c r="K46" s="40"/>
      <c r="O46" s="25"/>
      <c r="P46" s="25" t="s">
        <v>26</v>
      </c>
      <c r="Q46" s="25" t="s">
        <v>27</v>
      </c>
      <c r="R46" s="26" t="s">
        <v>28</v>
      </c>
      <c r="S46" s="26" t="s">
        <v>3</v>
      </c>
      <c r="V46" s="170" t="s">
        <v>22</v>
      </c>
      <c r="W46" s="170"/>
      <c r="X46" s="170"/>
      <c r="Y46" s="170"/>
      <c r="Z46" s="170"/>
      <c r="AB46" s="170" t="s">
        <v>23</v>
      </c>
      <c r="AC46" s="170"/>
      <c r="AD46" s="170"/>
      <c r="AE46" s="170"/>
      <c r="AF46" s="170"/>
      <c r="AH46" s="170" t="s">
        <v>24</v>
      </c>
      <c r="AI46" s="170"/>
      <c r="AJ46" s="170"/>
      <c r="AK46" s="170"/>
      <c r="AL46" s="170"/>
      <c r="AN46" s="14"/>
      <c r="AO46" s="14"/>
      <c r="AP46" s="14"/>
      <c r="AQ46" s="14"/>
      <c r="AR46" s="14"/>
      <c r="AS46" s="14"/>
    </row>
    <row r="47" spans="1:45" ht="15" x14ac:dyDescent="0.25">
      <c r="A47" s="177"/>
      <c r="B47" s="123">
        <v>131</v>
      </c>
      <c r="C47" s="42">
        <v>0.1542</v>
      </c>
      <c r="E47"/>
      <c r="K47" s="40"/>
      <c r="O47" s="36" t="s">
        <v>104</v>
      </c>
      <c r="P47" s="5">
        <v>1</v>
      </c>
      <c r="Q47" s="41">
        <v>25.407027805363199</v>
      </c>
      <c r="R47" s="41">
        <v>1472.7139697324201</v>
      </c>
      <c r="S47" s="42">
        <v>7.1522479542532397E-41</v>
      </c>
      <c r="W47" s="2"/>
      <c r="X47" s="2"/>
      <c r="Y47" s="2"/>
      <c r="Z47" s="2"/>
      <c r="AA47" s="2"/>
      <c r="AC47" s="2"/>
      <c r="AD47" s="2"/>
      <c r="AE47" s="2"/>
      <c r="AF47" s="2"/>
      <c r="AI47" s="2"/>
      <c r="AJ47" s="2"/>
      <c r="AK47" s="2"/>
      <c r="AL47" s="2"/>
    </row>
    <row r="48" spans="1:45" ht="15" x14ac:dyDescent="0.25">
      <c r="B48" s="1" t="s">
        <v>119</v>
      </c>
      <c r="E48" s="40"/>
      <c r="F48" s="40"/>
      <c r="O48" s="36" t="s">
        <v>112</v>
      </c>
      <c r="P48" s="5">
        <v>2</v>
      </c>
      <c r="Q48" s="41">
        <v>8.4911706911339895</v>
      </c>
      <c r="R48" s="41">
        <v>246.09461980389099</v>
      </c>
      <c r="S48" s="42">
        <v>7.3513438607313703E-28</v>
      </c>
      <c r="V48" s="167" t="s">
        <v>68</v>
      </c>
      <c r="W48" s="172" t="s">
        <v>79</v>
      </c>
      <c r="X48" s="172"/>
      <c r="Y48" s="161" t="s">
        <v>78</v>
      </c>
      <c r="Z48" s="161"/>
      <c r="AB48" s="167" t="s">
        <v>68</v>
      </c>
      <c r="AC48" s="172" t="s">
        <v>79</v>
      </c>
      <c r="AD48" s="172"/>
      <c r="AE48" s="161" t="s">
        <v>78</v>
      </c>
      <c r="AF48" s="161"/>
      <c r="AH48" s="167" t="s">
        <v>68</v>
      </c>
      <c r="AI48" s="172" t="s">
        <v>79</v>
      </c>
      <c r="AJ48" s="172"/>
      <c r="AK48" s="161" t="s">
        <v>78</v>
      </c>
      <c r="AL48" s="161"/>
      <c r="AN48" s="2"/>
      <c r="AO48" s="2"/>
      <c r="AP48" s="2"/>
      <c r="AQ48" s="2"/>
      <c r="AR48" s="2"/>
    </row>
    <row r="49" spans="1:53" ht="15" x14ac:dyDescent="0.25">
      <c r="A49" s="126" t="s">
        <v>84</v>
      </c>
      <c r="B49" s="125"/>
      <c r="C49" s="125"/>
      <c r="D49" s="125"/>
      <c r="O49" s="36" t="s">
        <v>5</v>
      </c>
      <c r="P49" s="5">
        <v>1</v>
      </c>
      <c r="Q49" s="41">
        <v>6.5033554467538807E-2</v>
      </c>
      <c r="R49" s="41">
        <v>3.7696587298369901</v>
      </c>
      <c r="S49" s="42">
        <v>5.7415547904755102E-2</v>
      </c>
      <c r="V49" s="167"/>
      <c r="W49" s="25" t="s">
        <v>66</v>
      </c>
      <c r="X49" s="25" t="s">
        <v>67</v>
      </c>
      <c r="Y49" s="25" t="s">
        <v>76</v>
      </c>
      <c r="Z49" s="25" t="s">
        <v>77</v>
      </c>
      <c r="AB49" s="167"/>
      <c r="AC49" s="25" t="s">
        <v>66</v>
      </c>
      <c r="AD49" s="25" t="s">
        <v>67</v>
      </c>
      <c r="AE49" s="25" t="s">
        <v>76</v>
      </c>
      <c r="AF49" s="25" t="s">
        <v>77</v>
      </c>
      <c r="AH49" s="167"/>
      <c r="AI49" s="25" t="s">
        <v>66</v>
      </c>
      <c r="AJ49" s="25" t="s">
        <v>67</v>
      </c>
      <c r="AK49" s="25" t="s">
        <v>76</v>
      </c>
      <c r="AL49" s="25" t="s">
        <v>77</v>
      </c>
      <c r="AN49" s="13"/>
      <c r="AV49" s="2"/>
      <c r="AW49" s="2"/>
      <c r="AX49" s="2"/>
      <c r="AY49" s="2"/>
      <c r="AZ49" s="2"/>
      <c r="BA49" s="2"/>
    </row>
    <row r="50" spans="1:53" x14ac:dyDescent="0.2">
      <c r="A50" s="36" t="s">
        <v>7</v>
      </c>
      <c r="B50" s="47" t="s">
        <v>6</v>
      </c>
      <c r="C50" s="47" t="s">
        <v>10</v>
      </c>
      <c r="D50" s="27" t="s">
        <v>8</v>
      </c>
      <c r="E50" s="27" t="s">
        <v>9</v>
      </c>
      <c r="F50" s="27" t="s">
        <v>3</v>
      </c>
      <c r="O50" s="36" t="s">
        <v>113</v>
      </c>
      <c r="P50" s="37">
        <v>2</v>
      </c>
      <c r="Q50" s="43">
        <v>0.107758783655117</v>
      </c>
      <c r="R50" s="43">
        <v>3.12310962277855</v>
      </c>
      <c r="S50" s="44">
        <v>5.2062734044389603E-2</v>
      </c>
      <c r="V50" s="10">
        <v>0.55000000000000004</v>
      </c>
      <c r="W50" s="10">
        <v>0.03</v>
      </c>
      <c r="X50" s="6">
        <v>0.23</v>
      </c>
      <c r="Y50" s="11">
        <v>-0.35</v>
      </c>
      <c r="Z50" s="6">
        <v>0.41</v>
      </c>
      <c r="AB50" s="10">
        <v>0.55000000000000004</v>
      </c>
      <c r="AC50" s="10">
        <v>-0.01</v>
      </c>
      <c r="AD50" s="6">
        <v>0.23</v>
      </c>
      <c r="AE50" s="35">
        <v>-0.4</v>
      </c>
      <c r="AF50" s="6">
        <v>0.36</v>
      </c>
      <c r="AH50" s="10">
        <v>0.67</v>
      </c>
      <c r="AI50" s="10">
        <v>0.14000000000000001</v>
      </c>
      <c r="AJ50" s="6">
        <v>0.23</v>
      </c>
      <c r="AK50" s="11">
        <v>-0.23</v>
      </c>
      <c r="AL50" s="6">
        <v>0.52</v>
      </c>
      <c r="AN50" s="13"/>
      <c r="AW50" s="13"/>
    </row>
    <row r="51" spans="1:53" x14ac:dyDescent="0.2">
      <c r="A51" s="36" t="s">
        <v>59</v>
      </c>
      <c r="B51" s="41">
        <v>0.16144986025476657</v>
      </c>
      <c r="C51" s="41">
        <v>3.7590800164405531E-2</v>
      </c>
      <c r="D51" s="47">
        <v>4.2667000000000002</v>
      </c>
      <c r="E51" s="47">
        <v>15</v>
      </c>
      <c r="F51" s="44">
        <v>6.9999999999999999E-4</v>
      </c>
      <c r="L51" s="40"/>
      <c r="O51" s="36" t="s">
        <v>25</v>
      </c>
      <c r="P51" s="37">
        <v>54</v>
      </c>
      <c r="Q51" s="43">
        <v>0.93159943457241301</v>
      </c>
      <c r="R51" s="43"/>
      <c r="S51" s="46"/>
      <c r="T51" s="50"/>
      <c r="V51" s="30"/>
      <c r="W51" s="30"/>
      <c r="X51" s="31"/>
      <c r="Y51" s="32"/>
      <c r="Z51" s="31"/>
      <c r="AB51" s="30"/>
      <c r="AC51" s="30"/>
      <c r="AD51" s="31"/>
      <c r="AE51" s="32"/>
      <c r="AF51" s="31"/>
      <c r="AH51" s="30"/>
      <c r="AI51" s="30"/>
      <c r="AJ51" s="31"/>
      <c r="AK51" s="32"/>
      <c r="AL51" s="31"/>
      <c r="AM51" s="14"/>
      <c r="AN51" s="13"/>
      <c r="AO51" s="21"/>
      <c r="AP51" s="22"/>
      <c r="AW51" s="13"/>
    </row>
    <row r="52" spans="1:53" x14ac:dyDescent="0.2">
      <c r="A52" s="36" t="s">
        <v>102</v>
      </c>
      <c r="B52" s="41">
        <v>7.4445534980159683E-2</v>
      </c>
      <c r="C52" s="41">
        <v>4.326891071662263E-2</v>
      </c>
      <c r="D52" s="47">
        <v>1.7205317570326517</v>
      </c>
      <c r="E52" s="47">
        <v>18</v>
      </c>
      <c r="F52" s="44">
        <v>0.10248034226094173</v>
      </c>
      <c r="L52" s="40"/>
      <c r="O52" s="3"/>
      <c r="P52" s="4"/>
      <c r="Q52" s="4"/>
      <c r="R52" s="4"/>
      <c r="S52" s="4"/>
      <c r="T52" s="4"/>
      <c r="V52" s="165" t="s">
        <v>88</v>
      </c>
      <c r="W52" s="166" t="s">
        <v>89</v>
      </c>
      <c r="X52" s="166"/>
      <c r="Y52" s="32"/>
      <c r="Z52" s="31"/>
      <c r="AB52" s="165" t="s">
        <v>88</v>
      </c>
      <c r="AC52" s="166" t="s">
        <v>89</v>
      </c>
      <c r="AD52" s="166"/>
      <c r="AE52" s="32"/>
      <c r="AF52" s="31"/>
      <c r="AH52" s="165" t="s">
        <v>88</v>
      </c>
      <c r="AI52" s="166" t="s">
        <v>89</v>
      </c>
      <c r="AJ52" s="166"/>
      <c r="AK52" s="32"/>
      <c r="AL52" s="31"/>
      <c r="AN52" s="13"/>
      <c r="AO52" s="21"/>
      <c r="AP52" s="22"/>
      <c r="AW52" s="13"/>
      <c r="AX52" s="21"/>
      <c r="AY52" s="22"/>
    </row>
    <row r="53" spans="1:53" ht="15" x14ac:dyDescent="0.25">
      <c r="L53" s="40"/>
      <c r="V53" s="165"/>
      <c r="W53" s="10" t="s">
        <v>76</v>
      </c>
      <c r="X53" s="6" t="s">
        <v>77</v>
      </c>
      <c r="Y53" s="32"/>
      <c r="Z53" s="31"/>
      <c r="AB53" s="165"/>
      <c r="AC53" s="10" t="s">
        <v>76</v>
      </c>
      <c r="AD53" s="6" t="s">
        <v>77</v>
      </c>
      <c r="AE53" s="32"/>
      <c r="AF53" s="31"/>
      <c r="AH53" s="165"/>
      <c r="AI53" s="10" t="s">
        <v>76</v>
      </c>
      <c r="AJ53" s="6" t="s">
        <v>77</v>
      </c>
      <c r="AK53" s="32"/>
      <c r="AL53" s="31"/>
      <c r="AM53" s="2"/>
      <c r="AW53" s="13"/>
      <c r="AX53" s="21"/>
      <c r="AY53" s="22"/>
    </row>
    <row r="54" spans="1:53" ht="15" x14ac:dyDescent="0.25">
      <c r="L54" s="40"/>
      <c r="O54" s="162" t="s">
        <v>11</v>
      </c>
      <c r="P54" s="162"/>
      <c r="Q54" s="162"/>
      <c r="R54" s="162"/>
      <c r="S54" s="162"/>
      <c r="T54" s="162"/>
      <c r="V54" s="33" t="s">
        <v>93</v>
      </c>
      <c r="W54" s="10">
        <v>-0.42</v>
      </c>
      <c r="X54" s="6">
        <v>0.48</v>
      </c>
      <c r="Y54" s="32"/>
      <c r="Z54" s="31"/>
      <c r="AB54" s="33" t="s">
        <v>93</v>
      </c>
      <c r="AC54" s="10">
        <v>-0.47</v>
      </c>
      <c r="AD54" s="6">
        <v>0.43</v>
      </c>
      <c r="AE54" s="32"/>
      <c r="AF54" s="31"/>
      <c r="AH54" s="33" t="s">
        <v>93</v>
      </c>
      <c r="AI54" s="10">
        <v>-0.31</v>
      </c>
      <c r="AJ54" s="6">
        <v>0.57999999999999996</v>
      </c>
      <c r="AK54" s="32"/>
      <c r="AL54" s="31"/>
      <c r="AN54" s="13"/>
    </row>
    <row r="55" spans="1:53" x14ac:dyDescent="0.2">
      <c r="O55" s="168" t="s">
        <v>42</v>
      </c>
      <c r="P55" s="168"/>
      <c r="Q55" s="168"/>
      <c r="R55" s="168"/>
      <c r="S55" s="168"/>
      <c r="T55" s="168"/>
      <c r="V55" s="30"/>
      <c r="W55" s="30"/>
      <c r="X55" s="31"/>
      <c r="Y55" s="32"/>
      <c r="Z55" s="31"/>
      <c r="AB55" s="30"/>
      <c r="AC55" s="30"/>
      <c r="AD55" s="31"/>
      <c r="AE55" s="32"/>
      <c r="AF55" s="31"/>
      <c r="AH55" s="30"/>
      <c r="AI55" s="30"/>
      <c r="AJ55" s="31"/>
      <c r="AK55" s="32"/>
      <c r="AL55" s="31"/>
      <c r="AN55" s="13"/>
      <c r="AW55" s="13"/>
    </row>
    <row r="56" spans="1:53" x14ac:dyDescent="0.2">
      <c r="O56" s="8" t="s">
        <v>31</v>
      </c>
      <c r="P56" s="6" t="s">
        <v>43</v>
      </c>
      <c r="Q56" s="6" t="s">
        <v>41</v>
      </c>
      <c r="R56" s="27" t="s">
        <v>8</v>
      </c>
      <c r="S56" s="6" t="s">
        <v>9</v>
      </c>
      <c r="T56" s="27" t="s">
        <v>3</v>
      </c>
      <c r="V56" s="164" t="s">
        <v>90</v>
      </c>
      <c r="W56" s="164"/>
      <c r="X56" s="164"/>
      <c r="Y56" s="164"/>
      <c r="Z56" s="164"/>
      <c r="AB56" s="164" t="s">
        <v>90</v>
      </c>
      <c r="AC56" s="164"/>
      <c r="AD56" s="164"/>
      <c r="AE56" s="164"/>
      <c r="AF56" s="164"/>
      <c r="AH56" s="164" t="s">
        <v>90</v>
      </c>
      <c r="AI56" s="164"/>
      <c r="AJ56" s="164"/>
      <c r="AK56" s="164"/>
      <c r="AL56" s="164"/>
      <c r="AN56" s="13"/>
      <c r="AW56" s="13"/>
    </row>
    <row r="57" spans="1:53" ht="13.9" customHeight="1" x14ac:dyDescent="0.2">
      <c r="O57" s="119">
        <v>0</v>
      </c>
      <c r="P57" s="6">
        <v>0.18534999999999999</v>
      </c>
      <c r="Q57" s="6">
        <v>5.8700000000000002E-2</v>
      </c>
      <c r="R57" s="6">
        <v>3.1549999999999998</v>
      </c>
      <c r="S57" s="6">
        <v>54</v>
      </c>
      <c r="T57" s="6">
        <v>2.5999999999999999E-3</v>
      </c>
      <c r="V57" s="163" t="s">
        <v>97</v>
      </c>
      <c r="W57" s="163"/>
      <c r="X57" s="163"/>
      <c r="Y57" s="163"/>
      <c r="Z57" s="163"/>
      <c r="AB57" s="163" t="s">
        <v>98</v>
      </c>
      <c r="AC57" s="163"/>
      <c r="AD57" s="163"/>
      <c r="AE57" s="163"/>
      <c r="AF57" s="163"/>
      <c r="AH57" s="163" t="s">
        <v>99</v>
      </c>
      <c r="AI57" s="163"/>
      <c r="AJ57" s="163"/>
      <c r="AK57" s="163"/>
      <c r="AL57" s="163"/>
      <c r="AW57" s="13"/>
    </row>
    <row r="58" spans="1:53" x14ac:dyDescent="0.2">
      <c r="O58" s="119">
        <v>1</v>
      </c>
      <c r="P58" s="6">
        <v>1.4120000000000001E-2</v>
      </c>
      <c r="Q58" s="6">
        <v>5.8700000000000002E-2</v>
      </c>
      <c r="R58" s="6">
        <v>0.24</v>
      </c>
      <c r="S58" s="6">
        <v>54</v>
      </c>
      <c r="T58" s="6">
        <v>0.81089999999999995</v>
      </c>
      <c r="V58" s="163"/>
      <c r="W58" s="163"/>
      <c r="X58" s="163"/>
      <c r="Y58" s="163"/>
      <c r="Z58" s="163"/>
      <c r="AB58" s="163"/>
      <c r="AC58" s="163"/>
      <c r="AD58" s="163"/>
      <c r="AE58" s="163"/>
      <c r="AF58" s="163"/>
      <c r="AH58" s="163"/>
      <c r="AI58" s="163"/>
      <c r="AJ58" s="163"/>
      <c r="AK58" s="163"/>
      <c r="AL58" s="163"/>
      <c r="AP58" s="171"/>
      <c r="AQ58" s="171"/>
    </row>
    <row r="59" spans="1:53" x14ac:dyDescent="0.2">
      <c r="O59" s="119">
        <v>5</v>
      </c>
      <c r="P59" s="6">
        <v>1.9400000000000001E-3</v>
      </c>
      <c r="Q59" s="6">
        <v>5.8700000000000002E-2</v>
      </c>
      <c r="R59" s="6">
        <v>3.3000000000000002E-2</v>
      </c>
      <c r="S59" s="6">
        <v>54</v>
      </c>
      <c r="T59" s="6">
        <v>0.9738</v>
      </c>
      <c r="V59" s="163"/>
      <c r="W59" s="163"/>
      <c r="X59" s="163"/>
      <c r="Y59" s="163"/>
      <c r="Z59" s="163"/>
      <c r="AB59" s="163"/>
      <c r="AC59" s="163"/>
      <c r="AD59" s="163"/>
      <c r="AE59" s="163"/>
      <c r="AF59" s="163"/>
      <c r="AH59" s="163"/>
      <c r="AI59" s="163"/>
      <c r="AJ59" s="163"/>
      <c r="AK59" s="163"/>
      <c r="AL59" s="163"/>
      <c r="AY59" s="171"/>
      <c r="AZ59" s="171"/>
    </row>
    <row r="60" spans="1:53" x14ac:dyDescent="0.2">
      <c r="V60" s="163"/>
      <c r="W60" s="163"/>
      <c r="X60" s="163"/>
      <c r="Y60" s="163"/>
      <c r="Z60" s="163"/>
      <c r="AB60" s="163"/>
      <c r="AC60" s="163"/>
      <c r="AD60" s="163"/>
      <c r="AE60" s="163"/>
      <c r="AF60" s="163"/>
      <c r="AH60" s="163"/>
      <c r="AI60" s="163"/>
      <c r="AJ60" s="163"/>
      <c r="AK60" s="163"/>
      <c r="AL60" s="163"/>
      <c r="AN60" s="15"/>
      <c r="AO60" s="13"/>
    </row>
    <row r="61" spans="1:53" x14ac:dyDescent="0.2">
      <c r="O61" s="159" t="s">
        <v>84</v>
      </c>
      <c r="P61" s="159"/>
      <c r="Q61" s="159"/>
      <c r="R61" s="159"/>
      <c r="V61" s="163"/>
      <c r="W61" s="163"/>
      <c r="X61" s="163"/>
      <c r="Y61" s="163"/>
      <c r="Z61" s="163"/>
      <c r="AB61" s="163"/>
      <c r="AC61" s="163"/>
      <c r="AD61" s="163"/>
      <c r="AE61" s="163"/>
      <c r="AF61" s="163"/>
      <c r="AH61" s="163"/>
      <c r="AI61" s="163"/>
      <c r="AJ61" s="163"/>
      <c r="AK61" s="163"/>
      <c r="AL61" s="163"/>
      <c r="AW61" s="15"/>
      <c r="AX61" s="13"/>
    </row>
    <row r="62" spans="1:53" x14ac:dyDescent="0.2">
      <c r="O62" s="8" t="s">
        <v>31</v>
      </c>
      <c r="P62" s="47" t="s">
        <v>6</v>
      </c>
      <c r="Q62" s="47" t="s">
        <v>10</v>
      </c>
      <c r="R62" s="28" t="s">
        <v>8</v>
      </c>
      <c r="S62" s="28" t="s">
        <v>9</v>
      </c>
      <c r="T62" s="28" t="s">
        <v>3</v>
      </c>
      <c r="W62" s="30"/>
      <c r="X62" s="31"/>
      <c r="Y62" s="32"/>
      <c r="Z62" s="31"/>
      <c r="AB62" s="30"/>
      <c r="AC62" s="30"/>
      <c r="AD62" s="31"/>
      <c r="AE62" s="32"/>
      <c r="AF62" s="31"/>
      <c r="AH62" s="30"/>
      <c r="AI62" s="30"/>
      <c r="AJ62" s="31"/>
      <c r="AK62" s="32"/>
      <c r="AL62" s="31"/>
    </row>
    <row r="63" spans="1:53" x14ac:dyDescent="0.2">
      <c r="O63" s="119">
        <v>0</v>
      </c>
      <c r="P63" s="41">
        <v>8.4622253951102219E-2</v>
      </c>
      <c r="Q63" s="41">
        <v>3.5812778199196253E-2</v>
      </c>
      <c r="R63" s="6">
        <v>2.36</v>
      </c>
      <c r="S63" s="6">
        <v>9</v>
      </c>
      <c r="T63" s="6">
        <v>4.2000000000000003E-2</v>
      </c>
      <c r="Y63" s="13"/>
      <c r="AE63" s="13"/>
      <c r="AK63" s="13"/>
    </row>
    <row r="64" spans="1:53" x14ac:dyDescent="0.2">
      <c r="O64" s="119">
        <v>1</v>
      </c>
      <c r="P64" s="41">
        <v>1.0357228327210238E-2</v>
      </c>
      <c r="Q64" s="41">
        <v>4.5719569438961244E-2</v>
      </c>
      <c r="R64" s="6">
        <v>0.23</v>
      </c>
      <c r="S64" s="6">
        <v>9</v>
      </c>
      <c r="T64" s="6">
        <v>0.82599999999999996</v>
      </c>
      <c r="V64" s="13"/>
      <c r="AB64" s="13"/>
      <c r="AC64" s="13"/>
      <c r="AD64" s="13"/>
      <c r="AJ64" s="13"/>
    </row>
    <row r="65" spans="15:38" x14ac:dyDescent="0.2">
      <c r="O65" s="119">
        <v>5</v>
      </c>
      <c r="P65" s="41">
        <v>-5.5311429523301116E-3</v>
      </c>
      <c r="Q65" s="41">
        <v>5.3820693303530925E-2</v>
      </c>
      <c r="R65" s="6">
        <v>-0.1</v>
      </c>
      <c r="S65" s="6">
        <v>9</v>
      </c>
      <c r="T65" s="6">
        <v>0.92</v>
      </c>
    </row>
    <row r="66" spans="15:38" x14ac:dyDescent="0.2">
      <c r="X66" s="171"/>
      <c r="Y66" s="171"/>
      <c r="AF66" s="171"/>
      <c r="AG66" s="171"/>
      <c r="AL66" s="14"/>
    </row>
    <row r="68" spans="15:38" x14ac:dyDescent="0.2">
      <c r="V68" s="15"/>
      <c r="W68" s="13"/>
      <c r="AB68" s="15"/>
      <c r="AC68" s="15"/>
      <c r="AD68" s="15"/>
      <c r="AE68" s="13"/>
      <c r="AJ68" s="15"/>
      <c r="AK68" s="13"/>
    </row>
    <row r="69" spans="15:38" x14ac:dyDescent="0.2">
      <c r="V69" s="15"/>
      <c r="W69" s="13"/>
      <c r="AB69" s="15"/>
      <c r="AC69" s="15"/>
      <c r="AD69" s="15"/>
      <c r="AE69" s="13"/>
      <c r="AJ69" s="15"/>
      <c r="AK69" s="13"/>
    </row>
    <row r="82" spans="22:37" x14ac:dyDescent="0.2">
      <c r="V82" s="15"/>
      <c r="W82" s="13"/>
      <c r="AB82" s="15"/>
      <c r="AC82" s="15"/>
      <c r="AD82" s="15"/>
      <c r="AE82" s="13"/>
      <c r="AJ82" s="15"/>
      <c r="AK82" s="13"/>
    </row>
  </sheetData>
  <sortState xmlns:xlrd2="http://schemas.microsoft.com/office/spreadsheetml/2017/richdata2" ref="J78:L85">
    <sortCondition ref="J78:J85"/>
    <sortCondition ref="K78:K85"/>
  </sortState>
  <mergeCells count="74">
    <mergeCell ref="H30:K30"/>
    <mergeCell ref="A46:A47"/>
    <mergeCell ref="AK48:AL48"/>
    <mergeCell ref="X66:Y66"/>
    <mergeCell ref="AF66:AG66"/>
    <mergeCell ref="V56:Z56"/>
    <mergeCell ref="V57:Z61"/>
    <mergeCell ref="AB57:AF61"/>
    <mergeCell ref="AH57:AL61"/>
    <mergeCell ref="AY17:AZ17"/>
    <mergeCell ref="AY59:AZ59"/>
    <mergeCell ref="V15:V16"/>
    <mergeCell ref="AH11:AH12"/>
    <mergeCell ref="AI11:AJ11"/>
    <mergeCell ref="AK11:AL11"/>
    <mergeCell ref="V48:V49"/>
    <mergeCell ref="W48:X48"/>
    <mergeCell ref="Y48:Z48"/>
    <mergeCell ref="AB48:AB49"/>
    <mergeCell ref="X29:Y29"/>
    <mergeCell ref="AF29:AG29"/>
    <mergeCell ref="AC48:AD48"/>
    <mergeCell ref="AE48:AF48"/>
    <mergeCell ref="AH48:AH49"/>
    <mergeCell ref="AI48:AJ48"/>
    <mergeCell ref="AB9:AF9"/>
    <mergeCell ref="AH46:AL46"/>
    <mergeCell ref="AB46:AF46"/>
    <mergeCell ref="V46:Z46"/>
    <mergeCell ref="V11:V12"/>
    <mergeCell ref="AB11:AB12"/>
    <mergeCell ref="AC11:AD11"/>
    <mergeCell ref="AE11:AF11"/>
    <mergeCell ref="W11:X11"/>
    <mergeCell ref="Y11:Z11"/>
    <mergeCell ref="W15:X15"/>
    <mergeCell ref="AP16:AQ16"/>
    <mergeCell ref="AP58:AQ58"/>
    <mergeCell ref="AR7:AR8"/>
    <mergeCell ref="AQ7:AQ8"/>
    <mergeCell ref="AO7:AO8"/>
    <mergeCell ref="AP7:AP8"/>
    <mergeCell ref="AN7:AN8"/>
    <mergeCell ref="O27:R27"/>
    <mergeCell ref="O21:T21"/>
    <mergeCell ref="O20:T20"/>
    <mergeCell ref="O55:T55"/>
    <mergeCell ref="O54:T54"/>
    <mergeCell ref="V6:V7"/>
    <mergeCell ref="AH20:AL24"/>
    <mergeCell ref="V52:V53"/>
    <mergeCell ref="W52:X52"/>
    <mergeCell ref="AB52:AB53"/>
    <mergeCell ref="AC52:AD52"/>
    <mergeCell ref="AH52:AH53"/>
    <mergeCell ref="AI52:AJ52"/>
    <mergeCell ref="V9:Z9"/>
    <mergeCell ref="AH9:AL9"/>
    <mergeCell ref="W6:AL7"/>
    <mergeCell ref="O61:R61"/>
    <mergeCell ref="AN16:AN17"/>
    <mergeCell ref="AO16:AO17"/>
    <mergeCell ref="H22:M22"/>
    <mergeCell ref="V20:Z24"/>
    <mergeCell ref="V19:Z19"/>
    <mergeCell ref="AB15:AB16"/>
    <mergeCell ref="AC15:AD15"/>
    <mergeCell ref="AB19:AF19"/>
    <mergeCell ref="AB20:AF24"/>
    <mergeCell ref="AH15:AH16"/>
    <mergeCell ref="AI15:AJ15"/>
    <mergeCell ref="AH19:AL19"/>
    <mergeCell ref="AB56:AF56"/>
    <mergeCell ref="AH56:AL56"/>
  </mergeCells>
  <pageMargins left="0.25" right="0.25" top="0.75" bottom="0.75" header="0.3" footer="0.3"/>
  <pageSetup scale="46" fitToWidth="0" orientation="landscape" r:id="rId1"/>
  <colBreaks count="1" manualBreakCount="1">
    <brk id="20" max="76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91D2F0FF30E946B8198381A611B107" ma:contentTypeVersion="13" ma:contentTypeDescription="Create a new document." ma:contentTypeScope="" ma:versionID="a903383ff3dfa79daf9743f06ed9a7ea">
  <xsd:schema xmlns:xsd="http://www.w3.org/2001/XMLSchema" xmlns:xs="http://www.w3.org/2001/XMLSchema" xmlns:p="http://schemas.microsoft.com/office/2006/metadata/properties" xmlns:ns3="e6b14c07-a7c4-41d3-a26e-90be6fb9823c" xmlns:ns4="e01aab22-d191-4701-b6be-1b3066692fcf" targetNamespace="http://schemas.microsoft.com/office/2006/metadata/properties" ma:root="true" ma:fieldsID="cff86eaa829558e50d67bc7fcdd7a726" ns3:_="" ns4:_="">
    <xsd:import namespace="e6b14c07-a7c4-41d3-a26e-90be6fb9823c"/>
    <xsd:import namespace="e01aab22-d191-4701-b6be-1b3066692f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b14c07-a7c4-41d3-a26e-90be6fb982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MediaServiceLocation" ma:internalName="MediaServiceLocation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aab22-d191-4701-b6be-1b3066692fc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1DB054-42E6-40E0-B6EB-B5CFE84298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b14c07-a7c4-41d3-a26e-90be6fb9823c"/>
    <ds:schemaRef ds:uri="e01aab22-d191-4701-b6be-1b3066692f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FE34BD-40BB-4DB8-9B3A-A2047F4F9F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2C7BA4-CA4A-4F8E-8E54-2E0A444D39D0}">
  <ds:schemaRefs>
    <ds:schemaRef ds:uri="e01aab22-d191-4701-b6be-1b3066692fcf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e6b14c07-a7c4-41d3-a26e-90be6fb9823c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Dataset 1. Raw consumption</vt:lpstr>
      <vt:lpstr>Dataset 2. Analysis results</vt:lpstr>
      <vt:lpstr>'Dataset 1. Raw consumption'!Print_Area</vt:lpstr>
      <vt:lpstr>'Dataset 2. Analysis results'!Print_Area</vt:lpstr>
      <vt:lpstr>'Dataset 1. Raw consumption'!Print_Titles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Ja</dc:creator>
  <cp:lastModifiedBy>Scarlet Park</cp:lastModifiedBy>
  <cp:lastPrinted>2020-01-27T02:32:41Z</cp:lastPrinted>
  <dcterms:created xsi:type="dcterms:W3CDTF">2019-03-13T15:11:10Z</dcterms:created>
  <dcterms:modified xsi:type="dcterms:W3CDTF">2020-02-19T17:24:53Z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0x0101006591D2F0FF30E946B8198381A611B107</vt:lpwstr>
  </property>
</Properties>
</file>