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3155" tabRatio="554" activeTab="3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F24" i="2"/>
  <c r="G4" i="14" l="1"/>
  <c r="E4"/>
  <c r="C6" i="2"/>
  <c r="F62" i="14"/>
  <c r="H62" s="1"/>
  <c r="F57"/>
  <c r="H57" s="1"/>
  <c r="F52"/>
  <c r="H52" s="1"/>
  <c r="H47"/>
  <c r="F47"/>
  <c r="F42"/>
  <c r="H42" s="1"/>
  <c r="F37"/>
  <c r="H37" s="1"/>
  <c r="F32"/>
  <c r="H32" s="1"/>
  <c r="F27"/>
  <c r="H27" s="1"/>
  <c r="F22"/>
  <c r="H22" s="1"/>
  <c r="H17"/>
  <c r="F17"/>
  <c r="F12"/>
  <c r="H12" s="1"/>
  <c r="H4" s="1"/>
  <c r="A12"/>
  <c r="A17" s="1"/>
  <c r="A22" s="1"/>
  <c r="A27" s="1"/>
  <c r="A32" s="1"/>
  <c r="A37" s="1"/>
  <c r="A42" s="1"/>
  <c r="A47" s="1"/>
  <c r="D9"/>
  <c r="F7"/>
  <c r="H7" s="1"/>
  <c r="I7" s="1"/>
  <c r="J4"/>
  <c r="I27" i="2"/>
  <c r="H27"/>
  <c r="H28" s="1"/>
  <c r="G27"/>
  <c r="I19"/>
  <c r="H19"/>
  <c r="G19"/>
  <c r="F19"/>
  <c r="E19"/>
  <c r="C18"/>
  <c r="I6"/>
  <c r="H6"/>
  <c r="G6"/>
  <c r="F6"/>
  <c r="E6"/>
  <c r="F4" i="14" l="1"/>
  <c r="C19" i="2"/>
  <c r="D19" s="1"/>
  <c r="D6"/>
  <c r="I12" i="14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l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I4"/>
  <c r="C4" l="1"/>
  <c r="D4"/>
</calcChain>
</file>

<file path=xl/sharedStrings.xml><?xml version="1.0" encoding="utf-8"?>
<sst xmlns="http://schemas.openxmlformats.org/spreadsheetml/2006/main" count="190" uniqueCount="116">
  <si>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</si>
  <si>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</si>
  <si>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</si>
  <si>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</si>
  <si>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</si>
  <si>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</si>
  <si>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</si>
  <si>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</si>
  <si>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</si>
  <si>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</si>
  <si>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</si>
  <si>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</si>
  <si>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</si>
  <si>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</si>
  <si>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</si>
  <si>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</si>
  <si>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</si>
  <si>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</si>
  <si>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</si>
  <si>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</si>
  <si>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</si>
  <si>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</si>
  <si>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</si>
  <si>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</si>
  <si>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</si>
  <si>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</si>
  <si>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</si>
  <si>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</si>
  <si>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</si>
  <si>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</si>
  <si>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</si>
  <si>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</si>
  <si>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</si>
  <si>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</si>
  <si>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</si>
  <si>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</si>
  <si>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</si>
  <si>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</si>
  <si>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</si>
  <si>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</si>
  <si>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</si>
  <si>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</si>
  <si>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</si>
  <si>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</si>
  <si>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</si>
  <si>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</si>
  <si>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</si>
  <si>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</si>
  <si>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</si>
  <si>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</si>
  <si>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</si>
  <si>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</si>
  <si>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</si>
  <si>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</si>
  <si>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</si>
  <si>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</si>
  <si>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</si>
  <si>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</si>
  <si>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</si>
  <si>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</si>
  <si>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</si>
  <si>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</si>
  <si>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</si>
  <si>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</si>
  <si>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</si>
  <si>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</si>
  <si>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</si>
  <si>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</si>
  <si>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</si>
  <si>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</si>
  <si>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</si>
  <si>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</si>
  <si>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</si>
  <si>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</si>
  <si>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</si>
  <si>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</si>
  <si>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</si>
  <si>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</si>
  <si>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</si>
  <si>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</si>
  <si>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</si>
  <si>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</si>
  <si>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</si>
  <si>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</si>
  <si>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</si>
  <si>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</si>
  <si>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</si>
  <si>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</si>
  <si>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PluralSight</t>
  </si>
  <si>
    <t xml:space="preserve">SALARY 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</si>
  <si>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</si>
  <si>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</si>
  <si>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</si>
  <si>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</si>
  <si>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</si>
  <si>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</si>
  <si>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</si>
  <si>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</si>
  <si>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</si>
  <si>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</si>
  <si>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</si>
  <si>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</si>
  <si>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</si>
  <si>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</si>
  <si>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</si>
  <si>
    <t>Non-Sterling Transaction Fee</t>
  </si>
  <si>
    <t>NASA</t>
  </si>
  <si>
    <t>Dilbert 01</t>
  </si>
  <si>
    <t>Big Bird</t>
  </si>
  <si>
    <t>Dilbert 02</t>
  </si>
  <si>
    <t>Total Paid</t>
  </si>
  <si>
    <t>Day Rate</t>
  </si>
  <si>
    <t>Light bulb</t>
  </si>
  <si>
    <t>Office Supplies</t>
  </si>
  <si>
    <t>Train Ticket</t>
  </si>
  <si>
    <t>Weekly Rebate</t>
  </si>
</sst>
</file>

<file path=xl/styles.xml><?xml version="1.0" encoding="utf-8"?>
<styleSheet xmlns="http://schemas.openxmlformats.org/spreadsheetml/2006/main">
  <numFmts count="12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7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6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4" fillId="5" borderId="0"/>
    <xf numFmtId="0" fontId="1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5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4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11" fillId="5" borderId="0"/>
    <xf numFmtId="0" fontId="7" fillId="5" borderId="0"/>
    <xf numFmtId="0" fontId="6" fillId="5" borderId="0"/>
    <xf numFmtId="0" fontId="10" fillId="5" borderId="0"/>
    <xf numFmtId="0" fontId="7" fillId="5" borderId="0"/>
    <xf numFmtId="0" fontId="6" fillId="5" borderId="0"/>
    <xf numFmtId="0" fontId="9" fillId="5" borderId="0"/>
    <xf numFmtId="0" fontId="7" fillId="5" borderId="0"/>
    <xf numFmtId="0" fontId="6" fillId="5" borderId="0"/>
    <xf numFmtId="0" fontId="6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4" fillId="7" borderId="0"/>
    <xf numFmtId="0" fontId="1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5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4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11" fillId="7" borderId="0"/>
    <xf numFmtId="0" fontId="7" fillId="7" borderId="0"/>
    <xf numFmtId="0" fontId="6" fillId="7" borderId="0"/>
    <xf numFmtId="0" fontId="10" fillId="7" borderId="0"/>
    <xf numFmtId="0" fontId="7" fillId="7" borderId="0"/>
    <xf numFmtId="0" fontId="6" fillId="7" borderId="0"/>
    <xf numFmtId="0" fontId="9" fillId="7" borderId="0"/>
    <xf numFmtId="0" fontId="7" fillId="7" borderId="0"/>
    <xf numFmtId="0" fontId="6" fillId="7" borderId="0"/>
    <xf numFmtId="0" fontId="6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4" fillId="9" borderId="0"/>
    <xf numFmtId="0" fontId="1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5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4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11" fillId="9" borderId="0"/>
    <xf numFmtId="0" fontId="7" fillId="9" borderId="0"/>
    <xf numFmtId="0" fontId="6" fillId="9" borderId="0"/>
    <xf numFmtId="0" fontId="10" fillId="9" borderId="0"/>
    <xf numFmtId="0" fontId="7" fillId="9" borderId="0"/>
    <xf numFmtId="0" fontId="6" fillId="9" borderId="0"/>
    <xf numFmtId="0" fontId="9" fillId="9" borderId="0"/>
    <xf numFmtId="0" fontId="7" fillId="9" borderId="0"/>
    <xf numFmtId="0" fontId="6" fillId="9" borderId="0"/>
    <xf numFmtId="0" fontId="6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4" fillId="11" borderId="0"/>
    <xf numFmtId="0" fontId="1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5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4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11" fillId="11" borderId="0"/>
    <xf numFmtId="0" fontId="7" fillId="11" borderId="0"/>
    <xf numFmtId="0" fontId="6" fillId="11" borderId="0"/>
    <xf numFmtId="0" fontId="10" fillId="11" borderId="0"/>
    <xf numFmtId="0" fontId="7" fillId="11" borderId="0"/>
    <xf numFmtId="0" fontId="6" fillId="11" borderId="0"/>
    <xf numFmtId="0" fontId="9" fillId="11" borderId="0"/>
    <xf numFmtId="0" fontId="7" fillId="11" borderId="0"/>
    <xf numFmtId="0" fontId="6" fillId="11" borderId="0"/>
    <xf numFmtId="0" fontId="6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4" fillId="13" borderId="0"/>
    <xf numFmtId="0" fontId="1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5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4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11" fillId="13" borderId="0"/>
    <xf numFmtId="0" fontId="7" fillId="13" borderId="0"/>
    <xf numFmtId="0" fontId="6" fillId="13" borderId="0"/>
    <xf numFmtId="0" fontId="10" fillId="13" borderId="0"/>
    <xf numFmtId="0" fontId="7" fillId="13" borderId="0"/>
    <xf numFmtId="0" fontId="6" fillId="13" borderId="0"/>
    <xf numFmtId="0" fontId="9" fillId="13" borderId="0"/>
    <xf numFmtId="0" fontId="7" fillId="13" borderId="0"/>
    <xf numFmtId="0" fontId="6" fillId="13" borderId="0"/>
    <xf numFmtId="0" fontId="6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4" fillId="15" borderId="0"/>
    <xf numFmtId="0" fontId="1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5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4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11" fillId="15" borderId="0"/>
    <xf numFmtId="0" fontId="7" fillId="15" borderId="0"/>
    <xf numFmtId="0" fontId="6" fillId="15" borderId="0"/>
    <xf numFmtId="0" fontId="10" fillId="15" borderId="0"/>
    <xf numFmtId="0" fontId="7" fillId="15" borderId="0"/>
    <xf numFmtId="0" fontId="6" fillId="15" borderId="0"/>
    <xf numFmtId="0" fontId="9" fillId="15" borderId="0"/>
    <xf numFmtId="0" fontId="7" fillId="15" borderId="0"/>
    <xf numFmtId="0" fontId="6" fillId="15" borderId="0"/>
    <xf numFmtId="0" fontId="6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4" fillId="6" borderId="0"/>
    <xf numFmtId="0" fontId="1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5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4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11" fillId="6" borderId="0"/>
    <xf numFmtId="0" fontId="7" fillId="6" borderId="0"/>
    <xf numFmtId="0" fontId="6" fillId="6" borderId="0"/>
    <xf numFmtId="0" fontId="10" fillId="6" borderId="0"/>
    <xf numFmtId="0" fontId="7" fillId="6" borderId="0"/>
    <xf numFmtId="0" fontId="6" fillId="6" borderId="0"/>
    <xf numFmtId="0" fontId="9" fillId="6" borderId="0"/>
    <xf numFmtId="0" fontId="7" fillId="6" borderId="0"/>
    <xf numFmtId="0" fontId="6" fillId="6" borderId="0"/>
    <xf numFmtId="0" fontId="6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4" fillId="8" borderId="0"/>
    <xf numFmtId="0" fontId="1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5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4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11" fillId="8" borderId="0"/>
    <xf numFmtId="0" fontId="7" fillId="8" borderId="0"/>
    <xf numFmtId="0" fontId="6" fillId="8" borderId="0"/>
    <xf numFmtId="0" fontId="10" fillId="8" borderId="0"/>
    <xf numFmtId="0" fontId="7" fillId="8" borderId="0"/>
    <xf numFmtId="0" fontId="6" fillId="8" borderId="0"/>
    <xf numFmtId="0" fontId="9" fillId="8" borderId="0"/>
    <xf numFmtId="0" fontId="7" fillId="8" borderId="0"/>
    <xf numFmtId="0" fontId="6" fillId="8" borderId="0"/>
    <xf numFmtId="0" fontId="6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4" fillId="10" borderId="0"/>
    <xf numFmtId="0" fontId="1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5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4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11" fillId="10" borderId="0"/>
    <xf numFmtId="0" fontId="7" fillId="10" borderId="0"/>
    <xf numFmtId="0" fontId="6" fillId="10" borderId="0"/>
    <xf numFmtId="0" fontId="10" fillId="10" borderId="0"/>
    <xf numFmtId="0" fontId="7" fillId="10" borderId="0"/>
    <xf numFmtId="0" fontId="6" fillId="10" borderId="0"/>
    <xf numFmtId="0" fontId="9" fillId="10" borderId="0"/>
    <xf numFmtId="0" fontId="7" fillId="10" borderId="0"/>
    <xf numFmtId="0" fontId="6" fillId="10" borderId="0"/>
    <xf numFmtId="0" fontId="6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4" fillId="3" borderId="0"/>
    <xf numFmtId="0" fontId="17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4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11" fillId="3" borderId="0"/>
    <xf numFmtId="0" fontId="7" fillId="3" borderId="0"/>
    <xf numFmtId="0" fontId="6" fillId="3" borderId="0"/>
    <xf numFmtId="0" fontId="10" fillId="3" borderId="0"/>
    <xf numFmtId="0" fontId="7" fillId="3" borderId="0"/>
    <xf numFmtId="0" fontId="6" fillId="3" borderId="0"/>
    <xf numFmtId="0" fontId="9" fillId="3" borderId="0"/>
    <xf numFmtId="0" fontId="7" fillId="3" borderId="0"/>
    <xf numFmtId="0" fontId="6" fillId="3" borderId="0"/>
    <xf numFmtId="0" fontId="6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4" fillId="14" borderId="0"/>
    <xf numFmtId="0" fontId="1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5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4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11" fillId="14" borderId="0"/>
    <xf numFmtId="0" fontId="7" fillId="14" borderId="0"/>
    <xf numFmtId="0" fontId="6" fillId="14" borderId="0"/>
    <xf numFmtId="0" fontId="10" fillId="14" borderId="0"/>
    <xf numFmtId="0" fontId="7" fillId="14" borderId="0"/>
    <xf numFmtId="0" fontId="6" fillId="14" borderId="0"/>
    <xf numFmtId="0" fontId="9" fillId="14" borderId="0"/>
    <xf numFmtId="0" fontId="7" fillId="14" borderId="0"/>
    <xf numFmtId="0" fontId="6" fillId="14" borderId="0"/>
    <xf numFmtId="0" fontId="6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4" fillId="16" borderId="0"/>
    <xf numFmtId="0" fontId="1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5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4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11" fillId="16" borderId="0"/>
    <xf numFmtId="0" fontId="7" fillId="16" borderId="0"/>
    <xf numFmtId="0" fontId="6" fillId="16" borderId="0"/>
    <xf numFmtId="0" fontId="10" fillId="16" borderId="0"/>
    <xf numFmtId="0" fontId="7" fillId="16" borderId="0"/>
    <xf numFmtId="0" fontId="6" fillId="16" borderId="0"/>
    <xf numFmtId="0" fontId="9" fillId="16" borderId="0"/>
    <xf numFmtId="0" fontId="7" fillId="16" borderId="0"/>
    <xf numFmtId="0" fontId="6" fillId="16" borderId="0"/>
    <xf numFmtId="0" fontId="25" fillId="25" borderId="0"/>
    <xf numFmtId="0" fontId="25" fillId="27" borderId="0"/>
    <xf numFmtId="0" fontId="25" fillId="29" borderId="0"/>
    <xf numFmtId="0" fontId="25" fillId="31" borderId="0"/>
    <xf numFmtId="0" fontId="25" fillId="32" borderId="0"/>
    <xf numFmtId="0" fontId="25" fillId="34" borderId="0"/>
    <xf numFmtId="0" fontId="25" fillId="24" borderId="0"/>
    <xf numFmtId="0" fontId="25" fillId="26" borderId="0"/>
    <xf numFmtId="0" fontId="25" fillId="28" borderId="0"/>
    <xf numFmtId="0" fontId="25" fillId="30" borderId="0"/>
    <xf numFmtId="0" fontId="25" fillId="12" borderId="0"/>
    <xf numFmtId="0" fontId="25" fillId="33" borderId="0"/>
    <xf numFmtId="0" fontId="37" fillId="20" borderId="0"/>
    <xf numFmtId="0" fontId="40" fillId="22" borderId="9"/>
    <xf numFmtId="0" fontId="42" fillId="23" borderId="12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0" fontId="43" fillId="0" borderId="0"/>
    <xf numFmtId="0" fontId="36" fillId="19" borderId="0"/>
    <xf numFmtId="0" fontId="33" fillId="0" borderId="6"/>
    <xf numFmtId="0" fontId="34" fillId="0" borderId="7"/>
    <xf numFmtId="0" fontId="35" fillId="0" borderId="8"/>
    <xf numFmtId="0" fontId="35" fillId="0" borderId="0"/>
    <xf numFmtId="0" fontId="31" fillId="0" borderId="0"/>
    <xf numFmtId="0" fontId="38" fillId="21" borderId="9"/>
    <xf numFmtId="0" fontId="41" fillId="0" borderId="11"/>
    <xf numFmtId="0" fontId="23" fillId="4" borderId="0"/>
    <xf numFmtId="0" fontId="5" fillId="0" borderId="0"/>
    <xf numFmtId="0" fontId="46" fillId="0" borderId="0">
      <protection locked="0"/>
    </xf>
    <xf numFmtId="0" fontId="4" fillId="0" borderId="0"/>
    <xf numFmtId="0" fontId="17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164" fontId="20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6" fillId="0" borderId="0"/>
    <xf numFmtId="0" fontId="10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2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4" fillId="2" borderId="2"/>
    <xf numFmtId="0" fontId="17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20" fillId="2" borderId="2"/>
    <xf numFmtId="0" fontId="15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4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1" fillId="2" borderId="2"/>
    <xf numFmtId="0" fontId="7" fillId="2" borderId="2"/>
    <xf numFmtId="0" fontId="6" fillId="2" borderId="2"/>
    <xf numFmtId="0" fontId="10" fillId="2" borderId="2"/>
    <xf numFmtId="0" fontId="7" fillId="2" borderId="2"/>
    <xf numFmtId="0" fontId="6" fillId="2" borderId="2"/>
    <xf numFmtId="0" fontId="9" fillId="2" borderId="2"/>
    <xf numFmtId="0" fontId="7" fillId="2" borderId="2"/>
    <xf numFmtId="0" fontId="6" fillId="2" borderId="2"/>
    <xf numFmtId="0" fontId="39" fillId="22" borderId="10"/>
    <xf numFmtId="9" fontId="20" fillId="0" borderId="0"/>
    <xf numFmtId="0" fontId="32" fillId="0" borderId="0"/>
    <xf numFmtId="0" fontId="44" fillId="0" borderId="13"/>
    <xf numFmtId="0" fontId="24" fillId="0" borderId="0"/>
  </cellStyleXfs>
  <cellXfs count="146">
    <xf numFmtId="164" fontId="0" fillId="0" borderId="0" xfId="0" applyNumberFormat="1" applyFont="1" applyFill="1" applyBorder="1"/>
    <xf numFmtId="44" fontId="19" fillId="0" borderId="0" xfId="756" applyNumberFormat="1" applyFont="1" applyFill="1" applyBorder="1"/>
    <xf numFmtId="164" fontId="20" fillId="0" borderId="0" xfId="801" applyNumberFormat="1" applyFont="1" applyFill="1" applyBorder="1"/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4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44" fontId="26" fillId="0" borderId="0" xfId="756" applyNumberFormat="1" applyFont="1" applyFill="1" applyBorder="1"/>
    <xf numFmtId="171" fontId="0" fillId="0" borderId="0" xfId="748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168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wrapText="1"/>
    </xf>
    <xf numFmtId="43" fontId="18" fillId="18" borderId="1" xfId="748" applyNumberFormat="1" applyFont="1" applyFill="1" applyBorder="1"/>
    <xf numFmtId="44" fontId="18" fillId="18" borderId="1" xfId="756" applyNumberFormat="1" applyFont="1" applyFill="1" applyBorder="1"/>
    <xf numFmtId="14" fontId="0" fillId="0" borderId="0" xfId="0" applyNumberFormat="1" applyFont="1" applyFill="1" applyBorder="1"/>
    <xf numFmtId="0" fontId="27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1" xfId="0" applyNumberFormat="1" applyFont="1" applyFill="1" applyBorder="1"/>
    <xf numFmtId="170" fontId="19" fillId="0" borderId="1" xfId="0" applyNumberFormat="1" applyFont="1" applyFill="1" applyBorder="1" applyAlignment="1">
      <alignment horizontal="center"/>
    </xf>
    <xf numFmtId="169" fontId="19" fillId="0" borderId="1" xfId="756" applyNumberFormat="1" applyFont="1" applyFill="1" applyBorder="1"/>
    <xf numFmtId="9" fontId="19" fillId="0" borderId="0" xfId="927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27" fillId="0" borderId="1" xfId="0" applyNumberFormat="1" applyFont="1" applyFill="1" applyBorder="1"/>
    <xf numFmtId="164" fontId="18" fillId="0" borderId="1" xfId="0" applyNumberFormat="1" applyFont="1" applyFill="1" applyBorder="1"/>
    <xf numFmtId="14" fontId="28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18" borderId="0" xfId="0" applyNumberFormat="1" applyFont="1" applyFill="1" applyBorder="1"/>
    <xf numFmtId="164" fontId="0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4" fontId="30" fillId="2" borderId="3" xfId="850" applyNumberFormat="1" applyFont="1" applyFill="1" applyBorder="1" applyAlignment="1">
      <alignment wrapText="1"/>
    </xf>
    <xf numFmtId="44" fontId="30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 wrapText="1"/>
    </xf>
    <xf numFmtId="44" fontId="30" fillId="2" borderId="0" xfId="85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8" fillId="0" borderId="1" xfId="0" applyNumberFormat="1" applyFont="1" applyFill="1" applyBorder="1"/>
    <xf numFmtId="14" fontId="27" fillId="0" borderId="1" xfId="0" applyNumberFormat="1" applyFont="1" applyFill="1" applyBorder="1"/>
    <xf numFmtId="164" fontId="0" fillId="0" borderId="0" xfId="0" applyNumberFormat="1" applyFont="1" applyFill="1" applyBorder="1"/>
    <xf numFmtId="14" fontId="27" fillId="17" borderId="1" xfId="0" applyNumberFormat="1" applyFont="1" applyFill="1" applyBorder="1" applyAlignment="1">
      <alignment vertical="center"/>
    </xf>
    <xf numFmtId="164" fontId="27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8" fillId="0" borderId="0" xfId="0" applyNumberFormat="1" applyFont="1" applyFill="1" applyBorder="1"/>
    <xf numFmtId="164" fontId="31" fillId="0" borderId="0" xfId="770" applyNumberFormat="1" applyFont="1" applyFill="1" applyBorder="1"/>
    <xf numFmtId="164" fontId="20" fillId="0" borderId="0" xfId="801" applyNumberFormat="1" applyFont="1" applyFill="1" applyBorder="1"/>
    <xf numFmtId="164" fontId="28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44" fontId="25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18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0" fillId="0" borderId="0" xfId="0" applyNumberFormat="1" applyFont="1" applyFill="1" applyBorder="1"/>
    <xf numFmtId="164" fontId="31" fillId="0" borderId="0" xfId="770" applyNumberFormat="1" applyFont="1" applyFill="1" applyBorder="1"/>
    <xf numFmtId="164" fontId="26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0" fillId="0" borderId="0" xfId="801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44" fontId="20" fillId="0" borderId="0" xfId="76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/>
    <xf numFmtId="166" fontId="45" fillId="4" borderId="0" xfId="773" applyNumberFormat="1" applyFont="1" applyFill="1" applyBorder="1" applyAlignment="1">
      <alignment horizontal="center"/>
    </xf>
    <xf numFmtId="44" fontId="45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44" fontId="18" fillId="17" borderId="1" xfId="0" applyNumberFormat="1" applyFont="1" applyFill="1" applyBorder="1" applyAlignment="1">
      <alignment vertical="center"/>
    </xf>
    <xf numFmtId="44" fontId="4" fillId="0" borderId="0" xfId="756" applyNumberFormat="1" applyFont="1" applyFill="1" applyBorder="1"/>
    <xf numFmtId="44" fontId="20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3" fillId="2" borderId="2" xfId="923" applyFont="1"/>
    <xf numFmtId="0" fontId="3" fillId="35" borderId="0" xfId="800" applyFont="1" applyFill="1"/>
    <xf numFmtId="172" fontId="3" fillId="35" borderId="0" xfId="800" applyNumberFormat="1" applyFont="1" applyFill="1"/>
    <xf numFmtId="172" fontId="3" fillId="2" borderId="2" xfId="923" applyNumberFormat="1" applyFont="1"/>
    <xf numFmtId="0" fontId="31" fillId="0" borderId="0" xfId="770"/>
    <xf numFmtId="0" fontId="2" fillId="2" borderId="2" xfId="923" applyFont="1"/>
    <xf numFmtId="0" fontId="1" fillId="2" borderId="2" xfId="923" applyFont="1"/>
    <xf numFmtId="164" fontId="0" fillId="0" borderId="0" xfId="0" applyNumberFormat="1" applyFont="1" applyFill="1" applyBorder="1"/>
    <xf numFmtId="166" fontId="0" fillId="0" borderId="0" xfId="0" applyNumberFormat="1" applyFill="1" applyBorder="1"/>
    <xf numFmtId="166" fontId="0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 vertical="top" wrapText="1"/>
    </xf>
    <xf numFmtId="164" fontId="26" fillId="0" borderId="0" xfId="0" applyNumberFormat="1" applyFont="1" applyFill="1" applyBorder="1" applyAlignment="1">
      <alignment horizontal="center"/>
    </xf>
    <xf numFmtId="8" fontId="19" fillId="0" borderId="0" xfId="756" applyNumberFormat="1" applyFont="1" applyFill="1" applyBorder="1"/>
    <xf numFmtId="168" fontId="0" fillId="0" borderId="0" xfId="0" applyNumberFormat="1" applyFill="1" applyBorder="1"/>
    <xf numFmtId="164" fontId="19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5" fontId="45" fillId="4" borderId="0" xfId="77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 applyAlignment="1">
      <alignment horizontal="center" vertical="center"/>
    </xf>
    <xf numFmtId="44" fontId="45" fillId="4" borderId="0" xfId="773" applyNumberFormat="1" applyFont="1" applyFill="1" applyBorder="1" applyAlignment="1">
      <alignment horizontal="center" vertical="center"/>
    </xf>
    <xf numFmtId="165" fontId="20" fillId="0" borderId="0" xfId="801" applyNumberFormat="1" applyFont="1" applyFill="1" applyBorder="1" applyAlignment="1">
      <alignment horizontal="center" vertical="center"/>
    </xf>
    <xf numFmtId="166" fontId="20" fillId="0" borderId="0" xfId="801" applyNumberFormat="1" applyFont="1" applyFill="1" applyBorder="1" applyAlignment="1">
      <alignment horizontal="center" vertical="center"/>
    </xf>
    <xf numFmtId="44" fontId="20" fillId="0" borderId="0" xfId="763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  <xf numFmtId="166" fontId="45" fillId="4" borderId="0" xfId="773" applyNumberFormat="1" applyFont="1" applyFill="1" applyBorder="1" applyAlignment="1">
      <alignment horizontal="center" vertic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5"/>
  <sheetViews>
    <sheetView zoomScale="80" workbookViewId="0">
      <pane ySplit="3" topLeftCell="A4" activePane="bottomLeft" state="frozen"/>
      <selection pane="bottomLeft" activeCell="H12" sqref="H12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0" t="s">
        <v>95</v>
      </c>
      <c r="B1" s="80"/>
      <c r="D1" s="21"/>
      <c r="E1" s="21"/>
      <c r="F1" s="21"/>
      <c r="G1" s="21"/>
      <c r="H1" s="21"/>
      <c r="I1" s="21"/>
      <c r="J1" s="3"/>
      <c r="K1" s="21"/>
      <c r="L1" s="21"/>
      <c r="M1" s="21"/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2.75">
      <c r="A2" s="3" t="s">
        <v>48</v>
      </c>
      <c r="B2" s="3"/>
      <c r="D2" s="21"/>
      <c r="E2" s="21"/>
      <c r="F2" s="21"/>
      <c r="G2" s="21"/>
      <c r="H2" s="21"/>
      <c r="I2" s="21"/>
      <c r="J2" s="3"/>
      <c r="K2" s="21"/>
      <c r="L2" s="21"/>
      <c r="M2" s="21"/>
      <c r="N2" s="2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2.75">
      <c r="E3" s="11" t="s">
        <v>49</v>
      </c>
      <c r="F3" s="136" t="s">
        <v>50</v>
      </c>
      <c r="G3" s="136"/>
      <c r="H3" s="136"/>
      <c r="I3" s="11"/>
      <c r="J3" s="11"/>
      <c r="K3" s="23"/>
      <c r="L3" s="11"/>
      <c r="M3" s="24"/>
      <c r="N3" s="24"/>
      <c r="O3" s="11"/>
      <c r="P3" s="11"/>
      <c r="Q3" s="11"/>
      <c r="R3" s="22"/>
      <c r="S3" s="22"/>
      <c r="T3" s="22"/>
      <c r="U3" s="22"/>
      <c r="V3" s="22"/>
      <c r="W3" s="22"/>
      <c r="X3" s="22"/>
      <c r="Y3" s="22"/>
    </row>
    <row r="4" spans="1:25" s="105" customFormat="1" ht="12.75">
      <c r="A4" s="61" t="s">
        <v>27</v>
      </c>
      <c r="B4" s="33" t="s">
        <v>51</v>
      </c>
      <c r="C4" s="60" t="s">
        <v>52</v>
      </c>
      <c r="D4" s="60" t="s">
        <v>53</v>
      </c>
      <c r="E4" s="34" t="s">
        <v>54</v>
      </c>
      <c r="F4" s="34" t="s">
        <v>8</v>
      </c>
      <c r="G4" s="34" t="s">
        <v>10</v>
      </c>
      <c r="H4" s="34" t="s">
        <v>9</v>
      </c>
      <c r="I4" s="60" t="s">
        <v>12</v>
      </c>
      <c r="J4" s="25"/>
      <c r="K4" s="25"/>
      <c r="L4" s="25"/>
      <c r="M4" s="25"/>
      <c r="N4" s="25"/>
      <c r="O4" s="25"/>
      <c r="P4" s="22"/>
      <c r="Q4" s="22"/>
      <c r="R4" s="22"/>
      <c r="S4" s="22"/>
      <c r="T4" s="22"/>
      <c r="U4" s="22"/>
      <c r="V4" s="22"/>
      <c r="W4" s="22"/>
      <c r="X4" s="22"/>
    </row>
    <row r="5" spans="1:25" s="106" customFormat="1" ht="12.75">
      <c r="A5" s="108"/>
      <c r="B5" s="59"/>
      <c r="C5" s="109"/>
      <c r="D5" s="109"/>
      <c r="E5" s="25"/>
      <c r="F5" s="25"/>
      <c r="G5" s="25"/>
      <c r="H5" s="25"/>
      <c r="I5" s="107"/>
      <c r="J5" s="25"/>
      <c r="K5" s="25"/>
      <c r="L5" s="25"/>
      <c r="M5" s="25"/>
      <c r="N5" s="25"/>
      <c r="O5" s="25"/>
      <c r="P5" s="22"/>
      <c r="Q5" s="22"/>
      <c r="R5" s="22"/>
      <c r="S5" s="22"/>
      <c r="T5" s="22"/>
      <c r="U5" s="22"/>
      <c r="V5" s="22"/>
      <c r="W5" s="22"/>
      <c r="X5" s="22"/>
    </row>
    <row r="6" spans="1:25" s="106" customFormat="1" ht="12.75">
      <c r="A6" s="63"/>
      <c r="B6" s="64" t="s">
        <v>55</v>
      </c>
      <c r="C6" s="110">
        <f t="shared" ref="C6:I6" si="0">SUM(C5:C5)</f>
        <v>0</v>
      </c>
      <c r="D6" s="110">
        <f t="shared" si="0"/>
        <v>0</v>
      </c>
      <c r="E6" s="110">
        <f t="shared" si="0"/>
        <v>0</v>
      </c>
      <c r="F6" s="110">
        <f t="shared" si="0"/>
        <v>0</v>
      </c>
      <c r="G6" s="110">
        <f t="shared" si="0"/>
        <v>0</v>
      </c>
      <c r="H6" s="110">
        <f t="shared" si="0"/>
        <v>0</v>
      </c>
      <c r="I6" s="110">
        <f t="shared" si="0"/>
        <v>0</v>
      </c>
      <c r="J6" s="25"/>
      <c r="K6" s="25"/>
      <c r="L6" s="25"/>
      <c r="M6" s="25"/>
      <c r="N6" s="25"/>
      <c r="O6" s="25"/>
      <c r="P6" s="22"/>
      <c r="Q6" s="22"/>
      <c r="R6" s="22"/>
      <c r="S6" s="22"/>
      <c r="T6" s="22"/>
      <c r="U6" s="22"/>
      <c r="V6" s="22"/>
      <c r="W6" s="22"/>
      <c r="X6" s="22"/>
    </row>
    <row r="7" spans="1:25" s="106" customFormat="1" ht="12.75">
      <c r="A7" s="102"/>
      <c r="B7" s="59"/>
      <c r="C7" s="107"/>
      <c r="D7" s="107"/>
      <c r="E7" s="25"/>
      <c r="F7" s="25"/>
      <c r="G7" s="25"/>
      <c r="H7" s="25"/>
      <c r="I7" s="107"/>
      <c r="J7" s="25"/>
      <c r="K7" s="25"/>
      <c r="L7" s="25"/>
      <c r="M7" s="25"/>
      <c r="N7" s="25"/>
      <c r="O7" s="25"/>
      <c r="P7" s="22"/>
      <c r="Q7" s="22"/>
      <c r="R7" s="22"/>
      <c r="S7" s="22"/>
      <c r="T7" s="22"/>
      <c r="U7" s="22"/>
      <c r="V7" s="22"/>
      <c r="W7" s="22"/>
      <c r="X7" s="22"/>
    </row>
    <row r="8" spans="1:25" s="57" customFormat="1" ht="12.75">
      <c r="A8" s="58"/>
      <c r="B8" s="59"/>
      <c r="C8" s="53"/>
      <c r="D8" s="53"/>
      <c r="E8" s="25"/>
      <c r="F8" s="25"/>
      <c r="G8" s="25"/>
      <c r="H8" s="25"/>
      <c r="I8" s="53"/>
      <c r="J8" s="25"/>
      <c r="K8" s="25"/>
      <c r="L8" s="25"/>
      <c r="M8" s="25"/>
      <c r="N8" s="25"/>
      <c r="O8" s="25"/>
      <c r="P8" s="22"/>
      <c r="Q8" s="22"/>
      <c r="R8" s="22"/>
      <c r="S8" s="22"/>
      <c r="T8" s="22"/>
      <c r="U8" s="22"/>
      <c r="V8" s="22"/>
      <c r="W8" s="22"/>
      <c r="X8" s="22"/>
    </row>
    <row r="9" spans="1:25" s="52" customFormat="1" ht="12.75">
      <c r="C9" s="21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2"/>
      <c r="Q9" s="22"/>
      <c r="R9" s="22"/>
      <c r="S9" s="22"/>
      <c r="T9" s="22"/>
      <c r="U9" s="22"/>
      <c r="V9" s="22"/>
      <c r="W9" s="22"/>
      <c r="X9" s="22"/>
    </row>
    <row r="10" spans="1:25" ht="12.75">
      <c r="A10" s="3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5" ht="12.75">
      <c r="A11" s="135" t="s">
        <v>56</v>
      </c>
      <c r="B11" s="13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5" ht="12.75" customHeight="1">
      <c r="C12" s="21"/>
      <c r="E12" s="32" t="s">
        <v>49</v>
      </c>
      <c r="F12" s="16"/>
      <c r="G12" s="32"/>
      <c r="H12" s="11"/>
      <c r="I12" s="11"/>
      <c r="J12" s="11"/>
      <c r="L12" s="11"/>
      <c r="M12" s="11"/>
      <c r="N12" s="22"/>
      <c r="Q12" s="22"/>
      <c r="R12" s="22"/>
      <c r="S12" s="22"/>
      <c r="T12" s="22"/>
      <c r="U12" s="22"/>
      <c r="V12" s="22"/>
    </row>
    <row r="13" spans="1:25" ht="25.5">
      <c r="A13" s="133" t="s">
        <v>27</v>
      </c>
      <c r="B13" s="133" t="s">
        <v>0</v>
      </c>
      <c r="C13" s="24" t="s">
        <v>58</v>
      </c>
      <c r="D13" s="134" t="s">
        <v>57</v>
      </c>
      <c r="E13" s="32" t="s">
        <v>59</v>
      </c>
      <c r="F13" s="16" t="s">
        <v>11</v>
      </c>
      <c r="G13" s="128" t="s">
        <v>113</v>
      </c>
      <c r="H13" s="11"/>
      <c r="I13" s="11"/>
      <c r="J13" s="11"/>
      <c r="L13" s="11"/>
      <c r="M13" s="11"/>
      <c r="N13" s="11"/>
      <c r="Q13" s="22"/>
      <c r="R13" s="22"/>
      <c r="S13" s="22"/>
      <c r="T13" s="22"/>
      <c r="U13" s="22"/>
      <c r="V13" s="22"/>
    </row>
    <row r="14" spans="1:25" ht="27.75" customHeight="1">
      <c r="A14" s="5">
        <v>42491</v>
      </c>
      <c r="B14" s="78" t="s">
        <v>112</v>
      </c>
      <c r="C14" s="1">
        <v>5.12</v>
      </c>
      <c r="D14" s="21"/>
      <c r="E14" s="21"/>
      <c r="F14" s="21"/>
      <c r="G14" s="21">
        <v>5.12</v>
      </c>
      <c r="H14" s="21"/>
      <c r="I14" s="1"/>
      <c r="J14" s="21"/>
      <c r="K14" s="22"/>
      <c r="L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5" ht="12.75">
      <c r="A15" s="79">
        <v>42492</v>
      </c>
      <c r="B15" s="15" t="s">
        <v>114</v>
      </c>
      <c r="C15" s="132">
        <v>20.45</v>
      </c>
      <c r="D15" s="21"/>
      <c r="E15" s="21"/>
      <c r="F15" s="21">
        <v>20.45</v>
      </c>
      <c r="G15" s="21"/>
      <c r="H15" s="21"/>
      <c r="I15" s="21"/>
      <c r="J15" s="21"/>
      <c r="K15" s="22"/>
      <c r="L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5" ht="12.75">
      <c r="A16" s="81"/>
      <c r="B16" s="15"/>
      <c r="C16" s="1"/>
      <c r="D16" s="21"/>
      <c r="E16" s="21"/>
      <c r="F16" s="21"/>
      <c r="G16" s="21"/>
      <c r="H16" s="21"/>
      <c r="I16" s="21"/>
      <c r="J16" s="21"/>
      <c r="K16" s="22"/>
      <c r="L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8" ht="12.75">
      <c r="A17" s="82"/>
      <c r="B17" s="15"/>
      <c r="C17" s="1"/>
      <c r="D17" s="21"/>
      <c r="E17" s="21"/>
      <c r="F17" s="21"/>
      <c r="G17" s="21"/>
      <c r="H17" s="21"/>
      <c r="I17" s="21"/>
      <c r="J17" s="21"/>
      <c r="K17" s="22"/>
      <c r="L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8" ht="12.75">
      <c r="C18" s="1">
        <f>SUM(E18:I18)</f>
        <v>0</v>
      </c>
      <c r="D18" s="21"/>
      <c r="G18" s="21"/>
      <c r="H18" s="21"/>
      <c r="I18" s="21"/>
      <c r="J18" s="21"/>
      <c r="K18" s="22"/>
      <c r="L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8" ht="12.75">
      <c r="A19" s="17"/>
      <c r="B19" s="17" t="s">
        <v>55</v>
      </c>
      <c r="C19" s="18">
        <f>SUM(C14:C18)</f>
        <v>25.57</v>
      </c>
      <c r="D19" s="17">
        <f>C19+SUM(D14:D18)</f>
        <v>25.57</v>
      </c>
      <c r="E19" s="17">
        <f>SUM(E14:E18)</f>
        <v>0</v>
      </c>
      <c r="F19" s="17">
        <f>SUM(F14:F18)</f>
        <v>20.45</v>
      </c>
      <c r="G19" s="17">
        <f>SUM(G14:G18)</f>
        <v>5.12</v>
      </c>
      <c r="H19" s="17">
        <f>SUM(H15:H18)</f>
        <v>0</v>
      </c>
      <c r="I19" s="17">
        <f>SUM(I15:I18)</f>
        <v>0</v>
      </c>
      <c r="J19" s="25"/>
      <c r="K19" s="25"/>
      <c r="L19" s="25"/>
      <c r="M19" s="25"/>
      <c r="N19" s="25"/>
      <c r="O19" s="22"/>
      <c r="P19" s="22"/>
      <c r="Q19" s="22"/>
      <c r="R19" s="22"/>
      <c r="S19" s="22"/>
      <c r="T19" s="22"/>
      <c r="U19" s="22"/>
      <c r="V19" s="22"/>
    </row>
    <row r="20" spans="1:28" ht="12.75">
      <c r="A20" s="5"/>
      <c r="C20" s="21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2"/>
      <c r="Q20" s="22"/>
      <c r="R20" s="22"/>
      <c r="S20" s="22"/>
      <c r="T20" s="22"/>
      <c r="U20" s="22"/>
      <c r="V20" s="22"/>
      <c r="W20" s="22"/>
      <c r="X20" s="22"/>
    </row>
    <row r="21" spans="1:28" ht="12.75">
      <c r="A21" s="135"/>
      <c r="B21" s="135"/>
      <c r="C21" s="3"/>
      <c r="G21" s="21"/>
      <c r="H21" s="21"/>
      <c r="I21" s="21"/>
      <c r="J21" s="21"/>
      <c r="K21" s="21"/>
      <c r="L21" s="3"/>
      <c r="M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8" ht="12.75" customHeight="1">
      <c r="A22" s="42" t="s">
        <v>60</v>
      </c>
      <c r="F22" s="74"/>
      <c r="I22" s="3"/>
      <c r="J22" s="21"/>
      <c r="K22" s="27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8" ht="12.75" customHeight="1">
      <c r="A23" s="4"/>
      <c r="B23" s="87" t="s">
        <v>61</v>
      </c>
      <c r="C23" s="88" t="s">
        <v>62</v>
      </c>
      <c r="D23" s="88" t="s">
        <v>63</v>
      </c>
      <c r="E23" s="88" t="s">
        <v>64</v>
      </c>
      <c r="F23" s="88" t="s">
        <v>65</v>
      </c>
      <c r="G23" s="88" t="s">
        <v>66</v>
      </c>
      <c r="H23" s="88" t="s">
        <v>67</v>
      </c>
      <c r="I23" s="88" t="s">
        <v>68</v>
      </c>
      <c r="J23" s="88" t="s">
        <v>110</v>
      </c>
      <c r="K23" s="129" t="s">
        <v>111</v>
      </c>
      <c r="N23" s="11"/>
      <c r="O23" s="24"/>
      <c r="P23" s="24"/>
      <c r="Q23" s="11"/>
      <c r="R23" s="11"/>
      <c r="S23" s="11"/>
      <c r="T23" s="22"/>
      <c r="U23" s="22"/>
      <c r="V23" s="11"/>
      <c r="W23" s="22"/>
      <c r="X23" s="22"/>
      <c r="Y23" s="22"/>
      <c r="Z23" s="22"/>
      <c r="AA23" s="22"/>
      <c r="AB23" s="22"/>
    </row>
    <row r="24" spans="1:28" ht="12.75">
      <c r="A24" s="19"/>
      <c r="B24" s="87" t="s">
        <v>106</v>
      </c>
      <c r="C24" s="122" t="s">
        <v>107</v>
      </c>
      <c r="D24" s="130">
        <v>42370</v>
      </c>
      <c r="E24" s="130">
        <v>42401</v>
      </c>
      <c r="F24" s="88">
        <f>30</f>
        <v>30</v>
      </c>
      <c r="G24" s="88">
        <v>7.5</v>
      </c>
      <c r="H24" s="88">
        <v>1</v>
      </c>
      <c r="I24" s="88">
        <v>500</v>
      </c>
      <c r="J24" s="88">
        <v>500</v>
      </c>
      <c r="K24" s="129">
        <v>500</v>
      </c>
      <c r="L24" s="22"/>
      <c r="M24" s="22"/>
      <c r="O24" s="22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s="105" customFormat="1" ht="15.75">
      <c r="A25" s="103"/>
      <c r="B25" s="131" t="s">
        <v>108</v>
      </c>
      <c r="C25" s="122" t="s">
        <v>109</v>
      </c>
      <c r="D25" s="130">
        <v>42401</v>
      </c>
      <c r="E25" s="130"/>
      <c r="F25" s="88"/>
      <c r="G25" s="88">
        <v>15</v>
      </c>
      <c r="H25" s="88">
        <v>1</v>
      </c>
      <c r="I25" s="88">
        <v>1000</v>
      </c>
      <c r="J25" s="88"/>
      <c r="K25" s="129"/>
      <c r="L25" s="22"/>
      <c r="M25" s="22"/>
      <c r="O25" s="22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s="76" customFormat="1" ht="15.75">
      <c r="A26" s="77"/>
      <c r="B26" s="86"/>
      <c r="C26" s="85"/>
      <c r="D26" s="103"/>
      <c r="E26" s="103"/>
      <c r="F26" s="89"/>
      <c r="G26" s="4"/>
      <c r="H26" s="13"/>
      <c r="I26" s="12"/>
      <c r="K26" s="22"/>
      <c r="L26" s="22"/>
      <c r="M26" s="22"/>
      <c r="O26" s="22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2.75">
      <c r="A27" s="28"/>
      <c r="B27" s="34" t="s">
        <v>55</v>
      </c>
      <c r="C27" s="28"/>
      <c r="D27" s="28"/>
      <c r="E27" s="28"/>
      <c r="F27" s="28"/>
      <c r="G27" s="29">
        <f>SUM(G24:G26)</f>
        <v>22.5</v>
      </c>
      <c r="H27" s="73">
        <f>SUM(H24:H26)</f>
        <v>2</v>
      </c>
      <c r="I27" s="30">
        <f>SUM(I24:I26)</f>
        <v>1500</v>
      </c>
      <c r="J27" s="25"/>
      <c r="K27" s="25"/>
      <c r="L27" s="25"/>
      <c r="M27" s="25"/>
      <c r="N27" s="25"/>
      <c r="O27" s="25"/>
      <c r="P27" s="25"/>
      <c r="Q27" s="26"/>
      <c r="R27" s="26"/>
      <c r="S27" s="26"/>
      <c r="T27" s="22"/>
      <c r="U27" s="22"/>
      <c r="V27" s="22"/>
    </row>
    <row r="28" spans="1:28" ht="15">
      <c r="D28" s="21"/>
      <c r="E28" s="21"/>
      <c r="F28" s="21"/>
      <c r="H28" s="31">
        <f>H27/275</f>
        <v>7.2727272727272727E-3</v>
      </c>
      <c r="I28" s="75" t="s">
        <v>69</v>
      </c>
      <c r="J28" s="22"/>
      <c r="K28" s="22"/>
      <c r="L28" s="22"/>
      <c r="M28" s="22"/>
      <c r="N28" s="22"/>
      <c r="O28" s="22"/>
      <c r="P28" s="22"/>
      <c r="Q28" s="22"/>
    </row>
    <row r="29" spans="1:28" ht="12.75">
      <c r="B29" s="7"/>
      <c r="F29" s="10"/>
    </row>
    <row r="30" spans="1:28" ht="12.75">
      <c r="B30" s="6"/>
    </row>
    <row r="31" spans="1:28">
      <c r="C31" s="9"/>
    </row>
    <row r="33" spans="1:8" ht="12.75">
      <c r="B33" s="71"/>
      <c r="C33" s="71"/>
      <c r="E33" s="22"/>
      <c r="F33" s="22"/>
      <c r="G33" s="22"/>
      <c r="H33" s="22"/>
    </row>
    <row r="34" spans="1:8" ht="12.75">
      <c r="A34" s="22"/>
      <c r="B34" s="22"/>
      <c r="C34" s="22"/>
      <c r="D34" s="22"/>
      <c r="E34" s="22"/>
      <c r="F34" s="22"/>
      <c r="G34" s="22"/>
      <c r="H34" s="22"/>
    </row>
    <row r="35" spans="1:8" ht="12.75">
      <c r="A35" s="22"/>
      <c r="B35" s="22"/>
      <c r="C35" s="22"/>
      <c r="D35" s="22"/>
      <c r="E35" s="22"/>
      <c r="F35" s="22"/>
      <c r="G35" s="22"/>
      <c r="H35" s="22"/>
    </row>
    <row r="36" spans="1:8" ht="12.75">
      <c r="A36" s="22"/>
      <c r="B36" s="22"/>
      <c r="C36" s="22"/>
      <c r="D36" s="22"/>
      <c r="E36" s="22"/>
      <c r="F36" s="22"/>
      <c r="G36" s="22"/>
      <c r="H36" s="22"/>
    </row>
    <row r="37" spans="1:8" ht="12.75">
      <c r="A37" s="22"/>
      <c r="B37" s="22"/>
      <c r="C37" s="22"/>
      <c r="D37" s="22"/>
      <c r="E37" s="22"/>
      <c r="F37" s="22"/>
      <c r="G37" s="22"/>
      <c r="H37" s="22"/>
    </row>
    <row r="38" spans="1:8" ht="12.75">
      <c r="A38" s="22"/>
      <c r="B38" s="22"/>
      <c r="C38" s="22"/>
      <c r="D38" s="22"/>
      <c r="E38" s="22"/>
      <c r="F38" s="22"/>
      <c r="G38" s="22"/>
      <c r="H38" s="22"/>
    </row>
    <row r="39" spans="1:8" ht="12.75">
      <c r="A39" s="22"/>
      <c r="B39" s="22"/>
      <c r="C39" s="22"/>
      <c r="D39" s="22"/>
      <c r="E39" s="22"/>
      <c r="F39" s="22"/>
      <c r="G39" s="22"/>
      <c r="H39" s="22"/>
    </row>
    <row r="40" spans="1:8" ht="12.75">
      <c r="A40" s="22"/>
      <c r="B40" s="22"/>
      <c r="C40" s="22"/>
      <c r="D40" s="22"/>
      <c r="E40" s="22"/>
      <c r="F40" s="22"/>
      <c r="G40" s="22"/>
      <c r="H40" s="22"/>
    </row>
    <row r="41" spans="1:8" ht="12.75">
      <c r="A41" s="22"/>
      <c r="B41" s="22"/>
      <c r="C41" s="22"/>
      <c r="D41" s="22"/>
      <c r="E41" s="22"/>
      <c r="F41" s="22"/>
      <c r="G41" s="22"/>
      <c r="H41" s="22"/>
    </row>
    <row r="42" spans="1:8" ht="12.75">
      <c r="A42" s="22"/>
      <c r="B42" s="22"/>
      <c r="C42" s="22"/>
      <c r="D42" s="22"/>
      <c r="E42" s="22"/>
      <c r="F42" s="22"/>
      <c r="G42" s="22"/>
      <c r="H42" s="22"/>
    </row>
    <row r="43" spans="1:8" ht="12.75">
      <c r="A43" s="22"/>
      <c r="B43" s="22"/>
      <c r="C43" s="22"/>
      <c r="D43" s="22"/>
      <c r="E43" s="22"/>
      <c r="F43" s="22"/>
      <c r="G43" s="22"/>
      <c r="H43" s="22"/>
    </row>
    <row r="44" spans="1:8" ht="12.75">
      <c r="A44" s="22"/>
      <c r="B44" s="22"/>
      <c r="C44" s="22"/>
      <c r="D44" s="22"/>
      <c r="E44" s="22"/>
      <c r="F44" s="22"/>
      <c r="G44" s="22"/>
      <c r="H44" s="22"/>
    </row>
    <row r="45" spans="1:8" ht="12.75">
      <c r="A45" s="22"/>
      <c r="B45" s="22"/>
      <c r="C45" s="22"/>
      <c r="D45" s="22"/>
      <c r="E45" s="22"/>
      <c r="F45" s="22"/>
      <c r="G45" s="22"/>
      <c r="H45" s="22"/>
    </row>
    <row r="46" spans="1:8" ht="12.75">
      <c r="A46" s="22"/>
      <c r="B46" s="22"/>
      <c r="C46" s="22"/>
      <c r="D46" s="22"/>
      <c r="E46" s="22"/>
      <c r="F46" s="22"/>
      <c r="G46" s="22"/>
      <c r="H46" s="22"/>
    </row>
    <row r="47" spans="1:8" ht="12.75">
      <c r="A47" s="22"/>
      <c r="B47" s="22"/>
      <c r="C47" s="22"/>
      <c r="D47" s="22"/>
      <c r="E47" s="22"/>
      <c r="F47" s="22"/>
      <c r="G47" s="22"/>
      <c r="H47" s="22"/>
    </row>
    <row r="48" spans="1:8" ht="12.75">
      <c r="A48" s="22"/>
      <c r="B48" s="22"/>
      <c r="C48" s="22"/>
      <c r="D48" s="22"/>
      <c r="E48" s="22"/>
      <c r="F48" s="22"/>
      <c r="G48" s="22"/>
      <c r="H48" s="22"/>
    </row>
    <row r="49" spans="1:8" ht="12.75">
      <c r="A49" s="22"/>
      <c r="B49" s="22"/>
      <c r="C49" s="22"/>
      <c r="D49" s="22"/>
      <c r="E49" s="22"/>
      <c r="F49" s="22"/>
      <c r="G49" s="22"/>
      <c r="H49" s="22"/>
    </row>
    <row r="50" spans="1:8" ht="12.75">
      <c r="A50" s="22"/>
      <c r="B50" s="22"/>
      <c r="C50" s="22"/>
      <c r="D50" s="22"/>
      <c r="E50" s="22"/>
      <c r="F50" s="22"/>
      <c r="G50" s="22"/>
      <c r="H50" s="22"/>
    </row>
    <row r="51" spans="1:8" ht="12.75">
      <c r="A51" s="22"/>
      <c r="B51" s="22"/>
      <c r="C51" s="22"/>
      <c r="D51" s="22"/>
      <c r="E51" s="22"/>
      <c r="F51" s="22"/>
      <c r="G51" s="22"/>
      <c r="H51" s="22"/>
    </row>
    <row r="52" spans="1:8" ht="12.75">
      <c r="A52" s="22"/>
      <c r="B52" s="22"/>
      <c r="C52" s="22"/>
      <c r="D52" s="22"/>
      <c r="E52" s="22"/>
      <c r="F52" s="22"/>
      <c r="G52" s="22"/>
      <c r="H52" s="22"/>
    </row>
    <row r="53" spans="1:8" ht="12.75">
      <c r="A53" s="22"/>
      <c r="B53" s="22"/>
      <c r="C53" s="22"/>
      <c r="D53" s="22"/>
      <c r="E53" s="22"/>
      <c r="F53" s="22"/>
      <c r="G53" s="22"/>
      <c r="H53" s="22"/>
    </row>
    <row r="54" spans="1:8" ht="12.75">
      <c r="A54" s="22"/>
      <c r="B54" s="22"/>
      <c r="C54" s="22"/>
      <c r="D54" s="22"/>
      <c r="E54" s="22"/>
      <c r="F54" s="22"/>
      <c r="G54" s="22"/>
      <c r="H54" s="22"/>
    </row>
    <row r="55" spans="1:8" ht="12.75">
      <c r="A55" s="22"/>
      <c r="B55" s="22"/>
      <c r="C55" s="22"/>
      <c r="D55" s="22"/>
      <c r="E55" s="22"/>
      <c r="F55" s="22"/>
      <c r="G55" s="22"/>
      <c r="H55" s="22"/>
    </row>
    <row r="56" spans="1:8" ht="12.75">
      <c r="A56" s="22"/>
      <c r="B56" s="22"/>
      <c r="C56" s="22"/>
      <c r="D56" s="22"/>
      <c r="E56" s="22"/>
      <c r="F56" s="22"/>
      <c r="G56" s="22"/>
      <c r="H56" s="22"/>
    </row>
    <row r="57" spans="1:8" ht="12.75">
      <c r="A57" s="22"/>
      <c r="B57" s="22"/>
      <c r="C57" s="22"/>
      <c r="D57" s="22"/>
      <c r="E57" s="22"/>
      <c r="F57" s="22"/>
      <c r="G57" s="22"/>
      <c r="H57" s="22"/>
    </row>
    <row r="58" spans="1:8" ht="12.75">
      <c r="A58" s="22"/>
      <c r="B58" s="22"/>
      <c r="C58" s="22"/>
      <c r="D58" s="22"/>
      <c r="E58" s="22"/>
      <c r="F58" s="22"/>
      <c r="G58" s="22"/>
      <c r="H58" s="22"/>
    </row>
    <row r="59" spans="1:8" ht="12.75">
      <c r="A59" s="22"/>
      <c r="B59" s="22"/>
      <c r="C59" s="22"/>
      <c r="D59" s="22"/>
      <c r="E59" s="22"/>
      <c r="F59" s="22"/>
      <c r="G59" s="22"/>
      <c r="H59" s="22"/>
    </row>
    <row r="60" spans="1:8" ht="12.75">
      <c r="A60" s="22"/>
      <c r="B60" s="22"/>
      <c r="C60" s="22"/>
      <c r="D60" s="22"/>
      <c r="E60" s="22"/>
      <c r="F60" s="22"/>
      <c r="G60" s="22"/>
      <c r="H60" s="22"/>
    </row>
    <row r="61" spans="1:8" ht="12.75">
      <c r="A61" s="22"/>
      <c r="B61" s="22"/>
      <c r="C61" s="22"/>
      <c r="D61" s="22"/>
      <c r="E61" s="22"/>
      <c r="F61" s="22"/>
      <c r="G61" s="22"/>
      <c r="H61" s="22"/>
    </row>
    <row r="62" spans="1:8" ht="12.75">
      <c r="A62" s="22"/>
      <c r="B62" s="22"/>
      <c r="C62" s="22"/>
      <c r="D62" s="22"/>
      <c r="E62" s="22"/>
      <c r="F62" s="22"/>
      <c r="G62" s="22"/>
      <c r="H62" s="22"/>
    </row>
    <row r="63" spans="1:8" ht="12.75">
      <c r="A63" s="22"/>
      <c r="B63" s="22"/>
      <c r="C63" s="22"/>
      <c r="D63" s="22"/>
      <c r="E63" s="22"/>
      <c r="F63" s="22"/>
      <c r="G63" s="22"/>
      <c r="H63" s="22"/>
    </row>
    <row r="64" spans="1:8" ht="12.75">
      <c r="A64" s="22"/>
      <c r="B64" s="22"/>
      <c r="C64" s="22"/>
      <c r="D64" s="22"/>
      <c r="E64" s="22"/>
      <c r="F64" s="22"/>
      <c r="G64" s="22"/>
      <c r="H64" s="22"/>
    </row>
    <row r="65" spans="2:8" ht="12.75">
      <c r="B65" s="22"/>
      <c r="D65" s="22"/>
      <c r="E65" s="22"/>
      <c r="F65" s="22"/>
      <c r="G65" s="22"/>
      <c r="H65" s="22"/>
    </row>
    <row r="66" spans="2:8" ht="12.75">
      <c r="B66" s="22"/>
      <c r="D66" s="22"/>
      <c r="E66" s="22"/>
      <c r="F66" s="22"/>
      <c r="G66" s="22"/>
      <c r="H66" s="22"/>
    </row>
    <row r="67" spans="2:8" ht="12.75">
      <c r="B67" s="22"/>
      <c r="D67" s="22"/>
      <c r="E67" s="22"/>
      <c r="F67" s="22"/>
      <c r="G67" s="22"/>
      <c r="H67" s="22"/>
    </row>
    <row r="68" spans="2:8" ht="12.75">
      <c r="B68" s="22"/>
      <c r="D68" s="22"/>
      <c r="E68" s="22"/>
      <c r="F68" s="22"/>
      <c r="G68" s="22"/>
      <c r="H68" s="22"/>
    </row>
    <row r="69" spans="2:8" ht="12.75">
      <c r="B69" s="22"/>
      <c r="D69" s="22"/>
      <c r="E69" s="22"/>
      <c r="F69" s="22"/>
      <c r="G69" s="22"/>
      <c r="H69" s="22"/>
    </row>
    <row r="70" spans="2:8" ht="12.75">
      <c r="B70" s="22"/>
      <c r="D70" s="22"/>
      <c r="E70" s="22"/>
      <c r="F70" s="22"/>
      <c r="G70" s="22"/>
      <c r="H70" s="22"/>
    </row>
    <row r="71" spans="2:8" ht="12.75">
      <c r="D71" s="22"/>
      <c r="E71" s="22"/>
      <c r="F71" s="22"/>
      <c r="G71" s="22"/>
      <c r="H71" s="22"/>
    </row>
    <row r="72" spans="2:8" ht="12.75">
      <c r="D72" s="22"/>
      <c r="E72" s="22"/>
      <c r="F72" s="22"/>
      <c r="G72" s="22"/>
      <c r="H72" s="22"/>
    </row>
    <row r="73" spans="2:8" ht="12.75">
      <c r="D73" s="22"/>
      <c r="E73" s="22"/>
      <c r="F73" s="22"/>
      <c r="G73" s="22"/>
      <c r="H73" s="22"/>
    </row>
    <row r="74" spans="2:8" ht="12.75">
      <c r="D74" s="22"/>
      <c r="E74" s="22"/>
      <c r="F74" s="22"/>
      <c r="G74" s="22"/>
      <c r="H74" s="22"/>
    </row>
    <row r="75" spans="2:8" ht="12.75">
      <c r="D75" s="22"/>
      <c r="E75" s="22"/>
      <c r="F75" s="22"/>
      <c r="G75" s="22"/>
      <c r="H75" s="22"/>
    </row>
  </sheetData>
  <sortState ref="A5:AJ44">
    <sortCondition ref="B5"/>
    <sortCondition ref="A5"/>
  </sortState>
  <mergeCells count="3">
    <mergeCell ref="A11:B11"/>
    <mergeCell ref="A21:B21"/>
    <mergeCell ref="F3:H3"/>
  </mergeCells>
  <hyperlinks>
    <hyperlink ref="C24" r:id="rId1"/>
    <hyperlink ref="C25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workbookViewId="0">
      <pane ySplit="2" topLeftCell="A3" activePane="bottomLeft" state="frozen"/>
      <selection pane="bottomLeft" activeCell="B34" sqref="B34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36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0"/>
      <c r="B1" s="40"/>
      <c r="C1" s="40"/>
      <c r="D1" s="40"/>
      <c r="E1" s="40"/>
      <c r="F1" s="137" t="s">
        <v>26</v>
      </c>
      <c r="G1" s="137"/>
      <c r="H1" s="20"/>
      <c r="I1" s="20"/>
    </row>
    <row r="2" spans="1:9">
      <c r="A2" s="40" t="s">
        <v>27</v>
      </c>
      <c r="B2" s="40" t="s">
        <v>0</v>
      </c>
      <c r="C2" s="20" t="s">
        <v>28</v>
      </c>
      <c r="D2" s="20" t="s">
        <v>29</v>
      </c>
      <c r="E2" s="20" t="s">
        <v>26</v>
      </c>
      <c r="F2" s="20" t="s">
        <v>30</v>
      </c>
      <c r="G2" s="20" t="s">
        <v>31</v>
      </c>
      <c r="H2" s="41" t="s">
        <v>32</v>
      </c>
      <c r="I2" s="20" t="s">
        <v>2</v>
      </c>
    </row>
    <row r="3" spans="1:9" s="119" customFormat="1" ht="14.25" customHeight="1">
      <c r="A3" s="120">
        <v>42466</v>
      </c>
      <c r="B3" s="119" t="s">
        <v>33</v>
      </c>
      <c r="G3" s="119">
        <v>100</v>
      </c>
    </row>
    <row r="4" spans="1:9" s="119" customFormat="1" ht="15">
      <c r="A4" s="120">
        <v>42468</v>
      </c>
      <c r="B4" s="119" t="s">
        <v>34</v>
      </c>
      <c r="C4" s="119">
        <v>23.62</v>
      </c>
      <c r="D4" s="119">
        <v>0</v>
      </c>
      <c r="E4" s="119">
        <v>76.38</v>
      </c>
      <c r="F4" s="119">
        <v>-23.62</v>
      </c>
    </row>
    <row r="5" spans="1:9" s="119" customFormat="1" ht="15">
      <c r="A5" s="120">
        <v>42471</v>
      </c>
      <c r="B5" s="119" t="s">
        <v>36</v>
      </c>
      <c r="C5" s="119">
        <v>0.96</v>
      </c>
      <c r="D5" s="119">
        <v>0</v>
      </c>
      <c r="E5" s="119">
        <v>75.42</v>
      </c>
      <c r="F5" s="119">
        <v>-24.580000000000002</v>
      </c>
    </row>
    <row r="6" spans="1:9" s="118" customFormat="1" ht="15">
      <c r="A6" s="121">
        <v>42609</v>
      </c>
      <c r="B6" s="124" t="s">
        <v>88</v>
      </c>
      <c r="C6" s="118">
        <v>3.1</v>
      </c>
      <c r="D6" s="118">
        <v>0</v>
      </c>
      <c r="E6" s="118">
        <v>72.320000000000007</v>
      </c>
      <c r="F6" s="118">
        <v>-3.1</v>
      </c>
    </row>
    <row r="7" spans="1:9" s="118" customFormat="1" ht="15">
      <c r="A7" s="121">
        <v>42610</v>
      </c>
      <c r="B7" s="118" t="s">
        <v>89</v>
      </c>
      <c r="C7" s="118">
        <v>0</v>
      </c>
      <c r="D7" s="118">
        <v>1000</v>
      </c>
      <c r="E7" s="118">
        <v>1072.32</v>
      </c>
      <c r="F7" s="118">
        <v>996.9</v>
      </c>
    </row>
    <row r="8" spans="1:9" s="118" customFormat="1" ht="15">
      <c r="A8" s="121">
        <v>42611</v>
      </c>
      <c r="B8" s="118" t="s">
        <v>37</v>
      </c>
      <c r="C8" s="118">
        <v>34.99</v>
      </c>
      <c r="D8" s="118">
        <v>0</v>
      </c>
      <c r="E8" s="118">
        <v>1037.33</v>
      </c>
      <c r="F8" s="118">
        <v>961.91</v>
      </c>
    </row>
    <row r="9" spans="1:9" s="118" customFormat="1" ht="15">
      <c r="A9" s="121">
        <v>42612</v>
      </c>
      <c r="B9" s="123" t="s">
        <v>96</v>
      </c>
      <c r="C9" s="118">
        <v>14.5</v>
      </c>
      <c r="D9" s="118">
        <v>0</v>
      </c>
      <c r="E9" s="118">
        <v>1022.8299999999999</v>
      </c>
      <c r="F9" s="118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zoomScale="80" zoomScaleNormal="80" workbookViewId="0">
      <pane ySplit="1" topLeftCell="A2" activePane="bottomLeft" state="frozen"/>
      <selection pane="bottomLeft" activeCell="D26" sqref="D26"/>
    </sheetView>
  </sheetViews>
  <sheetFormatPr defaultColWidth="9" defaultRowHeight="12"/>
  <cols>
    <col min="1" max="1" width="16.625" style="14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69" customWidth="1"/>
    <col min="8" max="8" width="11.625" style="69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>
      <c r="A1" s="14" t="s">
        <v>38</v>
      </c>
      <c r="B1" s="91" t="s">
        <v>39</v>
      </c>
      <c r="C1" s="91" t="s">
        <v>40</v>
      </c>
      <c r="D1" s="91" t="s">
        <v>41</v>
      </c>
      <c r="E1" s="91" t="s">
        <v>42</v>
      </c>
      <c r="F1" s="91" t="s">
        <v>1</v>
      </c>
      <c r="G1" s="91" t="s">
        <v>43</v>
      </c>
      <c r="H1" s="91" t="s">
        <v>44</v>
      </c>
      <c r="I1" s="91" t="s">
        <v>2</v>
      </c>
    </row>
    <row r="2" spans="1:10" s="69" customFormat="1" ht="15">
      <c r="A2" s="108">
        <v>42611</v>
      </c>
      <c r="B2" s="35">
        <v>42592</v>
      </c>
      <c r="C2" s="108">
        <v>42524</v>
      </c>
      <c r="D2" s="104" t="s">
        <v>45</v>
      </c>
      <c r="E2" s="111">
        <v>-9</v>
      </c>
      <c r="F2" s="113"/>
      <c r="G2" s="69">
        <v>3</v>
      </c>
      <c r="H2" s="69">
        <v>2</v>
      </c>
      <c r="I2" s="68"/>
      <c r="J2" s="67"/>
    </row>
    <row r="3" spans="1:10">
      <c r="A3" s="108">
        <v>42611</v>
      </c>
      <c r="B3" s="35"/>
      <c r="C3" s="83">
        <v>42544</v>
      </c>
      <c r="D3" s="8" t="s">
        <v>46</v>
      </c>
      <c r="E3" s="56">
        <v>-13</v>
      </c>
      <c r="F3" s="113"/>
      <c r="I3" s="69"/>
      <c r="J3" s="69"/>
    </row>
    <row r="4" spans="1:10">
      <c r="A4" s="108">
        <v>42611</v>
      </c>
      <c r="B4" s="35">
        <v>42592</v>
      </c>
      <c r="C4" s="96">
        <v>42562</v>
      </c>
      <c r="D4" s="116" t="s">
        <v>16</v>
      </c>
      <c r="E4" s="56">
        <v>-11.99</v>
      </c>
      <c r="F4" s="113"/>
      <c r="I4" s="69"/>
      <c r="J4" s="69"/>
    </row>
    <row r="5" spans="1:10">
      <c r="A5" s="96"/>
      <c r="B5" s="35"/>
      <c r="C5" s="103">
        <v>42581</v>
      </c>
      <c r="D5" s="117" t="s">
        <v>97</v>
      </c>
      <c r="E5" s="56">
        <v>-22.15</v>
      </c>
      <c r="F5" s="113"/>
      <c r="G5" s="70">
        <v>4</v>
      </c>
      <c r="H5" s="70">
        <v>5</v>
      </c>
      <c r="I5" s="68"/>
      <c r="J5" s="67"/>
    </row>
    <row r="6" spans="1:10">
      <c r="A6" s="96"/>
      <c r="B6" s="35"/>
      <c r="C6" s="103">
        <v>42581</v>
      </c>
      <c r="D6" s="117" t="s">
        <v>88</v>
      </c>
      <c r="E6" s="56">
        <v>-0.66</v>
      </c>
      <c r="F6" s="113"/>
      <c r="G6" s="70"/>
      <c r="H6" s="70"/>
      <c r="I6" s="68"/>
      <c r="J6" s="69"/>
    </row>
    <row r="7" spans="1:10">
      <c r="A7" s="96"/>
      <c r="B7" s="35"/>
      <c r="C7" s="103">
        <v>42585</v>
      </c>
      <c r="D7" s="117" t="s">
        <v>103</v>
      </c>
      <c r="E7" s="56">
        <v>-6.85</v>
      </c>
      <c r="F7" s="113"/>
      <c r="G7" s="70"/>
      <c r="H7" s="70"/>
      <c r="I7" s="68"/>
      <c r="J7" s="67"/>
    </row>
    <row r="8" spans="1:10">
      <c r="B8" s="35"/>
      <c r="C8" s="103">
        <v>42590</v>
      </c>
      <c r="D8" s="8" t="s">
        <v>47</v>
      </c>
      <c r="E8" s="56">
        <v>-25</v>
      </c>
      <c r="F8" s="113"/>
    </row>
    <row r="9" spans="1:10">
      <c r="B9" s="35"/>
      <c r="C9" s="103">
        <v>42592</v>
      </c>
      <c r="D9" s="117" t="s">
        <v>104</v>
      </c>
      <c r="E9" s="56">
        <v>-174</v>
      </c>
      <c r="F9" s="113"/>
    </row>
    <row r="10" spans="1:10">
      <c r="B10" s="35"/>
      <c r="C10" s="103">
        <v>42593</v>
      </c>
      <c r="D10" s="117" t="s">
        <v>98</v>
      </c>
      <c r="E10" s="56">
        <v>-35.020000000000003</v>
      </c>
      <c r="F10" s="113"/>
    </row>
    <row r="11" spans="1:10">
      <c r="B11" s="35"/>
      <c r="C11" s="103">
        <v>42594</v>
      </c>
      <c r="D11" s="117" t="s">
        <v>98</v>
      </c>
      <c r="E11" s="56">
        <v>-11.99</v>
      </c>
      <c r="F11" s="113"/>
    </row>
    <row r="12" spans="1:10">
      <c r="A12" s="103"/>
      <c r="B12" s="35"/>
      <c r="C12" s="103"/>
      <c r="D12" s="8"/>
      <c r="E12" s="56"/>
      <c r="F12" s="113"/>
      <c r="G12" s="70"/>
      <c r="I12" s="68"/>
      <c r="J12" s="105"/>
    </row>
    <row r="13" spans="1:10">
      <c r="A13" s="103"/>
      <c r="B13" s="35"/>
      <c r="C13" s="103"/>
      <c r="D13" s="8"/>
      <c r="E13" s="56"/>
      <c r="F13" s="113"/>
      <c r="I13" s="68"/>
    </row>
    <row r="14" spans="1:10">
      <c r="B14" s="35"/>
      <c r="C14" s="69"/>
      <c r="D14" s="69"/>
      <c r="E14" s="112"/>
      <c r="F14" s="113"/>
    </row>
    <row r="15" spans="1:10">
      <c r="B15" s="35"/>
      <c r="E15" s="112"/>
      <c r="F15" s="113"/>
    </row>
    <row r="16" spans="1:10">
      <c r="E16" s="112"/>
      <c r="F16" s="113"/>
    </row>
    <row r="17" spans="5:6">
      <c r="E17" s="112"/>
      <c r="F17" s="113"/>
    </row>
    <row r="18" spans="5:6">
      <c r="E18" s="112"/>
      <c r="F18" s="113"/>
    </row>
    <row r="19" spans="5:6">
      <c r="E19" s="112"/>
      <c r="F19" s="113"/>
    </row>
    <row r="20" spans="5:6">
      <c r="E20" s="112"/>
      <c r="F20" s="113"/>
    </row>
    <row r="21" spans="5:6">
      <c r="E21" s="112"/>
      <c r="F21" s="113"/>
    </row>
    <row r="22" spans="5:6">
      <c r="E22" s="112"/>
      <c r="F22" s="113"/>
    </row>
    <row r="23" spans="5:6">
      <c r="E23" s="112"/>
    </row>
    <row r="24" spans="5:6">
      <c r="E24" s="112"/>
    </row>
    <row r="25" spans="5:6">
      <c r="E25" s="112"/>
    </row>
    <row r="26" spans="5:6">
      <c r="E26" s="112"/>
    </row>
    <row r="27" spans="5:6">
      <c r="E27" s="112"/>
    </row>
    <row r="28" spans="5:6">
      <c r="E28" s="112"/>
    </row>
    <row r="29" spans="5:6">
      <c r="E29" s="112"/>
    </row>
    <row r="30" spans="5:6">
      <c r="E30" s="112"/>
    </row>
    <row r="31" spans="5:6">
      <c r="E31" s="112"/>
    </row>
    <row r="32" spans="5:6">
      <c r="E32" s="112"/>
    </row>
    <row r="33" spans="5:5">
      <c r="E33" s="112"/>
    </row>
    <row r="34" spans="5:5">
      <c r="E34" s="112"/>
    </row>
    <row r="35" spans="5:5">
      <c r="E35" s="112"/>
    </row>
    <row r="36" spans="5:5">
      <c r="E36" s="112"/>
    </row>
    <row r="37" spans="5:5">
      <c r="E37" s="112"/>
    </row>
    <row r="38" spans="5:5">
      <c r="E38" s="112"/>
    </row>
    <row r="39" spans="5:5">
      <c r="E39" s="112"/>
    </row>
    <row r="40" spans="5:5">
      <c r="E40" s="112"/>
    </row>
    <row r="41" spans="5:5">
      <c r="E41" s="112"/>
    </row>
    <row r="42" spans="5:5">
      <c r="E42" s="112"/>
    </row>
    <row r="43" spans="5:5">
      <c r="E43" s="112"/>
    </row>
    <row r="44" spans="5:5">
      <c r="E44" s="112"/>
    </row>
    <row r="45" spans="5:5">
      <c r="E45" s="112"/>
    </row>
    <row r="46" spans="5:5">
      <c r="E46" s="112"/>
    </row>
    <row r="47" spans="5:5">
      <c r="E47" s="112"/>
    </row>
    <row r="48" spans="5:5">
      <c r="E48" s="112"/>
    </row>
    <row r="49" spans="5:5">
      <c r="E49" s="112"/>
    </row>
    <row r="50" spans="5:5">
      <c r="E50" s="112"/>
    </row>
    <row r="51" spans="5:5">
      <c r="E51" s="112"/>
    </row>
    <row r="52" spans="5:5">
      <c r="E52" s="112"/>
    </row>
    <row r="53" spans="5:5">
      <c r="E53" s="112"/>
    </row>
    <row r="54" spans="5:5">
      <c r="E54" s="112"/>
    </row>
    <row r="55" spans="5:5">
      <c r="E55" s="112"/>
    </row>
    <row r="56" spans="5:5">
      <c r="E56" s="112"/>
    </row>
    <row r="57" spans="5:5">
      <c r="E57" s="112"/>
    </row>
    <row r="58" spans="5:5">
      <c r="E58" s="112"/>
    </row>
    <row r="59" spans="5:5">
      <c r="E59" s="112"/>
    </row>
    <row r="60" spans="5:5">
      <c r="E60" s="112"/>
    </row>
    <row r="61" spans="5:5">
      <c r="E61" s="112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tabSelected="1" workbookViewId="0">
      <selection activeCell="B31" sqref="B31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38" t="s">
        <v>0</v>
      </c>
      <c r="B1" s="38" t="s">
        <v>1</v>
      </c>
      <c r="C1" s="38" t="s">
        <v>2</v>
      </c>
    </row>
    <row r="2" spans="1:3" s="37" customFormat="1">
      <c r="A2" s="115" t="s">
        <v>12</v>
      </c>
      <c r="B2" s="100" t="s">
        <v>12</v>
      </c>
    </row>
    <row r="3" spans="1:3">
      <c r="A3" s="125" t="s">
        <v>105</v>
      </c>
      <c r="B3" s="100" t="s">
        <v>12</v>
      </c>
    </row>
    <row r="4" spans="1:3">
      <c r="A4" s="10" t="s">
        <v>37</v>
      </c>
      <c r="B4" s="65" t="s">
        <v>15</v>
      </c>
    </row>
    <row r="5" spans="1:3">
      <c r="A5" s="115" t="s">
        <v>23</v>
      </c>
      <c r="B5" s="98" t="s">
        <v>24</v>
      </c>
    </row>
    <row r="6" spans="1:3">
      <c r="A6" s="125" t="s">
        <v>18</v>
      </c>
      <c r="B6" s="100" t="s">
        <v>19</v>
      </c>
    </row>
    <row r="7" spans="1:3">
      <c r="A7" s="91" t="s">
        <v>100</v>
      </c>
      <c r="B7" s="125" t="s">
        <v>8</v>
      </c>
    </row>
    <row r="8" spans="1:3">
      <c r="A8" s="115" t="s">
        <v>101</v>
      </c>
      <c r="B8" s="125" t="s">
        <v>7</v>
      </c>
    </row>
    <row r="9" spans="1:3">
      <c r="A9" s="91" t="s">
        <v>101</v>
      </c>
      <c r="B9" s="69" t="s">
        <v>9</v>
      </c>
    </row>
    <row r="10" spans="1:3">
      <c r="A10" s="65" t="s">
        <v>16</v>
      </c>
      <c r="B10" s="65" t="s">
        <v>17</v>
      </c>
      <c r="C10" s="115" t="s">
        <v>35</v>
      </c>
    </row>
    <row r="11" spans="1:3">
      <c r="A11" s="115" t="s">
        <v>92</v>
      </c>
      <c r="B11" s="115" t="s">
        <v>99</v>
      </c>
      <c r="C11" s="125"/>
    </row>
    <row r="12" spans="1:3">
      <c r="A12" s="65" t="s">
        <v>13</v>
      </c>
      <c r="B12" s="100" t="s">
        <v>14</v>
      </c>
    </row>
    <row r="13" spans="1:3">
      <c r="A13" s="10" t="s">
        <v>20</v>
      </c>
      <c r="B13" s="100" t="s">
        <v>21</v>
      </c>
    </row>
    <row r="14" spans="1:3">
      <c r="A14" s="10" t="s">
        <v>20</v>
      </c>
      <c r="B14" s="101" t="s">
        <v>21</v>
      </c>
    </row>
    <row r="15" spans="1:3">
      <c r="A15" t="s">
        <v>22</v>
      </c>
      <c r="B15" t="s">
        <v>21</v>
      </c>
    </row>
    <row r="16" spans="1:3">
      <c r="A16" s="10" t="s">
        <v>93</v>
      </c>
      <c r="B16" t="s">
        <v>25</v>
      </c>
    </row>
    <row r="17" spans="1:3">
      <c r="A17" s="115" t="s">
        <v>102</v>
      </c>
      <c r="B17" t="s">
        <v>10</v>
      </c>
      <c r="C17" s="125"/>
    </row>
    <row r="18" spans="1:3" s="39" customFormat="1">
      <c r="A18" s="115" t="s">
        <v>102</v>
      </c>
      <c r="B18" s="39" t="s">
        <v>10</v>
      </c>
    </row>
    <row r="19" spans="1:3" s="62" customFormat="1">
      <c r="A19" s="10" t="s">
        <v>91</v>
      </c>
      <c r="B19" s="74" t="s">
        <v>6</v>
      </c>
    </row>
    <row r="20" spans="1:3">
      <c r="A20" s="10" t="s">
        <v>3</v>
      </c>
      <c r="B20" s="98" t="s">
        <v>4</v>
      </c>
      <c r="C20" s="122" t="s">
        <v>5</v>
      </c>
    </row>
    <row r="21" spans="1:3">
      <c r="A21" s="91" t="s">
        <v>94</v>
      </c>
      <c r="B21" s="69" t="s">
        <v>11</v>
      </c>
      <c r="C21" s="115" t="s">
        <v>90</v>
      </c>
    </row>
    <row r="22" spans="1:3">
      <c r="A22" s="91" t="s">
        <v>94</v>
      </c>
      <c r="B22" t="s">
        <v>11</v>
      </c>
      <c r="C22" s="115" t="s">
        <v>90</v>
      </c>
    </row>
    <row r="23" spans="1:3" s="47" customFormat="1">
      <c r="A23" s="125"/>
      <c r="B23" s="47" t="s">
        <v>11</v>
      </c>
    </row>
    <row r="24" spans="1:3">
      <c r="A24" s="100"/>
      <c r="B24" s="91"/>
    </row>
    <row r="25" spans="1:3">
      <c r="A25" s="100"/>
      <c r="B25" s="91"/>
    </row>
    <row r="26" spans="1:3">
      <c r="A26" s="125"/>
      <c r="B26" s="97"/>
    </row>
    <row r="27" spans="1:3">
      <c r="A27" s="70"/>
      <c r="B27" s="91"/>
      <c r="C27" s="85"/>
    </row>
    <row r="28" spans="1:3">
      <c r="A28" s="100"/>
      <c r="B28" s="98"/>
      <c r="C28" s="125"/>
    </row>
    <row r="31" spans="1:3">
      <c r="A31" s="125"/>
      <c r="B31" s="125"/>
    </row>
    <row r="33" spans="1:3">
      <c r="A33" s="125"/>
      <c r="B33" s="101"/>
    </row>
    <row r="34" spans="1:3">
      <c r="A34" s="115"/>
      <c r="B34" s="115"/>
      <c r="C34" s="125"/>
    </row>
    <row r="35" spans="1:3">
      <c r="A35" s="125"/>
      <c r="B35" s="99"/>
      <c r="C35" s="125"/>
    </row>
  </sheetData>
  <sortState ref="A2:C35">
    <sortCondition ref="B2:B35"/>
    <sortCondition ref="A2:A35"/>
  </sortState>
  <hyperlinks>
    <hyperlink ref="C20" r:id="rId1"/>
    <hyperlink ref="C10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SheetLayoutView="80" workbookViewId="0">
      <pane ySplit="6" topLeftCell="A7" activePane="bottomLeft" state="frozen"/>
      <selection pane="bottomLeft" activeCell="H3" sqref="H3"/>
    </sheetView>
  </sheetViews>
  <sheetFormatPr defaultRowHeight="12"/>
  <cols>
    <col min="1" max="1" width="22.125" customWidth="1"/>
    <col min="2" max="2" width="7.625" customWidth="1"/>
    <col min="3" max="3" width="18.375" customWidth="1"/>
    <col min="5" max="5" width="14.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48" customWidth="1"/>
    <col min="11" max="11" width="9.875" style="46" customWidth="1"/>
    <col min="12" max="12" width="13.125" bestFit="1" customWidth="1"/>
  </cols>
  <sheetData>
    <row r="1" spans="1:12" s="43" customFormat="1">
      <c r="A1" s="43" t="s">
        <v>70</v>
      </c>
      <c r="J1" s="48"/>
      <c r="K1" s="46"/>
    </row>
    <row r="2" spans="1:12" s="43" customFormat="1">
      <c r="E2" s="144" t="s">
        <v>71</v>
      </c>
      <c r="F2" s="144"/>
      <c r="G2" s="144"/>
      <c r="H2" s="44" t="s">
        <v>72</v>
      </c>
      <c r="I2" s="45">
        <v>0.45</v>
      </c>
      <c r="J2" s="51"/>
      <c r="K2" s="46"/>
    </row>
    <row r="3" spans="1:12" ht="24">
      <c r="B3" s="10" t="s">
        <v>73</v>
      </c>
      <c r="C3" s="43" t="s">
        <v>74</v>
      </c>
      <c r="D3" s="43" t="s">
        <v>75</v>
      </c>
      <c r="E3" s="10" t="s">
        <v>76</v>
      </c>
      <c r="F3" s="10" t="s">
        <v>77</v>
      </c>
      <c r="G3" s="10" t="s">
        <v>58</v>
      </c>
      <c r="H3" s="10" t="s">
        <v>115</v>
      </c>
      <c r="I3" s="49" t="s">
        <v>78</v>
      </c>
      <c r="J3" s="50" t="s">
        <v>79</v>
      </c>
      <c r="K3" s="46" t="s">
        <v>80</v>
      </c>
      <c r="L3" s="10" t="s">
        <v>2</v>
      </c>
    </row>
    <row r="4" spans="1:12" s="54" customFormat="1">
      <c r="A4" s="10" t="s">
        <v>81</v>
      </c>
      <c r="B4" s="10"/>
      <c r="C4" s="126">
        <f>SMALL(C7:C100,COUNTIF($C$7:$C$100,0)+1)</f>
        <v>81000</v>
      </c>
      <c r="D4" s="55">
        <f>MAX(D7:D121)</f>
        <v>83964</v>
      </c>
      <c r="E4" s="127">
        <f>AVERAGEIF(E7:E1000,"&lt;&gt;0")</f>
        <v>76</v>
      </c>
      <c r="F4" s="127">
        <f>AVERAGEIF(F7:F1000,"&lt;&gt;0")</f>
        <v>329.33333333333331</v>
      </c>
      <c r="G4" s="84">
        <f>SUM(E7:E2073)</f>
        <v>2964</v>
      </c>
      <c r="H4" s="127">
        <f>AVERAGEIF(H7:H1000,"&lt;&gt;0")</f>
        <v>148.19999999999999</v>
      </c>
      <c r="I4" s="56">
        <f>MAX(I7:I329)</f>
        <v>1333.8</v>
      </c>
      <c r="J4" s="56">
        <f>SUM(J7:J229)</f>
        <v>0</v>
      </c>
      <c r="L4" s="10"/>
    </row>
    <row r="5" spans="1:12" s="66" customFormat="1">
      <c r="A5" s="10"/>
      <c r="B5" s="10"/>
      <c r="C5" s="55"/>
      <c r="D5" s="55"/>
      <c r="E5" s="55"/>
      <c r="F5" s="10"/>
      <c r="G5" s="10"/>
      <c r="H5" s="10"/>
      <c r="I5" s="56"/>
      <c r="J5" s="56"/>
      <c r="L5" s="10"/>
    </row>
    <row r="6" spans="1:12" s="54" customFormat="1">
      <c r="A6" s="10" t="s">
        <v>82</v>
      </c>
      <c r="B6" s="10"/>
      <c r="E6" s="10"/>
      <c r="F6" s="10"/>
      <c r="G6" s="10"/>
      <c r="H6" s="10"/>
      <c r="I6" s="49"/>
      <c r="J6" s="50"/>
      <c r="L6" s="10"/>
    </row>
    <row r="7" spans="1:12">
      <c r="A7" s="141">
        <v>43692</v>
      </c>
      <c r="B7" s="91" t="s">
        <v>83</v>
      </c>
      <c r="C7" s="90"/>
      <c r="D7" s="90"/>
      <c r="E7" s="90">
        <v>0</v>
      </c>
      <c r="F7" s="142">
        <f>SUM(E7:E11)</f>
        <v>228</v>
      </c>
      <c r="G7" s="142">
        <f>F7</f>
        <v>228</v>
      </c>
      <c r="H7" s="143">
        <f>F7*$I$2</f>
        <v>102.60000000000001</v>
      </c>
      <c r="I7" s="143">
        <f>H7</f>
        <v>102.60000000000001</v>
      </c>
      <c r="J7" s="92"/>
      <c r="K7" s="92"/>
      <c r="L7" s="10"/>
    </row>
    <row r="8" spans="1:12">
      <c r="A8" s="141"/>
      <c r="B8" s="91" t="s">
        <v>84</v>
      </c>
      <c r="C8" s="90"/>
      <c r="D8" s="90"/>
      <c r="E8" s="90">
        <v>0</v>
      </c>
      <c r="F8" s="142"/>
      <c r="G8" s="142"/>
      <c r="H8" s="143"/>
      <c r="I8" s="143"/>
      <c r="J8" s="92"/>
      <c r="K8" s="92"/>
      <c r="L8" s="72"/>
    </row>
    <row r="9" spans="1:12">
      <c r="A9" s="141"/>
      <c r="B9" s="91" t="s">
        <v>85</v>
      </c>
      <c r="C9" s="90">
        <v>81000</v>
      </c>
      <c r="D9" s="90">
        <f>C9+E9</f>
        <v>81076</v>
      </c>
      <c r="E9" s="90">
        <v>76</v>
      </c>
      <c r="F9" s="142"/>
      <c r="G9" s="142"/>
      <c r="H9" s="143"/>
      <c r="I9" s="143"/>
      <c r="J9" s="92"/>
      <c r="K9" s="92"/>
      <c r="L9" s="72"/>
    </row>
    <row r="10" spans="1:12">
      <c r="A10" s="141"/>
      <c r="B10" s="91" t="s">
        <v>86</v>
      </c>
      <c r="C10" s="90">
        <f>D9</f>
        <v>81076</v>
      </c>
      <c r="D10" s="90">
        <f t="shared" ref="D10:D31" si="0">C10+E10</f>
        <v>81152</v>
      </c>
      <c r="E10" s="90">
        <v>76</v>
      </c>
      <c r="F10" s="142"/>
      <c r="G10" s="142"/>
      <c r="H10" s="143"/>
      <c r="I10" s="143"/>
      <c r="J10" s="92"/>
      <c r="K10" s="92"/>
      <c r="L10" s="72"/>
    </row>
    <row r="11" spans="1:12">
      <c r="A11" s="141"/>
      <c r="B11" s="91" t="s">
        <v>87</v>
      </c>
      <c r="C11" s="90">
        <f t="shared" ref="C11:C31" si="1">D10</f>
        <v>81152</v>
      </c>
      <c r="D11" s="90">
        <f t="shared" si="0"/>
        <v>81228</v>
      </c>
      <c r="E11" s="90">
        <v>76</v>
      </c>
      <c r="F11" s="142"/>
      <c r="G11" s="142"/>
      <c r="H11" s="143"/>
      <c r="I11" s="143"/>
      <c r="J11" s="92"/>
      <c r="K11" s="92"/>
      <c r="L11" s="72"/>
    </row>
    <row r="12" spans="1:12" ht="10.5" customHeight="1">
      <c r="A12" s="138">
        <f>A7+7</f>
        <v>43699</v>
      </c>
      <c r="B12" s="93" t="s">
        <v>83</v>
      </c>
      <c r="C12" s="94">
        <f t="shared" si="1"/>
        <v>81228</v>
      </c>
      <c r="D12" s="94">
        <f t="shared" si="0"/>
        <v>81304</v>
      </c>
      <c r="E12" s="94">
        <v>76</v>
      </c>
      <c r="F12" s="145">
        <f>SUM(E12:E16)</f>
        <v>380</v>
      </c>
      <c r="G12" s="145">
        <f>G7+F12</f>
        <v>608</v>
      </c>
      <c r="H12" s="140">
        <f>F12*$I$2</f>
        <v>171</v>
      </c>
      <c r="I12" s="140">
        <f>I7+H12</f>
        <v>273.60000000000002</v>
      </c>
      <c r="J12" s="95"/>
      <c r="K12" s="95"/>
      <c r="L12" s="72"/>
    </row>
    <row r="13" spans="1:12">
      <c r="A13" s="138"/>
      <c r="B13" s="93" t="s">
        <v>84</v>
      </c>
      <c r="C13" s="94">
        <f t="shared" si="1"/>
        <v>81304</v>
      </c>
      <c r="D13" s="94">
        <f t="shared" si="0"/>
        <v>81380</v>
      </c>
      <c r="E13" s="94">
        <v>76</v>
      </c>
      <c r="F13" s="145"/>
      <c r="G13" s="145"/>
      <c r="H13" s="140"/>
      <c r="I13" s="140"/>
      <c r="J13" s="95"/>
      <c r="K13" s="95"/>
      <c r="L13" s="72"/>
    </row>
    <row r="14" spans="1:12">
      <c r="A14" s="138"/>
      <c r="B14" s="93" t="s">
        <v>85</v>
      </c>
      <c r="C14" s="94">
        <f t="shared" si="1"/>
        <v>81380</v>
      </c>
      <c r="D14" s="94">
        <f t="shared" si="0"/>
        <v>81456</v>
      </c>
      <c r="E14" s="94">
        <v>76</v>
      </c>
      <c r="F14" s="145"/>
      <c r="G14" s="145"/>
      <c r="H14" s="140"/>
      <c r="I14" s="140"/>
      <c r="J14" s="95"/>
      <c r="K14" s="95"/>
      <c r="L14" s="72"/>
    </row>
    <row r="15" spans="1:12">
      <c r="A15" s="138"/>
      <c r="B15" s="93" t="s">
        <v>86</v>
      </c>
      <c r="C15" s="94">
        <f t="shared" si="1"/>
        <v>81456</v>
      </c>
      <c r="D15" s="94">
        <f t="shared" si="0"/>
        <v>81532</v>
      </c>
      <c r="E15" s="94">
        <v>76</v>
      </c>
      <c r="F15" s="145"/>
      <c r="G15" s="145"/>
      <c r="H15" s="140"/>
      <c r="I15" s="140"/>
      <c r="J15" s="95"/>
      <c r="K15" s="95"/>
      <c r="L15" s="72"/>
    </row>
    <row r="16" spans="1:12">
      <c r="A16" s="138"/>
      <c r="B16" s="93" t="s">
        <v>87</v>
      </c>
      <c r="C16" s="94">
        <f t="shared" si="1"/>
        <v>81532</v>
      </c>
      <c r="D16" s="94">
        <f t="shared" si="0"/>
        <v>81608</v>
      </c>
      <c r="E16" s="94">
        <v>76</v>
      </c>
      <c r="F16" s="145"/>
      <c r="G16" s="145"/>
      <c r="H16" s="140"/>
      <c r="I16" s="140"/>
      <c r="J16" s="95"/>
      <c r="K16" s="95"/>
      <c r="L16" s="10"/>
    </row>
    <row r="17" spans="1:12">
      <c r="A17" s="141">
        <f>A12+7</f>
        <v>43706</v>
      </c>
      <c r="B17" s="91" t="s">
        <v>83</v>
      </c>
      <c r="C17" s="90"/>
      <c r="D17" s="90"/>
      <c r="E17" s="90"/>
      <c r="F17" s="142">
        <f>SUM(E17:E21)</f>
        <v>304</v>
      </c>
      <c r="G17" s="142">
        <f>G12+F17</f>
        <v>912</v>
      </c>
      <c r="H17" s="143">
        <f>F17*$I$2</f>
        <v>136.80000000000001</v>
      </c>
      <c r="I17" s="143">
        <f>I12+H17</f>
        <v>410.40000000000003</v>
      </c>
      <c r="J17" s="92"/>
      <c r="K17" s="92"/>
      <c r="L17" s="72"/>
    </row>
    <row r="18" spans="1:12">
      <c r="A18" s="141"/>
      <c r="B18" s="91" t="s">
        <v>84</v>
      </c>
      <c r="C18" s="90">
        <f>D16</f>
        <v>81608</v>
      </c>
      <c r="D18" s="90">
        <f t="shared" si="0"/>
        <v>81684</v>
      </c>
      <c r="E18" s="90">
        <v>76</v>
      </c>
      <c r="F18" s="142"/>
      <c r="G18" s="142"/>
      <c r="H18" s="143"/>
      <c r="I18" s="143"/>
      <c r="J18" s="92"/>
      <c r="K18" s="92"/>
      <c r="L18" s="72"/>
    </row>
    <row r="19" spans="1:12">
      <c r="A19" s="141"/>
      <c r="B19" s="91" t="s">
        <v>85</v>
      </c>
      <c r="C19" s="90">
        <f t="shared" si="1"/>
        <v>81684</v>
      </c>
      <c r="D19" s="90">
        <f t="shared" si="0"/>
        <v>81760</v>
      </c>
      <c r="E19" s="90">
        <v>76</v>
      </c>
      <c r="F19" s="142"/>
      <c r="G19" s="142"/>
      <c r="H19" s="143"/>
      <c r="I19" s="143"/>
      <c r="J19" s="92"/>
      <c r="K19" s="92"/>
      <c r="L19" s="72"/>
    </row>
    <row r="20" spans="1:12">
      <c r="A20" s="141"/>
      <c r="B20" s="91" t="s">
        <v>86</v>
      </c>
      <c r="C20" s="90">
        <f t="shared" si="1"/>
        <v>81760</v>
      </c>
      <c r="D20" s="90">
        <f t="shared" si="0"/>
        <v>81836</v>
      </c>
      <c r="E20" s="90">
        <v>76</v>
      </c>
      <c r="F20" s="142"/>
      <c r="G20" s="142"/>
      <c r="H20" s="143"/>
      <c r="I20" s="143"/>
      <c r="J20" s="92"/>
      <c r="K20" s="92"/>
      <c r="L20" s="72"/>
    </row>
    <row r="21" spans="1:12">
      <c r="A21" s="141"/>
      <c r="B21" s="91" t="s">
        <v>87</v>
      </c>
      <c r="C21" s="90">
        <f t="shared" si="1"/>
        <v>81836</v>
      </c>
      <c r="D21" s="90">
        <f t="shared" si="0"/>
        <v>81912</v>
      </c>
      <c r="E21" s="90">
        <v>76</v>
      </c>
      <c r="F21" s="142"/>
      <c r="G21" s="142"/>
      <c r="H21" s="143"/>
      <c r="I21" s="143"/>
      <c r="J21" s="92"/>
      <c r="K21" s="92"/>
      <c r="L21" s="72"/>
    </row>
    <row r="22" spans="1:12">
      <c r="A22" s="138">
        <f>A17+7</f>
        <v>43713</v>
      </c>
      <c r="B22" s="93" t="s">
        <v>83</v>
      </c>
      <c r="C22" s="94">
        <f t="shared" si="1"/>
        <v>81912</v>
      </c>
      <c r="D22" s="94">
        <f t="shared" si="0"/>
        <v>81988</v>
      </c>
      <c r="E22" s="94">
        <v>76</v>
      </c>
      <c r="F22" s="145">
        <f>SUM(E22:E26)</f>
        <v>380</v>
      </c>
      <c r="G22" s="145">
        <f>G17+F22</f>
        <v>1292</v>
      </c>
      <c r="H22" s="140">
        <f>F22*$I$2</f>
        <v>171</v>
      </c>
      <c r="I22" s="140">
        <f>I17+H22</f>
        <v>581.40000000000009</v>
      </c>
      <c r="J22" s="95"/>
      <c r="K22" s="95"/>
      <c r="L22" s="10"/>
    </row>
    <row r="23" spans="1:12">
      <c r="A23" s="138"/>
      <c r="B23" s="93" t="s">
        <v>84</v>
      </c>
      <c r="C23" s="94">
        <f t="shared" si="1"/>
        <v>81988</v>
      </c>
      <c r="D23" s="94">
        <f t="shared" si="0"/>
        <v>82064</v>
      </c>
      <c r="E23" s="94">
        <v>76</v>
      </c>
      <c r="F23" s="145"/>
      <c r="G23" s="145"/>
      <c r="H23" s="140"/>
      <c r="I23" s="140"/>
      <c r="J23" s="95"/>
      <c r="K23" s="95"/>
      <c r="L23" s="72"/>
    </row>
    <row r="24" spans="1:12">
      <c r="A24" s="138"/>
      <c r="B24" s="93" t="s">
        <v>85</v>
      </c>
      <c r="C24" s="94">
        <f t="shared" si="1"/>
        <v>82064</v>
      </c>
      <c r="D24" s="94">
        <f t="shared" si="0"/>
        <v>82140</v>
      </c>
      <c r="E24" s="94">
        <v>76</v>
      </c>
      <c r="F24" s="145"/>
      <c r="G24" s="145"/>
      <c r="H24" s="140"/>
      <c r="I24" s="140"/>
      <c r="J24" s="95"/>
      <c r="K24" s="95"/>
      <c r="L24" s="72"/>
    </row>
    <row r="25" spans="1:12">
      <c r="A25" s="138"/>
      <c r="B25" s="93" t="s">
        <v>86</v>
      </c>
      <c r="C25" s="94">
        <f t="shared" si="1"/>
        <v>82140</v>
      </c>
      <c r="D25" s="94">
        <f t="shared" si="0"/>
        <v>82216</v>
      </c>
      <c r="E25" s="94">
        <v>76</v>
      </c>
      <c r="F25" s="145"/>
      <c r="G25" s="145"/>
      <c r="H25" s="140"/>
      <c r="I25" s="140"/>
      <c r="J25" s="95"/>
      <c r="K25" s="95"/>
      <c r="L25" s="72"/>
    </row>
    <row r="26" spans="1:12">
      <c r="A26" s="138"/>
      <c r="B26" s="93" t="s">
        <v>87</v>
      </c>
      <c r="C26" s="94">
        <f t="shared" si="1"/>
        <v>82216</v>
      </c>
      <c r="D26" s="94">
        <f t="shared" si="0"/>
        <v>82292</v>
      </c>
      <c r="E26" s="94">
        <v>76</v>
      </c>
      <c r="F26" s="145"/>
      <c r="G26" s="145"/>
      <c r="H26" s="140"/>
      <c r="I26" s="140"/>
      <c r="J26" s="95"/>
      <c r="K26" s="95"/>
      <c r="L26" s="72"/>
    </row>
    <row r="27" spans="1:12">
      <c r="A27" s="141">
        <f>A22+7</f>
        <v>43720</v>
      </c>
      <c r="B27" s="91" t="s">
        <v>83</v>
      </c>
      <c r="C27" s="90">
        <f t="shared" si="1"/>
        <v>82292</v>
      </c>
      <c r="D27" s="90">
        <f t="shared" si="0"/>
        <v>82368</v>
      </c>
      <c r="E27" s="90">
        <v>76</v>
      </c>
      <c r="F27" s="142">
        <f>SUM(E27:E31)</f>
        <v>380</v>
      </c>
      <c r="G27" s="142">
        <f>G22+F27</f>
        <v>1672</v>
      </c>
      <c r="H27" s="143">
        <f>F27*$I$2</f>
        <v>171</v>
      </c>
      <c r="I27" s="143">
        <f>I22+H27</f>
        <v>752.40000000000009</v>
      </c>
      <c r="J27" s="92"/>
      <c r="K27" s="92"/>
      <c r="L27" s="72"/>
    </row>
    <row r="28" spans="1:12">
      <c r="A28" s="141"/>
      <c r="B28" s="91" t="s">
        <v>84</v>
      </c>
      <c r="C28" s="90">
        <f t="shared" si="1"/>
        <v>82368</v>
      </c>
      <c r="D28" s="90">
        <f t="shared" si="0"/>
        <v>82444</v>
      </c>
      <c r="E28" s="90">
        <v>76</v>
      </c>
      <c r="F28" s="142"/>
      <c r="G28" s="142"/>
      <c r="H28" s="143"/>
      <c r="I28" s="143"/>
      <c r="J28" s="92"/>
      <c r="K28" s="92"/>
      <c r="L28" s="72"/>
    </row>
    <row r="29" spans="1:12">
      <c r="A29" s="141"/>
      <c r="B29" s="91" t="s">
        <v>85</v>
      </c>
      <c r="C29" s="90">
        <f t="shared" si="1"/>
        <v>82444</v>
      </c>
      <c r="D29" s="90">
        <f t="shared" si="0"/>
        <v>82520</v>
      </c>
      <c r="E29" s="90">
        <v>76</v>
      </c>
      <c r="F29" s="142"/>
      <c r="G29" s="142"/>
      <c r="H29" s="143"/>
      <c r="I29" s="143"/>
      <c r="J29" s="92"/>
      <c r="K29" s="92"/>
      <c r="L29" s="72"/>
    </row>
    <row r="30" spans="1:12">
      <c r="A30" s="141"/>
      <c r="B30" s="91" t="s">
        <v>86</v>
      </c>
      <c r="C30" s="90">
        <f t="shared" si="1"/>
        <v>82520</v>
      </c>
      <c r="D30" s="90">
        <f t="shared" si="0"/>
        <v>82596</v>
      </c>
      <c r="E30" s="90">
        <v>76</v>
      </c>
      <c r="F30" s="142"/>
      <c r="G30" s="142"/>
      <c r="H30" s="143"/>
      <c r="I30" s="143"/>
      <c r="J30" s="92"/>
      <c r="K30" s="92"/>
      <c r="L30" s="72"/>
    </row>
    <row r="31" spans="1:12">
      <c r="A31" s="141"/>
      <c r="B31" s="91" t="s">
        <v>87</v>
      </c>
      <c r="C31" s="90">
        <f t="shared" si="1"/>
        <v>82596</v>
      </c>
      <c r="D31" s="90">
        <f t="shared" si="0"/>
        <v>82672</v>
      </c>
      <c r="E31" s="90">
        <v>76</v>
      </c>
      <c r="F31" s="142"/>
      <c r="G31" s="142"/>
      <c r="H31" s="143"/>
      <c r="I31" s="143"/>
      <c r="J31" s="92"/>
      <c r="K31" s="92"/>
      <c r="L31" s="72"/>
    </row>
    <row r="32" spans="1:12">
      <c r="A32" s="138">
        <f>A27+7</f>
        <v>43727</v>
      </c>
      <c r="B32" s="93" t="s">
        <v>83</v>
      </c>
      <c r="C32" s="94"/>
      <c r="D32" s="94"/>
      <c r="E32" s="94">
        <v>0</v>
      </c>
      <c r="F32" s="139">
        <f>SUM(E32:E36)</f>
        <v>304</v>
      </c>
      <c r="G32" s="139">
        <f>G27+F32</f>
        <v>1976</v>
      </c>
      <c r="H32" s="140">
        <f>F32*$I$2</f>
        <v>136.80000000000001</v>
      </c>
      <c r="I32" s="140">
        <f>I27+H32</f>
        <v>889.2</v>
      </c>
      <c r="J32" s="95"/>
      <c r="K32" s="95"/>
      <c r="L32" s="114"/>
    </row>
    <row r="33" spans="1:12">
      <c r="A33" s="138"/>
      <c r="B33" s="93" t="s">
        <v>84</v>
      </c>
      <c r="C33" s="94">
        <f>D31</f>
        <v>82672</v>
      </c>
      <c r="D33" s="94">
        <f t="shared" ref="D33:D50" si="2">C33+E33</f>
        <v>82748</v>
      </c>
      <c r="E33" s="94">
        <v>76</v>
      </c>
      <c r="F33" s="139"/>
      <c r="G33" s="139"/>
      <c r="H33" s="140"/>
      <c r="I33" s="140"/>
      <c r="J33" s="95"/>
      <c r="K33" s="95"/>
    </row>
    <row r="34" spans="1:12">
      <c r="A34" s="138"/>
      <c r="B34" s="93" t="s">
        <v>85</v>
      </c>
      <c r="C34" s="94">
        <f t="shared" ref="C34:C50" si="3">D33</f>
        <v>82748</v>
      </c>
      <c r="D34" s="94">
        <f t="shared" si="2"/>
        <v>82824</v>
      </c>
      <c r="E34" s="94">
        <v>76</v>
      </c>
      <c r="F34" s="139"/>
      <c r="G34" s="139"/>
      <c r="H34" s="140"/>
      <c r="I34" s="140"/>
      <c r="J34" s="95"/>
      <c r="K34" s="95"/>
    </row>
    <row r="35" spans="1:12">
      <c r="A35" s="138"/>
      <c r="B35" s="93" t="s">
        <v>86</v>
      </c>
      <c r="C35" s="94">
        <f t="shared" si="3"/>
        <v>82824</v>
      </c>
      <c r="D35" s="94">
        <f t="shared" si="2"/>
        <v>82900</v>
      </c>
      <c r="E35" s="94">
        <v>76</v>
      </c>
      <c r="F35" s="139"/>
      <c r="G35" s="139"/>
      <c r="H35" s="140"/>
      <c r="I35" s="140"/>
      <c r="J35" s="95"/>
      <c r="K35" s="95"/>
    </row>
    <row r="36" spans="1:12">
      <c r="A36" s="138"/>
      <c r="B36" s="93" t="s">
        <v>87</v>
      </c>
      <c r="C36" s="94">
        <f t="shared" si="3"/>
        <v>82900</v>
      </c>
      <c r="D36" s="94">
        <f t="shared" si="2"/>
        <v>82976</v>
      </c>
      <c r="E36" s="94">
        <v>76</v>
      </c>
      <c r="F36" s="139"/>
      <c r="G36" s="139"/>
      <c r="H36" s="140"/>
      <c r="I36" s="140"/>
      <c r="J36" s="95"/>
      <c r="K36" s="95"/>
    </row>
    <row r="37" spans="1:12">
      <c r="A37" s="141">
        <f>A32+7</f>
        <v>43734</v>
      </c>
      <c r="B37" s="91" t="s">
        <v>83</v>
      </c>
      <c r="C37" s="90">
        <f t="shared" si="3"/>
        <v>82976</v>
      </c>
      <c r="D37" s="90">
        <f t="shared" si="2"/>
        <v>83052</v>
      </c>
      <c r="E37" s="90">
        <v>76</v>
      </c>
      <c r="F37" s="142">
        <f>SUM(E37:E41)</f>
        <v>380</v>
      </c>
      <c r="G37" s="142">
        <f>G32+F37</f>
        <v>2356</v>
      </c>
      <c r="H37" s="143">
        <f>F37*$I$2</f>
        <v>171</v>
      </c>
      <c r="I37" s="143">
        <f>I32+H37</f>
        <v>1060.2</v>
      </c>
      <c r="J37" s="92"/>
      <c r="K37" s="92"/>
    </row>
    <row r="38" spans="1:12">
      <c r="A38" s="141"/>
      <c r="B38" s="91" t="s">
        <v>84</v>
      </c>
      <c r="C38" s="90">
        <f t="shared" si="3"/>
        <v>83052</v>
      </c>
      <c r="D38" s="90">
        <f t="shared" si="2"/>
        <v>83128</v>
      </c>
      <c r="E38" s="90">
        <v>76</v>
      </c>
      <c r="F38" s="142"/>
      <c r="G38" s="142"/>
      <c r="H38" s="143"/>
      <c r="I38" s="143"/>
      <c r="J38" s="92"/>
      <c r="K38" s="92"/>
    </row>
    <row r="39" spans="1:12">
      <c r="A39" s="141"/>
      <c r="B39" s="91" t="s">
        <v>85</v>
      </c>
      <c r="C39" s="90">
        <f t="shared" si="3"/>
        <v>83128</v>
      </c>
      <c r="D39" s="90">
        <f t="shared" si="2"/>
        <v>83204</v>
      </c>
      <c r="E39" s="90">
        <v>76</v>
      </c>
      <c r="F39" s="142"/>
      <c r="G39" s="142"/>
      <c r="H39" s="143"/>
      <c r="I39" s="143"/>
      <c r="J39" s="92"/>
      <c r="K39" s="92"/>
    </row>
    <row r="40" spans="1:12">
      <c r="A40" s="141"/>
      <c r="B40" s="91" t="s">
        <v>86</v>
      </c>
      <c r="C40" s="90">
        <f t="shared" si="3"/>
        <v>83204</v>
      </c>
      <c r="D40" s="90">
        <f t="shared" si="2"/>
        <v>83280</v>
      </c>
      <c r="E40" s="90">
        <v>76</v>
      </c>
      <c r="F40" s="142"/>
      <c r="G40" s="142"/>
      <c r="H40" s="143"/>
      <c r="I40" s="143"/>
      <c r="J40" s="92"/>
      <c r="K40" s="92"/>
    </row>
    <row r="41" spans="1:12">
      <c r="A41" s="141"/>
      <c r="B41" s="91" t="s">
        <v>87</v>
      </c>
      <c r="C41" s="90">
        <f t="shared" si="3"/>
        <v>83280</v>
      </c>
      <c r="D41" s="90">
        <f t="shared" si="2"/>
        <v>83356</v>
      </c>
      <c r="E41" s="90">
        <v>76</v>
      </c>
      <c r="F41" s="142"/>
      <c r="G41" s="142"/>
      <c r="H41" s="143"/>
      <c r="I41" s="143"/>
      <c r="J41" s="92"/>
      <c r="K41" s="92"/>
    </row>
    <row r="42" spans="1:12">
      <c r="A42" s="138">
        <f>A37+7</f>
        <v>43741</v>
      </c>
      <c r="B42" s="93" t="s">
        <v>83</v>
      </c>
      <c r="C42" s="94">
        <f t="shared" si="3"/>
        <v>83356</v>
      </c>
      <c r="D42" s="94">
        <f t="shared" si="2"/>
        <v>83432</v>
      </c>
      <c r="E42" s="94">
        <v>76</v>
      </c>
      <c r="F42" s="139">
        <f>SUM(E42:E46)</f>
        <v>304</v>
      </c>
      <c r="G42" s="139">
        <f>G37+F42</f>
        <v>2660</v>
      </c>
      <c r="H42" s="140">
        <f>F42*$I$2</f>
        <v>136.80000000000001</v>
      </c>
      <c r="I42" s="140">
        <f>I37+H42</f>
        <v>1197</v>
      </c>
      <c r="J42" s="95"/>
      <c r="K42" s="95"/>
    </row>
    <row r="43" spans="1:12">
      <c r="A43" s="138"/>
      <c r="B43" s="93" t="s">
        <v>84</v>
      </c>
      <c r="C43" s="94">
        <f t="shared" si="3"/>
        <v>83432</v>
      </c>
      <c r="D43" s="94">
        <f t="shared" si="2"/>
        <v>83508</v>
      </c>
      <c r="E43" s="94">
        <v>76</v>
      </c>
      <c r="F43" s="139"/>
      <c r="G43" s="139"/>
      <c r="H43" s="140"/>
      <c r="I43" s="140"/>
      <c r="J43" s="95"/>
      <c r="K43" s="95"/>
    </row>
    <row r="44" spans="1:12">
      <c r="A44" s="138"/>
      <c r="B44" s="93" t="s">
        <v>85</v>
      </c>
      <c r="C44" s="94">
        <f t="shared" si="3"/>
        <v>83508</v>
      </c>
      <c r="D44" s="94">
        <f t="shared" si="2"/>
        <v>83584</v>
      </c>
      <c r="E44" s="94">
        <v>76</v>
      </c>
      <c r="F44" s="139"/>
      <c r="G44" s="139"/>
      <c r="H44" s="140"/>
      <c r="I44" s="140"/>
      <c r="J44" s="95"/>
      <c r="K44" s="95"/>
    </row>
    <row r="45" spans="1:12">
      <c r="A45" s="138"/>
      <c r="B45" s="93" t="s">
        <v>86</v>
      </c>
      <c r="C45" s="94">
        <f t="shared" si="3"/>
        <v>83584</v>
      </c>
      <c r="D45" s="94">
        <f t="shared" si="2"/>
        <v>83660</v>
      </c>
      <c r="E45" s="94">
        <v>76</v>
      </c>
      <c r="F45" s="139"/>
      <c r="G45" s="139"/>
      <c r="H45" s="140"/>
      <c r="I45" s="140"/>
      <c r="J45" s="95"/>
      <c r="K45" s="95"/>
    </row>
    <row r="46" spans="1:12">
      <c r="A46" s="138"/>
      <c r="B46" s="93" t="s">
        <v>87</v>
      </c>
      <c r="C46" s="94"/>
      <c r="D46" s="94"/>
      <c r="E46" s="94">
        <v>0</v>
      </c>
      <c r="F46" s="139"/>
      <c r="G46" s="139"/>
      <c r="H46" s="140"/>
      <c r="I46" s="140"/>
      <c r="J46" s="95"/>
      <c r="K46" s="95"/>
      <c r="L46" s="114"/>
    </row>
    <row r="47" spans="1:12">
      <c r="A47" s="141">
        <f>A42+7</f>
        <v>43748</v>
      </c>
      <c r="B47" s="91" t="s">
        <v>83</v>
      </c>
      <c r="C47" s="90"/>
      <c r="D47" s="90"/>
      <c r="E47" s="90">
        <v>0</v>
      </c>
      <c r="F47" s="142">
        <f>SUM(E47:E51)</f>
        <v>304</v>
      </c>
      <c r="G47" s="142">
        <f>G42+F47</f>
        <v>2964</v>
      </c>
      <c r="H47" s="143">
        <f>F47*$I$2</f>
        <v>136.80000000000001</v>
      </c>
      <c r="I47" s="143">
        <f>I42+H47</f>
        <v>1333.8</v>
      </c>
      <c r="J47" s="92"/>
      <c r="K47" s="92"/>
      <c r="L47" s="114"/>
    </row>
    <row r="48" spans="1:12">
      <c r="A48" s="141"/>
      <c r="B48" s="91" t="s">
        <v>84</v>
      </c>
      <c r="C48" s="90">
        <f>D45</f>
        <v>83660</v>
      </c>
      <c r="D48" s="90">
        <f t="shared" si="2"/>
        <v>83736</v>
      </c>
      <c r="E48" s="90">
        <v>76</v>
      </c>
      <c r="F48" s="142"/>
      <c r="G48" s="142"/>
      <c r="H48" s="143"/>
      <c r="I48" s="143"/>
      <c r="J48" s="92"/>
      <c r="K48" s="92"/>
    </row>
    <row r="49" spans="1:11">
      <c r="A49" s="141"/>
      <c r="B49" s="91" t="s">
        <v>85</v>
      </c>
      <c r="C49" s="90">
        <f t="shared" si="3"/>
        <v>83736</v>
      </c>
      <c r="D49" s="90">
        <f t="shared" si="2"/>
        <v>83812</v>
      </c>
      <c r="E49" s="90">
        <v>76</v>
      </c>
      <c r="F49" s="142"/>
      <c r="G49" s="142"/>
      <c r="H49" s="143"/>
      <c r="I49" s="143"/>
      <c r="J49" s="92"/>
      <c r="K49" s="92"/>
    </row>
    <row r="50" spans="1:11">
      <c r="A50" s="141"/>
      <c r="B50" s="91" t="s">
        <v>86</v>
      </c>
      <c r="C50" s="90">
        <f t="shared" si="3"/>
        <v>83812</v>
      </c>
      <c r="D50" s="90">
        <f t="shared" si="2"/>
        <v>83888</v>
      </c>
      <c r="E50" s="90">
        <v>76</v>
      </c>
      <c r="F50" s="142"/>
      <c r="G50" s="142"/>
      <c r="H50" s="143"/>
      <c r="I50" s="143"/>
      <c r="J50" s="92"/>
      <c r="K50" s="92"/>
    </row>
    <row r="51" spans="1:11">
      <c r="A51" s="141"/>
      <c r="B51" s="91" t="s">
        <v>87</v>
      </c>
      <c r="C51" s="90">
        <f>D50</f>
        <v>83888</v>
      </c>
      <c r="D51" s="90">
        <f>C51+E51</f>
        <v>83964</v>
      </c>
      <c r="E51" s="90">
        <v>76</v>
      </c>
      <c r="F51" s="142"/>
      <c r="G51" s="142"/>
      <c r="H51" s="143"/>
      <c r="I51" s="143"/>
      <c r="J51" s="92"/>
      <c r="K51" s="92"/>
    </row>
    <row r="52" spans="1:11">
      <c r="A52" s="138"/>
      <c r="B52" s="93"/>
      <c r="C52" s="94"/>
      <c r="D52" s="94"/>
      <c r="E52" s="94"/>
      <c r="F52" s="139">
        <f>SUM(E52:E56)</f>
        <v>0</v>
      </c>
      <c r="G52" s="139">
        <f>G47+F52</f>
        <v>2964</v>
      </c>
      <c r="H52" s="140">
        <f>F52*$I$2</f>
        <v>0</v>
      </c>
      <c r="I52" s="140">
        <f>I47+H52</f>
        <v>1333.8</v>
      </c>
      <c r="J52" s="95"/>
      <c r="K52" s="95"/>
    </row>
    <row r="53" spans="1:11">
      <c r="A53" s="138"/>
      <c r="B53" s="93"/>
      <c r="C53" s="94"/>
      <c r="D53" s="94"/>
      <c r="E53" s="94"/>
      <c r="F53" s="139"/>
      <c r="G53" s="139"/>
      <c r="H53" s="140"/>
      <c r="I53" s="140"/>
      <c r="J53" s="95"/>
      <c r="K53" s="95"/>
    </row>
    <row r="54" spans="1:11">
      <c r="A54" s="138"/>
      <c r="B54" s="93"/>
      <c r="C54" s="94"/>
      <c r="D54" s="94"/>
      <c r="E54" s="94"/>
      <c r="F54" s="139"/>
      <c r="G54" s="139"/>
      <c r="H54" s="140"/>
      <c r="I54" s="140"/>
      <c r="J54" s="95"/>
      <c r="K54" s="95"/>
    </row>
    <row r="55" spans="1:11">
      <c r="A55" s="138"/>
      <c r="B55" s="93"/>
      <c r="C55" s="94"/>
      <c r="D55" s="94"/>
      <c r="E55" s="94"/>
      <c r="F55" s="139"/>
      <c r="G55" s="139"/>
      <c r="H55" s="140"/>
      <c r="I55" s="140"/>
      <c r="J55" s="95"/>
      <c r="K55" s="95"/>
    </row>
    <row r="56" spans="1:11">
      <c r="A56" s="138"/>
      <c r="B56" s="93"/>
      <c r="C56" s="94"/>
      <c r="D56" s="94"/>
      <c r="E56" s="94"/>
      <c r="F56" s="139"/>
      <c r="G56" s="139"/>
      <c r="H56" s="140"/>
      <c r="I56" s="140"/>
      <c r="J56" s="95"/>
      <c r="K56" s="95"/>
    </row>
    <row r="57" spans="1:11">
      <c r="A57" s="141"/>
      <c r="B57" s="91"/>
      <c r="C57" s="90"/>
      <c r="D57" s="90"/>
      <c r="E57" s="90"/>
      <c r="F57" s="142">
        <f>SUM(E57:E61)</f>
        <v>0</v>
      </c>
      <c r="G57" s="142">
        <f>G52+F57</f>
        <v>2964</v>
      </c>
      <c r="H57" s="143">
        <f>F57*$I$2</f>
        <v>0</v>
      </c>
      <c r="I57" s="143">
        <f>I52+H57</f>
        <v>1333.8</v>
      </c>
      <c r="J57" s="92"/>
      <c r="K57" s="92"/>
    </row>
    <row r="58" spans="1:11">
      <c r="A58" s="141"/>
      <c r="B58" s="91"/>
      <c r="C58" s="90"/>
      <c r="D58" s="90"/>
      <c r="E58" s="90"/>
      <c r="F58" s="142"/>
      <c r="G58" s="142"/>
      <c r="H58" s="143"/>
      <c r="I58" s="143"/>
      <c r="J58" s="92"/>
      <c r="K58" s="92"/>
    </row>
    <row r="59" spans="1:11">
      <c r="A59" s="141"/>
      <c r="B59" s="91"/>
      <c r="C59" s="90"/>
      <c r="D59" s="90"/>
      <c r="E59" s="90"/>
      <c r="F59" s="142"/>
      <c r="G59" s="142"/>
      <c r="H59" s="143"/>
      <c r="I59" s="143"/>
      <c r="J59" s="92"/>
      <c r="K59" s="92"/>
    </row>
    <row r="60" spans="1:11">
      <c r="A60" s="141"/>
      <c r="B60" s="91"/>
      <c r="C60" s="90"/>
      <c r="D60" s="90"/>
      <c r="E60" s="90"/>
      <c r="F60" s="142"/>
      <c r="G60" s="142"/>
      <c r="H60" s="143"/>
      <c r="I60" s="143"/>
      <c r="J60" s="92"/>
      <c r="K60" s="92"/>
    </row>
    <row r="61" spans="1:11">
      <c r="A61" s="141"/>
      <c r="B61" s="91"/>
      <c r="C61" s="90"/>
      <c r="D61" s="90"/>
      <c r="E61" s="90"/>
      <c r="F61" s="142"/>
      <c r="G61" s="142"/>
      <c r="H61" s="143"/>
      <c r="I61" s="143"/>
      <c r="J61" s="92"/>
      <c r="K61" s="92"/>
    </row>
    <row r="62" spans="1:11">
      <c r="A62" s="138"/>
      <c r="B62" s="93"/>
      <c r="C62" s="94"/>
      <c r="D62" s="94"/>
      <c r="E62" s="94"/>
      <c r="F62" s="139">
        <f>SUM(E62:E66)</f>
        <v>0</v>
      </c>
      <c r="G62" s="139">
        <f>G57+F62</f>
        <v>2964</v>
      </c>
      <c r="H62" s="140">
        <f>F62*$I$2</f>
        <v>0</v>
      </c>
      <c r="I62" s="140">
        <f>I57+H62</f>
        <v>1333.8</v>
      </c>
      <c r="J62" s="95"/>
      <c r="K62" s="95"/>
    </row>
    <row r="63" spans="1:11">
      <c r="A63" s="138"/>
      <c r="B63" s="93"/>
      <c r="C63" s="94"/>
      <c r="D63" s="94"/>
      <c r="E63" s="94"/>
      <c r="F63" s="139"/>
      <c r="G63" s="139"/>
      <c r="H63" s="140"/>
      <c r="I63" s="140"/>
      <c r="J63" s="95"/>
      <c r="K63" s="95"/>
    </row>
    <row r="64" spans="1:11">
      <c r="A64" s="138"/>
      <c r="B64" s="93"/>
      <c r="C64" s="94"/>
      <c r="D64" s="94"/>
      <c r="E64" s="94"/>
      <c r="F64" s="139"/>
      <c r="G64" s="139"/>
      <c r="H64" s="140"/>
      <c r="I64" s="140"/>
      <c r="J64" s="95"/>
      <c r="K64" s="95"/>
    </row>
    <row r="65" spans="1:11">
      <c r="A65" s="138"/>
      <c r="B65" s="93"/>
      <c r="C65" s="94"/>
      <c r="D65" s="94"/>
      <c r="E65" s="94"/>
      <c r="F65" s="139"/>
      <c r="G65" s="139"/>
      <c r="H65" s="140"/>
      <c r="I65" s="140"/>
      <c r="J65" s="95"/>
      <c r="K65" s="95"/>
    </row>
    <row r="66" spans="1:11">
      <c r="A66" s="138"/>
      <c r="B66" s="93"/>
      <c r="C66" s="94"/>
      <c r="D66" s="94"/>
      <c r="E66" s="94"/>
      <c r="F66" s="139"/>
      <c r="G66" s="139"/>
      <c r="H66" s="140"/>
      <c r="I66" s="140"/>
      <c r="J66" s="95"/>
      <c r="K66" s="95"/>
    </row>
  </sheetData>
  <mergeCells count="61">
    <mergeCell ref="A27:A31"/>
    <mergeCell ref="F27:F31"/>
    <mergeCell ref="G27:G31"/>
    <mergeCell ref="H27:H31"/>
    <mergeCell ref="I27:I31"/>
    <mergeCell ref="A22:A26"/>
    <mergeCell ref="F22:F26"/>
    <mergeCell ref="G22:G26"/>
    <mergeCell ref="H22:H26"/>
    <mergeCell ref="I22:I26"/>
    <mergeCell ref="A32:A36"/>
    <mergeCell ref="F32:F36"/>
    <mergeCell ref="G32:G36"/>
    <mergeCell ref="H32:H36"/>
    <mergeCell ref="I32:I36"/>
    <mergeCell ref="A17:A21"/>
    <mergeCell ref="F17:F21"/>
    <mergeCell ref="G17:G21"/>
    <mergeCell ref="H17:H21"/>
    <mergeCell ref="I17:I21"/>
    <mergeCell ref="I7:I11"/>
    <mergeCell ref="A12:A16"/>
    <mergeCell ref="F12:F16"/>
    <mergeCell ref="G12:G16"/>
    <mergeCell ref="H12:H16"/>
    <mergeCell ref="I12:I16"/>
    <mergeCell ref="E2:G2"/>
    <mergeCell ref="A7:A11"/>
    <mergeCell ref="F7:F11"/>
    <mergeCell ref="G7:G11"/>
    <mergeCell ref="H7:H11"/>
    <mergeCell ref="A42:A46"/>
    <mergeCell ref="F42:F46"/>
    <mergeCell ref="G42:G46"/>
    <mergeCell ref="H42:H46"/>
    <mergeCell ref="I42:I46"/>
    <mergeCell ref="A47:A51"/>
    <mergeCell ref="F47:F51"/>
    <mergeCell ref="G47:G51"/>
    <mergeCell ref="H47:H51"/>
    <mergeCell ref="I47:I51"/>
    <mergeCell ref="A37:A41"/>
    <mergeCell ref="F37:F41"/>
    <mergeCell ref="G37:G41"/>
    <mergeCell ref="H37:H41"/>
    <mergeCell ref="I37:I41"/>
    <mergeCell ref="A57:A61"/>
    <mergeCell ref="F57:F61"/>
    <mergeCell ref="G57:G61"/>
    <mergeCell ref="H57:H61"/>
    <mergeCell ref="I57:I61"/>
    <mergeCell ref="A52:A56"/>
    <mergeCell ref="F52:F56"/>
    <mergeCell ref="G52:G56"/>
    <mergeCell ref="H52:H56"/>
    <mergeCell ref="I52:I56"/>
    <mergeCell ref="A62:A66"/>
    <mergeCell ref="F62:F66"/>
    <mergeCell ref="G62:G66"/>
    <mergeCell ref="H62:H66"/>
    <mergeCell ref="I62:I66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2016-11-08T09:25:44Z</dcterms:modified>
</cp:coreProperties>
</file>