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defaultThemeVersion="166925"/>
  <mc:AlternateContent xmlns:mc="http://schemas.openxmlformats.org/markup-compatibility/2006">
    <mc:Choice Requires="x15">
      <x15ac:absPath xmlns:x15ac="http://schemas.microsoft.com/office/spreadsheetml/2010/11/ac" url="C:\Users\13214\OneDrive\Desktop\Portfolio_2025\"/>
    </mc:Choice>
  </mc:AlternateContent>
  <xr:revisionPtr revIDLastSave="0" documentId="13_ncr:1_{A4E1D733-F7E8-4D09-9547-239492C1EE59}" xr6:coauthVersionLast="47" xr6:coauthVersionMax="47" xr10:uidLastSave="{00000000-0000-0000-0000-000000000000}"/>
  <bookViews>
    <workbookView xWindow="-108" yWindow="-108" windowWidth="23256" windowHeight="12456" xr2:uid="{00000000-000D-0000-FFFF-FFFF00000000}"/>
  </bookViews>
  <sheets>
    <sheet name="Dashboard" sheetId="21" r:id="rId1"/>
    <sheet name="TotalSales" sheetId="18" r:id="rId2"/>
    <sheet name="CountryBarChart" sheetId="19" r:id="rId3"/>
    <sheet name="Top5Customers" sheetId="20"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2"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<sst xmlns="http://schemas.openxmlformats.org/spreadsheetml/2006/main" count="11128" uniqueCount="6221">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</sst>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quot;$&quot;#,##0.00"/>
    <numFmt numFmtId="168" formatCode="&quot;$&quot;#,##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168" fontId="0" fillId="0" borderId="0" xfId="0" applyNumberFormat="1"/>
  </cellXfs>
  <cellStyles count="1">
    <cellStyle name="Normal" xfId="0" builtinId="0"/>
  </cellStyles>
  <dxfs count="22">
    <dxf>
      <font>
        <b/>
        <i val="0"/>
        <color theme="0"/>
        <name val="Calibri"/>
        <family val="2"/>
        <scheme val="minor"/>
      </font>
    </dxf>
    <dxf>
      <font>
        <b val="0"/>
        <i val="0"/>
        <color theme="0"/>
        <name val="Calibri"/>
        <family val="2"/>
        <scheme val="minor"/>
      </font>
      <fill>
        <patternFill>
          <bgColor rgb="FF3C1464"/>
        </patternFill>
      </fill>
    </dxf>
    <dxf>
      <numFmt numFmtId="0" formatCode="General"/>
    </dxf>
    <dxf>
      <numFmt numFmtId="167" formatCode="&quot;$&quot;#,##0.00"/>
    </dxf>
    <dxf>
      <numFmt numFmtId="167" formatCode="&quot;$&quot;#,##0.00"/>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1"/>
        <name val="Calibri"/>
        <family val="2"/>
        <scheme val="minor"/>
      </font>
      <border>
        <left style="thin">
          <color auto="1"/>
        </left>
        <right style="thin">
          <color auto="1"/>
        </right>
        <top style="thin">
          <color auto="1"/>
        </top>
        <bottom style="thin">
          <color auto="1"/>
        </bottom>
      </border>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ont>
        <color theme="0"/>
      </font>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ont>
        <b val="0"/>
        <i val="0"/>
        <sz val="11"/>
        <name val="Calibri"/>
        <family val="2"/>
        <scheme val="minor"/>
      </font>
      <fill>
        <patternFill patternType="solid">
          <fgColor theme="0"/>
          <bgColor rgb="FF3C1464"/>
        </patternFill>
      </fill>
      <border>
        <left style="thin">
          <color theme="1" tint="-0.499984740745262"/>
        </left>
        <right style="thin">
          <color theme="1" tint="-0.499984740745262"/>
        </right>
        <top style="thin">
          <color theme="1" tint="-0.499984740745262"/>
        </top>
        <bottom style="thin">
          <color theme="1" tint="-0.499984740745262"/>
        </bottom>
      </border>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s>
  <tableStyles count="5" defaultTableStyle="TableStyleMedium2" defaultPivotStyle="PivotStyleMedium9">
    <tableStyle name="Purple Slicer " pivot="0" table="0" count="6" xr9:uid="{EE808EA9-5668-41FB-971E-DFF7257A6A69}">
      <tableStyleElement type="wholeTable" dxfId="1"/>
      <tableStyleElement type="headerRow" dxfId="0"/>
    </tableStyle>
    <tableStyle name="Purple Style" pivot="0" table="0" count="8" xr9:uid="{E061E43A-EC8C-4094-A7B3-B358C6D88B8A}">
      <tableStyleElement type="wholeTable" dxfId="21"/>
      <tableStyleElement type="headerRow" dxfId="20"/>
    </tableStyle>
    <tableStyle name="Purple Timeline Style " pivot="0" table="0" count="8" xr9:uid="{1317BE8C-0055-4D66-83CC-15FCD8A7F3AF}">
      <tableStyleElement type="wholeTable" dxfId="19"/>
      <tableStyleElement type="headerRow" dxfId="18"/>
    </tableStyle>
    <tableStyle name="Timeline Style 1" pivot="0" table="0" count="8" xr9:uid="{7E4306E3-8662-4993-A5FC-51FD750003E3}">
      <tableStyleElement type="wholeTable" dxfId="17"/>
      <tableStyleElement type="headerRow" dxfId="16"/>
    </tableStyle>
    <tableStyle name="Timeline Style 2" pivot="0" table="0" count="8" xr9:uid="{B62A1A62-4205-4E7F-BB04-41239832A980}">
      <tableStyleElement type="wholeTable" dxfId="15"/>
      <tableStyleElement type="headerRow" dxfId="14"/>
    </tableStyle>
  </tableStyles>
  <colors>
    <mruColors>
      <color rgb="FFA76CE2"/>
      <color rgb="FF3C1464"/>
      <color rgb="FFA7FFCF"/>
      <color rgb="FF00421E"/>
      <color rgb="FF01FF74"/>
      <color rgb="FFB2D69A"/>
      <color rgb="FFA0D565"/>
      <color rgb="FF273C10"/>
      <color rgb="FFD5B9F1"/>
    </mruColors>
  </colors>
  <extLst>
    <ext xmlns:x14="http://schemas.microsoft.com/office/spreadsheetml/2009/9/main" uri="{46F421CA-312F-682f-3DD2-61675219B42D}">
      <x14:dxfs count="4">
        <dxf>
          <font>
            <b/>
            <i val="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auto="1"/>
            </left>
            <right style="thin">
              <color auto="1"/>
            </right>
            <top style="thin">
              <color auto="1"/>
            </top>
            <bottom style="thin">
              <color auto="1"/>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licer ">
        <x14:slicerStyle name="Purple Slicer ">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24">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rgb="FFA76CE2"/>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Style">
          <x15:timelineStyleElements>
            <x15:timelineStyleElement type="selectionLabel" dxfId="23"/>
            <x15:timelineStyleElement type="timeLevel" dxfId="22"/>
            <x15:timelineStyleElement type="periodLabel1" dxfId="21"/>
            <x15:timelineStyleElement type="periodLabel2" dxfId="20"/>
            <x15:timelineStyleElement type="selectedTimeBlock" dxfId="19"/>
            <x15:timelineStyleElement type="unselectedTimeBlock" dxfId="18"/>
          </x15:timelineStyleElements>
        </x15:timelineStyle>
        <x15:timelineStyle name="Purple Timeline Style ">
          <x15:timelineStyleElements>
            <x15:timelineStyleElement type="selectionLabel" dxfId="17"/>
            <x15:timelineStyleElement type="timeLevel" dxfId="16"/>
            <x15:timelineStyleElement type="periodLabel1" dxfId="15"/>
            <x15:timelineStyleElement type="periodLabel2" dxfId="14"/>
            <x15:timelineStyleElement type="selectedTimeBlock" dxfId="13"/>
            <x15:timelineStyleElement type="unselectedTimeBlock" dxfId="12"/>
          </x15:timelineStyleElements>
        </x15:timelineStyle>
        <x15:timelineStyle name="Timeline Style 1">
          <x15:timelineStyleElements>
            <x15:timelineStyleElement type="selectionLabel" dxfId="11"/>
            <x15:timelineStyleElement type="timeLevel" dxfId="10"/>
            <x15:timelineStyleElement type="periodLabel1" dxfId="9"/>
            <x15:timelineStyleElement type="periodLabel2" dxfId="8"/>
            <x15:timelineStyleElement type="selectedTimeBlock" dxfId="7"/>
            <x15:timelineStyleElement type="unselectedTimeBlock" dxfId="6"/>
          </x15:timelineStyleElements>
        </x15:timelineStyle>
        <x15:timelineStyle name="Timeline Style 2">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[CoffeeOrdersData_Project.xlsx]TotalSales!TotalSales</c:name>
    <c:fmtId val="7"/>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00B0F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CC5C-49DC-9D76-D2B0651209FF}"/>
            </c:ext>
          </c:extLst>
        </c:ser>
        <c:ser>
          <c:idx val="1"/>
          <c:order val="1"/>
          <c:tx>
            <c:strRef>
              <c:f>TotalSales!$D$3:$D$4</c:f>
              <c:strCache>
                <c:ptCount val="1"/>
                <c:pt idx="0">
                  <c:v>Excelsa</c:v>
                </c:pt>
              </c:strCache>
            </c:strRef>
          </c:tx>
          <c:spPr>
            <a:ln w="28575" cap="rnd">
              <a:solidFill>
                <a:schemeClr val="accent2">
                  <a:lumMod val="50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CC5C-49DC-9D76-D2B0651209FF}"/>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CC5C-49DC-9D76-D2B0651209FF}"/>
            </c:ext>
          </c:extLst>
        </c:ser>
        <c:ser>
          <c:idx val="3"/>
          <c:order val="3"/>
          <c:tx>
            <c:strRef>
              <c:f>TotalSales!$F$3:$F$4</c:f>
              <c:strCache>
                <c:ptCount val="1"/>
                <c:pt idx="0">
                  <c:v>Robusta</c:v>
                </c:pt>
              </c:strCache>
            </c:strRef>
          </c:tx>
          <c:spPr>
            <a:ln w="28575" cap="rnd">
              <a:solidFill>
                <a:srgbClr val="FF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CC5C-49DC-9D76-D2B0651209FF}"/>
            </c:ext>
          </c:extLst>
        </c:ser>
        <c:dLbls>
          <c:showLegendKey val="0"/>
          <c:showVal val="0"/>
          <c:showCatName val="0"/>
          <c:showSerName val="0"/>
          <c:showPercent val="0"/>
          <c:showBubbleSize val="0"/>
        </c:dLbls>
        <c:smooth val="0"/>
        <c:axId val="215698687"/>
        <c:axId val="215700127"/>
      </c:lineChart>
      <c:catAx>
        <c:axId val="2156986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5700127"/>
        <c:crosses val="autoZero"/>
        <c:auto val="1"/>
        <c:lblAlgn val="ctr"/>
        <c:lblOffset val="100"/>
        <c:noMultiLvlLbl val="0"/>
      </c:catAx>
      <c:valAx>
        <c:axId val="215700127"/>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56986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5B9F1"/>
    </a:solidFill>
    <a:ln w="9525" cap="flat" cmpd="sng" algn="ctr">
      <a:no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[CoffeeOrdersData_Project.xlsx]CountryBarChart!TotalSales</c:name>
    <c:fmtId val="13"/>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92D050"/>
          </a:solidFill>
          <a:ln w="2857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421E"/>
          </a:solidFill>
          <a:ln w="28575">
            <a:solidFill>
              <a:schemeClr val="bg1"/>
            </a:solidFill>
          </a:ln>
          <a:effectLst/>
        </c:spPr>
      </c:pivotFmt>
      <c:pivotFmt>
        <c:idx val="2"/>
        <c:spPr>
          <a:solidFill>
            <a:srgbClr val="01FF74"/>
          </a:solidFill>
          <a:ln w="28575">
            <a:solidFill>
              <a:schemeClr val="bg1"/>
            </a:solidFill>
          </a:ln>
          <a:effectLst/>
        </c:spPr>
      </c:pivotFmt>
      <c:pivotFmt>
        <c:idx val="3"/>
        <c:spPr>
          <a:solidFill>
            <a:srgbClr val="A7FFCF"/>
          </a:solidFill>
          <a:ln w="28575">
            <a:solidFill>
              <a:schemeClr val="bg1"/>
            </a:solidFill>
          </a:ln>
          <a:effectLst/>
        </c:spPr>
      </c:pivotFmt>
      <c:pivotFmt>
        <c:idx val="4"/>
        <c:spPr>
          <a:solidFill>
            <a:srgbClr val="92D050"/>
          </a:solidFill>
          <a:ln w="2857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7FFCF"/>
          </a:solidFill>
          <a:ln w="28575">
            <a:solidFill>
              <a:schemeClr val="bg1"/>
            </a:solidFill>
          </a:ln>
          <a:effectLst/>
        </c:spPr>
      </c:pivotFmt>
      <c:pivotFmt>
        <c:idx val="6"/>
        <c:spPr>
          <a:solidFill>
            <a:srgbClr val="01FF74"/>
          </a:solidFill>
          <a:ln w="28575">
            <a:solidFill>
              <a:schemeClr val="bg1"/>
            </a:solidFill>
          </a:ln>
          <a:effectLst/>
        </c:spPr>
      </c:pivotFmt>
      <c:pivotFmt>
        <c:idx val="7"/>
        <c:spPr>
          <a:solidFill>
            <a:srgbClr val="00421E"/>
          </a:solidFill>
          <a:ln w="28575">
            <a:solidFill>
              <a:schemeClr val="bg1"/>
            </a:solidFill>
          </a:ln>
          <a:effectLst/>
        </c:spPr>
      </c:pivotFmt>
      <c:pivotFmt>
        <c:idx val="8"/>
        <c:spPr>
          <a:solidFill>
            <a:srgbClr val="92D050"/>
          </a:solidFill>
          <a:ln w="2857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A7FFCF"/>
          </a:solidFill>
          <a:ln w="28575">
            <a:solidFill>
              <a:schemeClr val="bg1"/>
            </a:solidFill>
          </a:ln>
          <a:effectLst/>
        </c:spPr>
      </c:pivotFmt>
      <c:pivotFmt>
        <c:idx val="10"/>
        <c:spPr>
          <a:solidFill>
            <a:srgbClr val="01FF74"/>
          </a:solidFill>
          <a:ln w="28575">
            <a:solidFill>
              <a:schemeClr val="bg1"/>
            </a:solidFill>
          </a:ln>
          <a:effectLst/>
        </c:spPr>
      </c:pivotFmt>
      <c:pivotFmt>
        <c:idx val="11"/>
        <c:spPr>
          <a:solidFill>
            <a:srgbClr val="00421E"/>
          </a:solidFill>
          <a:ln w="28575">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92D050"/>
            </a:solidFill>
            <a:ln w="28575">
              <a:solidFill>
                <a:schemeClr val="bg1"/>
              </a:solidFill>
            </a:ln>
            <a:effectLst/>
          </c:spPr>
          <c:invertIfNegative val="0"/>
          <c:dPt>
            <c:idx val="0"/>
            <c:invertIfNegative val="0"/>
            <c:bubble3D val="0"/>
            <c:spPr>
              <a:solidFill>
                <a:srgbClr val="A7FFCF"/>
              </a:solidFill>
              <a:ln w="28575">
                <a:solidFill>
                  <a:schemeClr val="bg1"/>
                </a:solidFill>
              </a:ln>
              <a:effectLst/>
            </c:spPr>
            <c:extLst>
              <c:ext xmlns:c16="http://schemas.microsoft.com/office/drawing/2014/chart" uri="{C3380CC4-5D6E-409C-BE32-E72D297353CC}">
                <c16:uniqueId val="{00000001-5BB6-4A17-BFF2-10FC06059B8E}"/>
              </c:ext>
            </c:extLst>
          </c:dPt>
          <c:dPt>
            <c:idx val="1"/>
            <c:invertIfNegative val="0"/>
            <c:bubble3D val="0"/>
            <c:spPr>
              <a:solidFill>
                <a:srgbClr val="01FF74"/>
              </a:solidFill>
              <a:ln w="28575">
                <a:solidFill>
                  <a:schemeClr val="bg1"/>
                </a:solidFill>
              </a:ln>
              <a:effectLst/>
            </c:spPr>
            <c:extLst>
              <c:ext xmlns:c16="http://schemas.microsoft.com/office/drawing/2014/chart" uri="{C3380CC4-5D6E-409C-BE32-E72D297353CC}">
                <c16:uniqueId val="{00000003-5BB6-4A17-BFF2-10FC06059B8E}"/>
              </c:ext>
            </c:extLst>
          </c:dPt>
          <c:dPt>
            <c:idx val="2"/>
            <c:invertIfNegative val="0"/>
            <c:bubble3D val="0"/>
            <c:spPr>
              <a:solidFill>
                <a:srgbClr val="00421E"/>
              </a:solidFill>
              <a:ln w="28575">
                <a:solidFill>
                  <a:schemeClr val="bg1"/>
                </a:solidFill>
              </a:ln>
              <a:effectLst/>
            </c:spPr>
            <c:extLst>
              <c:ext xmlns:c16="http://schemas.microsoft.com/office/drawing/2014/chart" uri="{C3380CC4-5D6E-409C-BE32-E72D297353CC}">
                <c16:uniqueId val="{00000005-5BB6-4A17-BFF2-10FC06059B8E}"/>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5BB6-4A17-BFF2-10FC06059B8E}"/>
            </c:ext>
          </c:extLst>
        </c:ser>
        <c:dLbls>
          <c:dLblPos val="outEnd"/>
          <c:showLegendKey val="0"/>
          <c:showVal val="1"/>
          <c:showCatName val="0"/>
          <c:showSerName val="0"/>
          <c:showPercent val="0"/>
          <c:showBubbleSize val="0"/>
        </c:dLbls>
        <c:gapWidth val="182"/>
        <c:axId val="1041566112"/>
        <c:axId val="1041567072"/>
      </c:barChart>
      <c:catAx>
        <c:axId val="10415661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041567072"/>
        <c:crosses val="autoZero"/>
        <c:auto val="1"/>
        <c:lblAlgn val="ctr"/>
        <c:lblOffset val="100"/>
        <c:noMultiLvlLbl val="0"/>
      </c:catAx>
      <c:valAx>
        <c:axId val="1041567072"/>
        <c:scaling>
          <c:orientation val="minMax"/>
        </c:scaling>
        <c:delete val="0"/>
        <c:axPos val="b"/>
        <c:majorGridlines>
          <c:spPr>
            <a:ln w="9525" cap="flat" cmpd="sng" algn="ctr">
              <a:solidFill>
                <a:schemeClr val="bg1">
                  <a:lumMod val="9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0415661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5B9F1"/>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[CoffeeOrdersData_Project.xlsx]Top5Customers!TotalSales</c:name>
    <c:fmtId val="15"/>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92D050"/>
          </a:solidFill>
          <a:ln w="2857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421E"/>
          </a:solidFill>
          <a:ln w="28575">
            <a:solidFill>
              <a:schemeClr val="bg1"/>
            </a:solidFill>
          </a:ln>
          <a:effectLst/>
        </c:spPr>
      </c:pivotFmt>
      <c:pivotFmt>
        <c:idx val="2"/>
        <c:spPr>
          <a:solidFill>
            <a:srgbClr val="01FF74"/>
          </a:solidFill>
          <a:ln w="28575">
            <a:solidFill>
              <a:schemeClr val="bg1"/>
            </a:solidFill>
          </a:ln>
          <a:effectLst/>
        </c:spPr>
      </c:pivotFmt>
      <c:pivotFmt>
        <c:idx val="3"/>
        <c:spPr>
          <a:solidFill>
            <a:srgbClr val="A7FFCF"/>
          </a:solidFill>
          <a:ln w="28575">
            <a:solidFill>
              <a:schemeClr val="bg1"/>
            </a:solidFill>
          </a:ln>
          <a:effectLst/>
        </c:spPr>
      </c:pivotFmt>
      <c:pivotFmt>
        <c:idx val="4"/>
        <c:spPr>
          <a:solidFill>
            <a:srgbClr val="00B050"/>
          </a:solidFill>
          <a:ln w="2857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7FFCF"/>
          </a:solidFill>
          <a:ln w="28575">
            <a:solidFill>
              <a:schemeClr val="bg1"/>
            </a:solidFill>
          </a:ln>
          <a:effectLst/>
        </c:spPr>
      </c:pivotFmt>
      <c:pivotFmt>
        <c:idx val="6"/>
        <c:spPr>
          <a:solidFill>
            <a:srgbClr val="01FF74"/>
          </a:solidFill>
          <a:ln w="28575">
            <a:solidFill>
              <a:schemeClr val="bg1"/>
            </a:solidFill>
          </a:ln>
          <a:effectLst/>
        </c:spPr>
      </c:pivotFmt>
      <c:pivotFmt>
        <c:idx val="7"/>
        <c:spPr>
          <a:solidFill>
            <a:srgbClr val="00421E"/>
          </a:solidFill>
          <a:ln w="28575">
            <a:solidFill>
              <a:schemeClr val="bg1"/>
            </a:solidFill>
          </a:ln>
          <a:effectLst/>
        </c:spPr>
      </c:pivotFmt>
      <c:pivotFmt>
        <c:idx val="8"/>
        <c:spPr>
          <a:solidFill>
            <a:srgbClr val="00B050"/>
          </a:solidFill>
          <a:ln w="2857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50"/>
          </a:solidFill>
          <a:ln w="2857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00B050"/>
            </a:solidFill>
            <a:ln w="28575">
              <a:solidFill>
                <a:schemeClr val="bg1"/>
              </a:solidFill>
            </a:ln>
            <a:effectLst/>
          </c:spPr>
          <c:invertIfNegative val="0"/>
          <c:dPt>
            <c:idx val="0"/>
            <c:invertIfNegative val="0"/>
            <c:bubble3D val="0"/>
            <c:extLst>
              <c:ext xmlns:c16="http://schemas.microsoft.com/office/drawing/2014/chart" uri="{C3380CC4-5D6E-409C-BE32-E72D297353CC}">
                <c16:uniqueId val="{00000000-68C3-455B-A685-008A538B6E07}"/>
              </c:ext>
            </c:extLst>
          </c:dPt>
          <c:dPt>
            <c:idx val="1"/>
            <c:invertIfNegative val="0"/>
            <c:bubble3D val="0"/>
            <c:extLst>
              <c:ext xmlns:c16="http://schemas.microsoft.com/office/drawing/2014/chart" uri="{C3380CC4-5D6E-409C-BE32-E72D297353CC}">
                <c16:uniqueId val="{00000001-68C3-455B-A685-008A538B6E07}"/>
              </c:ext>
            </c:extLst>
          </c:dPt>
          <c:dPt>
            <c:idx val="2"/>
            <c:invertIfNegative val="0"/>
            <c:bubble3D val="0"/>
            <c:extLst>
              <c:ext xmlns:c16="http://schemas.microsoft.com/office/drawing/2014/chart" uri="{C3380CC4-5D6E-409C-BE32-E72D297353CC}">
                <c16:uniqueId val="{00000002-68C3-455B-A685-008A538B6E07}"/>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68C3-455B-A685-008A538B6E07}"/>
            </c:ext>
          </c:extLst>
        </c:ser>
        <c:dLbls>
          <c:dLblPos val="outEnd"/>
          <c:showLegendKey val="0"/>
          <c:showVal val="1"/>
          <c:showCatName val="0"/>
          <c:showSerName val="0"/>
          <c:showPercent val="0"/>
          <c:showBubbleSize val="0"/>
        </c:dLbls>
        <c:gapWidth val="182"/>
        <c:axId val="1041566112"/>
        <c:axId val="1041567072"/>
      </c:barChart>
      <c:catAx>
        <c:axId val="10415661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041567072"/>
        <c:crosses val="autoZero"/>
        <c:auto val="1"/>
        <c:lblAlgn val="ctr"/>
        <c:lblOffset val="100"/>
        <c:noMultiLvlLbl val="0"/>
      </c:catAx>
      <c:valAx>
        <c:axId val="1041567072"/>
        <c:scaling>
          <c:orientation val="minMax"/>
        </c:scaling>
        <c:delete val="0"/>
        <c:axPos val="b"/>
        <c:majorGridlines>
          <c:spPr>
            <a:ln w="9525" cap="flat" cmpd="sng" algn="ctr">
              <a:solidFill>
                <a:schemeClr val="bg1">
                  <a:lumMod val="9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0415661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5B9F1"/>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15240</xdr:rowOff>
    </xdr:from>
    <xdr:to>
      <xdr:col>26</xdr:col>
      <xdr:colOff>0</xdr:colOff>
      <xdr:row>5</xdr:row>
      <xdr:rowOff>7620</xdr:rowOff>
    </xdr:to>
    <xdr:sp macro="" textlink="">
      <xdr:nvSpPr>
        <xdr:cNvPr id="3" name="Rectangle 2">
          <a:extLst>
            <a:ext uri="{FF2B5EF4-FFF2-40B4-BE49-F238E27FC236}">
              <a16:creationId xmlns:a16="http://schemas.microsoft.com/office/drawing/2014/main" id="{306BBD9F-10D1-19D8-D8EF-BF32F41603C7}"/>
            </a:ext>
          </a:extLst>
        </xdr:cNvPr>
        <xdr:cNvSpPr/>
      </xdr:nvSpPr>
      <xdr:spPr>
        <a:xfrm>
          <a:off x="121920" y="76200"/>
          <a:ext cx="15240000" cy="723900"/>
        </a:xfrm>
        <a:prstGeom prst="rect">
          <a:avLst/>
        </a:prstGeom>
        <a:solidFill>
          <a:srgbClr val="3C1464"/>
        </a:solidFill>
        <a:ln>
          <a:solidFill>
            <a:srgbClr val="A76CE2"/>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3200">
              <a:solidFill>
                <a:schemeClr val="bg1"/>
              </a:solidFill>
            </a:rPr>
            <a:t>COFFEE</a:t>
          </a:r>
          <a:r>
            <a:rPr lang="en-US" sz="3200" baseline="0">
              <a:solidFill>
                <a:schemeClr val="bg1"/>
              </a:solidFill>
            </a:rPr>
            <a:t> SALES DASHBOARD</a:t>
          </a:r>
          <a:endParaRPr lang="en-US" sz="3200">
            <a:solidFill>
              <a:schemeClr val="bg1"/>
            </a:solidFill>
          </a:endParaRPr>
        </a:p>
      </xdr:txBody>
    </xdr:sp>
    <xdr:clientData/>
  </xdr:twoCellAnchor>
  <xdr:twoCellAnchor>
    <xdr:from>
      <xdr:col>0</xdr:col>
      <xdr:colOff>99906</xdr:colOff>
      <xdr:row>14</xdr:row>
      <xdr:rowOff>70699</xdr:rowOff>
    </xdr:from>
    <xdr:to>
      <xdr:col>12</xdr:col>
      <xdr:colOff>371474</xdr:colOff>
      <xdr:row>41</xdr:row>
      <xdr:rowOff>76200</xdr:rowOff>
    </xdr:to>
    <xdr:graphicFrame macro="">
      <xdr:nvGraphicFramePr>
        <xdr:cNvPr id="4" name="Chart 3">
          <a:extLst>
            <a:ext uri="{FF2B5EF4-FFF2-40B4-BE49-F238E27FC236}">
              <a16:creationId xmlns:a16="http://schemas.microsoft.com/office/drawing/2014/main" id="{F04B92FD-862A-4700-A9FC-F40483FEAB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5</xdr:row>
      <xdr:rowOff>121072</xdr:rowOff>
    </xdr:from>
    <xdr:to>
      <xdr:col>15</xdr:col>
      <xdr:colOff>287867</xdr:colOff>
      <xdr:row>13</xdr:row>
      <xdr:rowOff>160866</xdr:rowOff>
    </xdr:to>
    <mc:AlternateContent xmlns:mc="http://schemas.openxmlformats.org/markup-compatibility/2006">
      <mc:Choice xmlns:tsle="http://schemas.microsoft.com/office/drawing/2012/timeslicer" Requires="tsle">
        <xdr:graphicFrame macro="">
          <xdr:nvGraphicFramePr>
            <xdr:cNvPr id="5" name="Order Date">
              <a:extLst>
                <a:ext uri="{FF2B5EF4-FFF2-40B4-BE49-F238E27FC236}">
                  <a16:creationId xmlns:a16="http://schemas.microsoft.com/office/drawing/2014/main" id="{5A0A0B2B-35DB-4174-9C62-D7F278220A11}"/>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23825" y="902122"/>
              <a:ext cx="8822267" cy="1487594"/>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15</xdr:col>
      <xdr:colOff>418044</xdr:colOff>
      <xdr:row>9</xdr:row>
      <xdr:rowOff>59267</xdr:rowOff>
    </xdr:from>
    <xdr:to>
      <xdr:col>20</xdr:col>
      <xdr:colOff>460376</xdr:colOff>
      <xdr:row>13</xdr:row>
      <xdr:rowOff>177800</xdr:rowOff>
    </xdr:to>
    <mc:AlternateContent xmlns:mc="http://schemas.openxmlformats.org/markup-compatibility/2006">
      <mc:Choice xmlns:a14="http://schemas.microsoft.com/office/drawing/2010/main" Requires="a14">
        <xdr:graphicFrame macro="">
          <xdr:nvGraphicFramePr>
            <xdr:cNvPr id="6" name="Size">
              <a:extLst>
                <a:ext uri="{FF2B5EF4-FFF2-40B4-BE49-F238E27FC236}">
                  <a16:creationId xmlns:a16="http://schemas.microsoft.com/office/drawing/2014/main" id="{57A3B1C0-3497-4544-92C0-52D42A9C4A8C}"/>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9076269" y="1564217"/>
              <a:ext cx="3090332" cy="84243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408518</xdr:colOff>
      <xdr:row>5</xdr:row>
      <xdr:rowOff>122767</xdr:rowOff>
    </xdr:from>
    <xdr:to>
      <xdr:col>25</xdr:col>
      <xdr:colOff>129118</xdr:colOff>
      <xdr:row>9</xdr:row>
      <xdr:rowOff>42332</xdr:rowOff>
    </xdr:to>
    <mc:AlternateContent xmlns:mc="http://schemas.openxmlformats.org/markup-compatibility/2006">
      <mc:Choice xmlns:a14="http://schemas.microsoft.com/office/drawing/2010/main" Requires="a14">
        <xdr:graphicFrame macro="">
          <xdr:nvGraphicFramePr>
            <xdr:cNvPr id="7" name="Roast Type Name">
              <a:extLst>
                <a:ext uri="{FF2B5EF4-FFF2-40B4-BE49-F238E27FC236}">
                  <a16:creationId xmlns:a16="http://schemas.microsoft.com/office/drawing/2014/main" id="{0DD12871-44FA-4DF7-80B2-09A80F3643EF}"/>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9066743" y="903817"/>
              <a:ext cx="5816600" cy="64346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509059</xdr:colOff>
      <xdr:row>9</xdr:row>
      <xdr:rowOff>59268</xdr:rowOff>
    </xdr:from>
    <xdr:to>
      <xdr:col>25</xdr:col>
      <xdr:colOff>43393</xdr:colOff>
      <xdr:row>13</xdr:row>
      <xdr:rowOff>152400</xdr:rowOff>
    </xdr:to>
    <mc:AlternateContent xmlns:mc="http://schemas.openxmlformats.org/markup-compatibility/2006">
      <mc:Choice xmlns:a14="http://schemas.microsoft.com/office/drawing/2010/main" Requires="a14">
        <xdr:graphicFrame macro="">
          <xdr:nvGraphicFramePr>
            <xdr:cNvPr id="8" name="Loyalty Card">
              <a:extLst>
                <a:ext uri="{FF2B5EF4-FFF2-40B4-BE49-F238E27FC236}">
                  <a16:creationId xmlns:a16="http://schemas.microsoft.com/office/drawing/2014/main" id="{27E718F2-7703-4A08-8057-87477014D4CF}"/>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2215284" y="1564218"/>
              <a:ext cx="2582334" cy="81703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398992</xdr:colOff>
      <xdr:row>14</xdr:row>
      <xdr:rowOff>60326</xdr:rowOff>
    </xdr:from>
    <xdr:to>
      <xdr:col>22</xdr:col>
      <xdr:colOff>94192</xdr:colOff>
      <xdr:row>29</xdr:row>
      <xdr:rowOff>60326</xdr:rowOff>
    </xdr:to>
    <xdr:graphicFrame macro="">
      <xdr:nvGraphicFramePr>
        <xdr:cNvPr id="9" name="Chart 8">
          <a:extLst>
            <a:ext uri="{FF2B5EF4-FFF2-40B4-BE49-F238E27FC236}">
              <a16:creationId xmlns:a16="http://schemas.microsoft.com/office/drawing/2014/main" id="{B15DDE34-A294-4C2A-B5EE-CF18B593A9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404284</xdr:colOff>
      <xdr:row>29</xdr:row>
      <xdr:rowOff>114300</xdr:rowOff>
    </xdr:from>
    <xdr:to>
      <xdr:col>21</xdr:col>
      <xdr:colOff>0</xdr:colOff>
      <xdr:row>41</xdr:row>
      <xdr:rowOff>71967</xdr:rowOff>
    </xdr:to>
    <xdr:graphicFrame macro="">
      <xdr:nvGraphicFramePr>
        <xdr:cNvPr id="10" name="Chart 9">
          <a:extLst>
            <a:ext uri="{FF2B5EF4-FFF2-40B4-BE49-F238E27FC236}">
              <a16:creationId xmlns:a16="http://schemas.microsoft.com/office/drawing/2014/main" id="{F6E0AF54-D637-4CBC-B124-BD0683E32B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13214" refreshedDate="45856.6392375" createdVersion="8" refreshedVersion="8" minRefreshableVersion="3" recordCount="1000" xr:uid="{12445934-73EE-47BE-84C6-4E0BB718DDEB}">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209263740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493737E-F57C-4641-8D5E-B55FAFFC8C4A}" name="TotalSales" cacheId="2"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8">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3" numFmtId="3"/>
  </dataFields>
  <chartFormats count="8">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2"/>
          </reference>
        </references>
      </pivotArea>
    </chartFormat>
    <chartFormat chart="1" format="3" series="1">
      <pivotArea type="data" outline="0" fieldPosition="0">
        <references count="2">
          <reference field="4294967294" count="1" selected="0">
            <x v="0"/>
          </reference>
          <reference field="13" count="1" selected="0">
            <x v="3"/>
          </reference>
        </references>
      </pivotArea>
    </chartFormat>
    <chartFormat chart="7" format="8" series="1">
      <pivotArea type="data" outline="0" fieldPosition="0">
        <references count="2">
          <reference field="4294967294" count="1" selected="0">
            <x v="0"/>
          </reference>
          <reference field="13" count="1" selected="0">
            <x v="0"/>
          </reference>
        </references>
      </pivotArea>
    </chartFormat>
    <chartFormat chart="7" format="9" series="1">
      <pivotArea type="data" outline="0" fieldPosition="0">
        <references count="2">
          <reference field="4294967294" count="1" selected="0">
            <x v="0"/>
          </reference>
          <reference field="13" count="1" selected="0">
            <x v="1"/>
          </reference>
        </references>
      </pivotArea>
    </chartFormat>
    <chartFormat chart="7" format="10" series="1">
      <pivotArea type="data" outline="0" fieldPosition="0">
        <references count="2">
          <reference field="4294967294" count="1" selected="0">
            <x v="0"/>
          </reference>
          <reference field="13" count="1" selected="0">
            <x v="2"/>
          </reference>
        </references>
      </pivotArea>
    </chartFormat>
    <chartFormat chart="7"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FB8291F-32DE-417F-9EDA-F88645212896}" name="TotalSales" cacheId="2"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4">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1" numFmtId="168"/>
  </dataFields>
  <chartFormats count="8">
    <chartFormat chart="9" format="0" series="1">
      <pivotArea type="data" outline="0" fieldPosition="0">
        <references count="1">
          <reference field="4294967294" count="1" selected="0">
            <x v="0"/>
          </reference>
        </references>
      </pivotArea>
    </chartFormat>
    <chartFormat chart="9" format="1">
      <pivotArea type="data" outline="0" fieldPosition="0">
        <references count="2">
          <reference field="4294967294" count="1" selected="0">
            <x v="0"/>
          </reference>
          <reference field="7" count="1" selected="0">
            <x v="2"/>
          </reference>
        </references>
      </pivotArea>
    </chartFormat>
    <chartFormat chart="9" format="2">
      <pivotArea type="data" outline="0" fieldPosition="0">
        <references count="2">
          <reference field="4294967294" count="1" selected="0">
            <x v="0"/>
          </reference>
          <reference field="7" count="1" selected="0">
            <x v="0"/>
          </reference>
        </references>
      </pivotArea>
    </chartFormat>
    <chartFormat chart="9" format="3">
      <pivotArea type="data" outline="0" fieldPosition="0">
        <references count="2">
          <reference field="4294967294" count="1" selected="0">
            <x v="0"/>
          </reference>
          <reference field="7" count="1" selected="0">
            <x v="1"/>
          </reference>
        </references>
      </pivotArea>
    </chartFormat>
    <chartFormat chart="13" format="8" series="1">
      <pivotArea type="data" outline="0" fieldPosition="0">
        <references count="1">
          <reference field="4294967294" count="1" selected="0">
            <x v="0"/>
          </reference>
        </references>
      </pivotArea>
    </chartFormat>
    <chartFormat chart="13" format="9">
      <pivotArea type="data" outline="0" fieldPosition="0">
        <references count="2">
          <reference field="4294967294" count="1" selected="0">
            <x v="0"/>
          </reference>
          <reference field="7" count="1" selected="0">
            <x v="1"/>
          </reference>
        </references>
      </pivotArea>
    </chartFormat>
    <chartFormat chart="13" format="10">
      <pivotArea type="data" outline="0" fieldPosition="0">
        <references count="2">
          <reference field="4294967294" count="1" selected="0">
            <x v="0"/>
          </reference>
          <reference field="7" count="1" selected="0">
            <x v="0"/>
          </reference>
        </references>
      </pivotArea>
    </chartFormat>
    <chartFormat chart="13"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3C89D7E-5BAF-4C50-BC54-1A6A2AFEA094}" name="TotalSales" cacheId="2"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6">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1" numFmtId="168"/>
  </dataFields>
  <chartFormats count="5">
    <chartFormat chart="6" format="8"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2" format="4" series="1">
      <pivotArea type="data" outline="0" fieldPosition="0">
        <references count="1">
          <reference field="4294967294" count="1" selected="0">
            <x v="0"/>
          </reference>
        </references>
      </pivotArea>
    </chartFormat>
    <chartFormat chart="14" format="8" series="1">
      <pivotArea type="data" outline="0" fieldPosition="0">
        <references count="1">
          <reference field="4294967294" count="1" selected="0">
            <x v="0"/>
          </reference>
        </references>
      </pivotArea>
    </chartFormat>
    <chartFormat chart="15"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AA860881-5A1E-4D66-A472-6C34D47F6783}" sourceName="Size">
  <pivotTables>
    <pivotTable tabId="18" name="TotalSales"/>
    <pivotTable tabId="19" name="TotalSales"/>
    <pivotTable tabId="20" name="TotalSales"/>
  </pivotTables>
  <data>
    <tabular pivotCacheId="2092637403">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EB2D6FCB-A80D-4A63-99A7-7998A6A69D29}" sourceName="Roast Type Name">
  <pivotTables>
    <pivotTable tabId="18" name="TotalSales"/>
    <pivotTable tabId="19" name="TotalSales"/>
    <pivotTable tabId="20" name="TotalSales"/>
  </pivotTables>
  <data>
    <tabular pivotCacheId="2092637403">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7133597C-57BB-4CFC-B1AA-671A5789A0C1}" sourceName="Loyalty Card">
  <pivotTables>
    <pivotTable tabId="18" name="TotalSales"/>
    <pivotTable tabId="19" name="TotalSales"/>
    <pivotTable tabId="20" name="TotalSales"/>
  </pivotTables>
  <data>
    <tabular pivotCacheId="2092637403">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A240BF26-7C15-48F1-A380-7878A1BD5185}" cache="Slicer_Size" caption="Size" columnCount="2" rowHeight="234950"/>
  <slicer name="Roast Type Name" xr10:uid="{71D3E2DE-C1CA-4928-9B3F-E0F336C1E8A5}" cache="Slicer_Roast_Type_Name" caption="Roast Type Name" columnCount="3" rowHeight="234950"/>
  <slicer name="Loyalty Card" xr10:uid="{3FB9C616-DFD9-4093-AB9D-2F174E7F23BE}" cache="Slicer_Loyalty_Card" caption="Loyalty Card"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8BB74DC-3398-4E6E-9568-793772CDAB18}" name="Orders" displayName="Orders" ref="A1:P1001" totalsRowShown="0" headerRowDxfId="13">
  <autoFilter ref="A1:P1001" xr:uid="{18BB74DC-3398-4E6E-9568-793772CDAB18}"/>
  <tableColumns count="16">
    <tableColumn id="1" xr3:uid="{D9998ABF-F907-4B14-9021-D3961FCF1C0F}" name="Order ID" dataDxfId="12"/>
    <tableColumn id="2" xr3:uid="{8C0E55C7-226F-4328-B3E8-51E018DE8CA4}" name="Order Date" dataDxfId="11"/>
    <tableColumn id="3" xr3:uid="{A8F70343-E7FC-4E21-AEF1-37E662BCE5E0}" name="Customer ID" dataDxfId="10"/>
    <tableColumn id="4" xr3:uid="{C901F6C9-BD3B-415C-8D5F-E8D50D5B92A8}" name="Product ID"/>
    <tableColumn id="5" xr3:uid="{FDE6F696-2275-4E73-AF76-AAAAFB71C5EA}" name="Quantity" dataDxfId="9"/>
    <tableColumn id="6" xr3:uid="{93AEAAF1-6940-4023-9FA9-BBFEC5B88242}" name="Customer Name" dataDxfId="8">
      <calculatedColumnFormula>_xlfn.XLOOKUP(C2,customers!$A$1:$A$1001,customers!$B$1:$B$1001,,0)</calculatedColumnFormula>
    </tableColumn>
    <tableColumn id="7" xr3:uid="{1D257576-A30A-45FB-855B-ACB9E4192FCA}" name="Email" dataDxfId="7">
      <calculatedColumnFormula>IF(_xlfn.XLOOKUP(C2,customers!$A$1:$A$1001,customers!$C$1:$C$1001,,0)=0,"",_xlfn.XLOOKUP(C2,customers!$A$1:$A$1001,customers!$C$1:$C$1001,,0))</calculatedColumnFormula>
    </tableColumn>
    <tableColumn id="8" xr3:uid="{0359CF9F-698C-4CE0-B92C-250B6860FDD9}" name="Country" dataDxfId="6">
      <calculatedColumnFormula>_xlfn.XLOOKUP(C2,customers!$A$1:$A$1001,customers!$G$1:$G$1001,,0)</calculatedColumnFormula>
    </tableColumn>
    <tableColumn id="9" xr3:uid="{81AAB933-AD4E-4C6D-BEED-6ADF469AD061}" name="Coffee Type">
      <calculatedColumnFormula>INDEX(products!$A$1:$G$49,MATCH(orders!$D2,products!$A$1:$A$49,0),MATCH(orders!I$1,products!$A$1:$G$1,0))</calculatedColumnFormula>
    </tableColumn>
    <tableColumn id="10" xr3:uid="{BE06239B-EAD7-4930-AEF9-4DD31414FC27}" name="Roast Type">
      <calculatedColumnFormula>INDEX(products!$A$1:$G$49,MATCH(orders!$D2,products!$A$1:$A$49,0),MATCH(orders!J$1,products!$A$1:$G$1,0))</calculatedColumnFormula>
    </tableColumn>
    <tableColumn id="11" xr3:uid="{59725456-F7A7-4AE9-AE8F-08C3EF281AD8}" name="Size" dataDxfId="5">
      <calculatedColumnFormula>INDEX(products!$A$1:$G$49,MATCH(orders!$D2,products!$A$1:$A$49,0),MATCH(orders!K$1,products!$A$1:$G$1,0))</calculatedColumnFormula>
    </tableColumn>
    <tableColumn id="12" xr3:uid="{F546D8D1-03EE-4914-93D0-C11366982C80}" name="Unit Price" dataDxfId="4">
      <calculatedColumnFormula>INDEX(products!$A$1:$G$49,MATCH(orders!$D2,products!$A$1:$A$49,0),MATCH(orders!L$1,products!$A$1:$G$1,0))</calculatedColumnFormula>
    </tableColumn>
    <tableColumn id="13" xr3:uid="{6D146D4A-EDAF-45CB-9465-8FC554760653}" name="Sales" dataDxfId="3">
      <calculatedColumnFormula>L2*E2</calculatedColumnFormula>
    </tableColumn>
    <tableColumn id="14" xr3:uid="{10F96FE9-99C7-411C-91FB-AA16C9074FBF}" name="Coffee Type Name">
      <calculatedColumnFormula>IF(I2= "Rob", "Robusta", IF(I2 = "Exc", "Excelsa", IF(I2 = "Ara", "Arabica", IF(I2 = "Lib", "Liberica", ""))))</calculatedColumnFormula>
    </tableColumn>
    <tableColumn id="15" xr3:uid="{4D416BCD-2BE4-4B8C-8E65-06C03936A8A8}" name="Roast Type Name">
      <calculatedColumnFormula>IF(J2 = "M", "Medium", IF( J2= "L", "Light", IF( J2 = "D", "Dark", "")))</calculatedColumnFormula>
    </tableColumn>
    <tableColumn id="16" xr3:uid="{11A04D9E-0814-4552-9D4F-8EC939130778}" name="Loyalty Card" dataDxfId="2">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2FA39BCC-12D1-4A82-927F-39D2B8D7E2AE}" sourceName="Order Date">
  <pivotTables>
    <pivotTable tabId="18" name="TotalSales"/>
    <pivotTable tabId="19" name="TotalSales"/>
    <pivotTable tabId="20" name="TotalSales"/>
  </pivotTables>
  <state minimalRefreshVersion="6" lastRefreshVersion="6" pivotCacheId="2092637403"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06A4C61E-0772-45D7-8DB1-EAFBE8DAC996}" cache="NativeTimeline_Order_Date" caption="Order Date" level="2" selectionLevel="2" scrollPosition="2019-01-01T00:00:00" style="Purpl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699516-C73C-4186-A815-0ADB8D05EA5A}">
  <dimension ref="A1"/>
  <sheetViews>
    <sheetView showGridLines="0" tabSelected="1" zoomScale="80" zoomScaleNormal="80" workbookViewId="0">
      <selection activeCell="X18" sqref="X18"/>
    </sheetView>
  </sheetViews>
  <sheetFormatPr defaultRowHeight="14.4" x14ac:dyDescent="0.3"/>
  <cols>
    <col min="1" max="1" width="1.77734375" customWidth="1"/>
  </cols>
  <sheetData>
    <row r="1" ht="4.95"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8DB412-CB5A-4DB9-BE33-886B4A5AB8E6}">
  <dimension ref="A3:F48"/>
  <sheetViews>
    <sheetView workbookViewId="0">
      <selection activeCell="W17" sqref="W17"/>
    </sheetView>
  </sheetViews>
  <sheetFormatPr defaultRowHeight="14.4" x14ac:dyDescent="0.3"/>
  <cols>
    <col min="1" max="1" width="12.5546875" bestFit="1" customWidth="1"/>
    <col min="2" max="2" width="20.88671875" bestFit="1" customWidth="1"/>
    <col min="3" max="3" width="18.88671875" bestFit="1" customWidth="1"/>
    <col min="4" max="4" width="7" bestFit="1" customWidth="1"/>
    <col min="5" max="5" width="7.44140625" bestFit="1" customWidth="1"/>
    <col min="6" max="6" width="7.88671875" bestFit="1" customWidth="1"/>
  </cols>
  <sheetData>
    <row r="3" spans="1:6" x14ac:dyDescent="0.3">
      <c r="A3" s="6" t="s">
        <v>6220</v>
      </c>
      <c r="C3" s="6" t="s">
        <v>6196</v>
      </c>
    </row>
    <row r="4" spans="1:6" x14ac:dyDescent="0.3">
      <c r="A4" s="6" t="s">
        <v>6214</v>
      </c>
      <c r="B4" s="6" t="s">
        <v>6215</v>
      </c>
      <c r="C4" t="s">
        <v>6216</v>
      </c>
      <c r="D4" t="s">
        <v>6217</v>
      </c>
      <c r="E4" t="s">
        <v>6218</v>
      </c>
      <c r="F4" t="s">
        <v>6219</v>
      </c>
    </row>
    <row r="5" spans="1:6" x14ac:dyDescent="0.3">
      <c r="A5" t="s">
        <v>6198</v>
      </c>
      <c r="B5" t="s">
        <v>6202</v>
      </c>
      <c r="C5" s="7">
        <v>186.85499999999999</v>
      </c>
      <c r="D5" s="7">
        <v>305.97000000000003</v>
      </c>
      <c r="E5" s="7">
        <v>213.15999999999997</v>
      </c>
      <c r="F5" s="7">
        <v>123</v>
      </c>
    </row>
    <row r="6" spans="1:6" x14ac:dyDescent="0.3">
      <c r="B6" t="s">
        <v>6203</v>
      </c>
      <c r="C6" s="7">
        <v>251.96499999999997</v>
      </c>
      <c r="D6" s="7">
        <v>129.46</v>
      </c>
      <c r="E6" s="7">
        <v>434.03999999999996</v>
      </c>
      <c r="F6" s="7">
        <v>171.93999999999997</v>
      </c>
    </row>
    <row r="7" spans="1:6" x14ac:dyDescent="0.3">
      <c r="B7" t="s">
        <v>6204</v>
      </c>
      <c r="C7" s="7">
        <v>224.94499999999999</v>
      </c>
      <c r="D7" s="7">
        <v>349.12</v>
      </c>
      <c r="E7" s="7">
        <v>321.04000000000002</v>
      </c>
      <c r="F7" s="7">
        <v>126.035</v>
      </c>
    </row>
    <row r="8" spans="1:6" x14ac:dyDescent="0.3">
      <c r="B8" t="s">
        <v>6205</v>
      </c>
      <c r="C8" s="7">
        <v>307.12</v>
      </c>
      <c r="D8" s="7">
        <v>681.07499999999993</v>
      </c>
      <c r="E8" s="7">
        <v>533.70499999999993</v>
      </c>
      <c r="F8" s="7">
        <v>158.85</v>
      </c>
    </row>
    <row r="9" spans="1:6" x14ac:dyDescent="0.3">
      <c r="B9" t="s">
        <v>6206</v>
      </c>
      <c r="C9" s="7">
        <v>53.664999999999992</v>
      </c>
      <c r="D9" s="7">
        <v>83.025000000000006</v>
      </c>
      <c r="E9" s="7">
        <v>193.83499999999998</v>
      </c>
      <c r="F9" s="7">
        <v>68.039999999999992</v>
      </c>
    </row>
    <row r="10" spans="1:6" x14ac:dyDescent="0.3">
      <c r="B10" t="s">
        <v>6207</v>
      </c>
      <c r="C10" s="7">
        <v>163.01999999999998</v>
      </c>
      <c r="D10" s="7">
        <v>678.3599999999999</v>
      </c>
      <c r="E10" s="7">
        <v>171.04500000000002</v>
      </c>
      <c r="F10" s="7">
        <v>372.255</v>
      </c>
    </row>
    <row r="11" spans="1:6" x14ac:dyDescent="0.3">
      <c r="B11" t="s">
        <v>6208</v>
      </c>
      <c r="C11" s="7">
        <v>345.02</v>
      </c>
      <c r="D11" s="7">
        <v>273.86999999999995</v>
      </c>
      <c r="E11" s="7">
        <v>184.12999999999997</v>
      </c>
      <c r="F11" s="7">
        <v>201.11499999999998</v>
      </c>
    </row>
    <row r="12" spans="1:6" x14ac:dyDescent="0.3">
      <c r="B12" t="s">
        <v>6209</v>
      </c>
      <c r="C12" s="7">
        <v>334.89</v>
      </c>
      <c r="D12" s="7">
        <v>70.95</v>
      </c>
      <c r="E12" s="7">
        <v>134.23000000000002</v>
      </c>
      <c r="F12" s="7">
        <v>166.27499999999998</v>
      </c>
    </row>
    <row r="13" spans="1:6" x14ac:dyDescent="0.3">
      <c r="B13" t="s">
        <v>6210</v>
      </c>
      <c r="C13" s="7">
        <v>178.70999999999998</v>
      </c>
      <c r="D13" s="7">
        <v>166.1</v>
      </c>
      <c r="E13" s="7">
        <v>439.30999999999995</v>
      </c>
      <c r="F13" s="7">
        <v>492.9</v>
      </c>
    </row>
    <row r="14" spans="1:6" x14ac:dyDescent="0.3">
      <c r="B14" t="s">
        <v>6211</v>
      </c>
      <c r="C14" s="7">
        <v>301.98500000000001</v>
      </c>
      <c r="D14" s="7">
        <v>153.76499999999999</v>
      </c>
      <c r="E14" s="7">
        <v>215.55499999999998</v>
      </c>
      <c r="F14" s="7">
        <v>213.66499999999999</v>
      </c>
    </row>
    <row r="15" spans="1:6" x14ac:dyDescent="0.3">
      <c r="B15" t="s">
        <v>6212</v>
      </c>
      <c r="C15" s="7">
        <v>312.83499999999998</v>
      </c>
      <c r="D15" s="7">
        <v>63.249999999999993</v>
      </c>
      <c r="E15" s="7">
        <v>350.89500000000004</v>
      </c>
      <c r="F15" s="7">
        <v>96.405000000000001</v>
      </c>
    </row>
    <row r="16" spans="1:6" x14ac:dyDescent="0.3">
      <c r="B16" t="s">
        <v>6213</v>
      </c>
      <c r="C16" s="7">
        <v>265.62</v>
      </c>
      <c r="D16" s="7">
        <v>526.51499999999987</v>
      </c>
      <c r="E16" s="7">
        <v>187.06</v>
      </c>
      <c r="F16" s="7">
        <v>210.58999999999997</v>
      </c>
    </row>
    <row r="17" spans="1:6" x14ac:dyDescent="0.3">
      <c r="A17" t="s">
        <v>6199</v>
      </c>
      <c r="B17" t="s">
        <v>6202</v>
      </c>
      <c r="C17" s="7">
        <v>47.25</v>
      </c>
      <c r="D17" s="7">
        <v>65.805000000000007</v>
      </c>
      <c r="E17" s="7">
        <v>274.67500000000001</v>
      </c>
      <c r="F17" s="7">
        <v>179.22</v>
      </c>
    </row>
    <row r="18" spans="1:6" x14ac:dyDescent="0.3">
      <c r="B18" t="s">
        <v>6203</v>
      </c>
      <c r="C18" s="7">
        <v>745.44999999999993</v>
      </c>
      <c r="D18" s="7">
        <v>428.88499999999999</v>
      </c>
      <c r="E18" s="7">
        <v>194.17499999999998</v>
      </c>
      <c r="F18" s="7">
        <v>429.82999999999993</v>
      </c>
    </row>
    <row r="19" spans="1:6" x14ac:dyDescent="0.3">
      <c r="B19" t="s">
        <v>6204</v>
      </c>
      <c r="C19" s="7">
        <v>130.47</v>
      </c>
      <c r="D19" s="7">
        <v>271.48500000000001</v>
      </c>
      <c r="E19" s="7">
        <v>281.20499999999998</v>
      </c>
      <c r="F19" s="7">
        <v>231.63000000000002</v>
      </c>
    </row>
    <row r="20" spans="1:6" x14ac:dyDescent="0.3">
      <c r="B20" t="s">
        <v>6205</v>
      </c>
      <c r="C20" s="7">
        <v>27</v>
      </c>
      <c r="D20" s="7">
        <v>347.26</v>
      </c>
      <c r="E20" s="7">
        <v>147.51</v>
      </c>
      <c r="F20" s="7">
        <v>240.04</v>
      </c>
    </row>
    <row r="21" spans="1:6" x14ac:dyDescent="0.3">
      <c r="B21" t="s">
        <v>6206</v>
      </c>
      <c r="C21" s="7">
        <v>255.11499999999995</v>
      </c>
      <c r="D21" s="7">
        <v>541.73</v>
      </c>
      <c r="E21" s="7">
        <v>83.43</v>
      </c>
      <c r="F21" s="7">
        <v>59.079999999999991</v>
      </c>
    </row>
    <row r="22" spans="1:6" x14ac:dyDescent="0.3">
      <c r="B22" t="s">
        <v>6207</v>
      </c>
      <c r="C22" s="7">
        <v>584.78999999999985</v>
      </c>
      <c r="D22" s="7">
        <v>357.42999999999995</v>
      </c>
      <c r="E22" s="7">
        <v>355.34</v>
      </c>
      <c r="F22" s="7">
        <v>140.88</v>
      </c>
    </row>
    <row r="23" spans="1:6" x14ac:dyDescent="0.3">
      <c r="B23" t="s">
        <v>6208</v>
      </c>
      <c r="C23" s="7">
        <v>430.62</v>
      </c>
      <c r="D23" s="7">
        <v>227.42500000000001</v>
      </c>
      <c r="E23" s="7">
        <v>236.315</v>
      </c>
      <c r="F23" s="7">
        <v>414.58499999999992</v>
      </c>
    </row>
    <row r="24" spans="1:6" x14ac:dyDescent="0.3">
      <c r="B24" t="s">
        <v>6209</v>
      </c>
      <c r="C24" s="7">
        <v>22.5</v>
      </c>
      <c r="D24" s="7">
        <v>77.72</v>
      </c>
      <c r="E24" s="7">
        <v>60.5</v>
      </c>
      <c r="F24" s="7">
        <v>139.67999999999998</v>
      </c>
    </row>
    <row r="25" spans="1:6" x14ac:dyDescent="0.3">
      <c r="B25" t="s">
        <v>6210</v>
      </c>
      <c r="C25" s="7">
        <v>126.14999999999999</v>
      </c>
      <c r="D25" s="7">
        <v>195.11</v>
      </c>
      <c r="E25" s="7">
        <v>89.13</v>
      </c>
      <c r="F25" s="7">
        <v>302.65999999999997</v>
      </c>
    </row>
    <row r="26" spans="1:6" x14ac:dyDescent="0.3">
      <c r="B26" t="s">
        <v>6211</v>
      </c>
      <c r="C26" s="7">
        <v>376.03</v>
      </c>
      <c r="D26" s="7">
        <v>523.24</v>
      </c>
      <c r="E26" s="7">
        <v>440.96499999999997</v>
      </c>
      <c r="F26" s="7">
        <v>174.46999999999997</v>
      </c>
    </row>
    <row r="27" spans="1:6" x14ac:dyDescent="0.3">
      <c r="B27" t="s">
        <v>6212</v>
      </c>
      <c r="C27" s="7">
        <v>515.17999999999995</v>
      </c>
      <c r="D27" s="7">
        <v>142.56</v>
      </c>
      <c r="E27" s="7">
        <v>347.03999999999996</v>
      </c>
      <c r="F27" s="7">
        <v>104.08499999999999</v>
      </c>
    </row>
    <row r="28" spans="1:6" x14ac:dyDescent="0.3">
      <c r="B28" t="s">
        <v>6213</v>
      </c>
      <c r="C28" s="7">
        <v>95.859999999999985</v>
      </c>
      <c r="D28" s="7">
        <v>484.76</v>
      </c>
      <c r="E28" s="7">
        <v>94.17</v>
      </c>
      <c r="F28" s="7">
        <v>77.10499999999999</v>
      </c>
    </row>
    <row r="29" spans="1:6" x14ac:dyDescent="0.3">
      <c r="A29" t="s">
        <v>6200</v>
      </c>
      <c r="B29" t="s">
        <v>6202</v>
      </c>
      <c r="C29" s="7">
        <v>258.34500000000003</v>
      </c>
      <c r="D29" s="7">
        <v>139.625</v>
      </c>
      <c r="E29" s="7">
        <v>279.52000000000004</v>
      </c>
      <c r="F29" s="7">
        <v>160.19499999999999</v>
      </c>
    </row>
    <row r="30" spans="1:6" x14ac:dyDescent="0.3">
      <c r="B30" t="s">
        <v>6203</v>
      </c>
      <c r="C30" s="7">
        <v>342.2</v>
      </c>
      <c r="D30" s="7">
        <v>284.24999999999994</v>
      </c>
      <c r="E30" s="7">
        <v>251.83</v>
      </c>
      <c r="F30" s="7">
        <v>80.550000000000011</v>
      </c>
    </row>
    <row r="31" spans="1:6" x14ac:dyDescent="0.3">
      <c r="B31" t="s">
        <v>6204</v>
      </c>
      <c r="C31" s="7">
        <v>418.30499999999989</v>
      </c>
      <c r="D31" s="7">
        <v>468.125</v>
      </c>
      <c r="E31" s="7">
        <v>405.05500000000006</v>
      </c>
      <c r="F31" s="7">
        <v>253.15499999999997</v>
      </c>
    </row>
    <row r="32" spans="1:6" x14ac:dyDescent="0.3">
      <c r="B32" t="s">
        <v>6205</v>
      </c>
      <c r="C32" s="7">
        <v>102.32999999999998</v>
      </c>
      <c r="D32" s="7">
        <v>242.14000000000001</v>
      </c>
      <c r="E32" s="7">
        <v>554.875</v>
      </c>
      <c r="F32" s="7">
        <v>106.23999999999998</v>
      </c>
    </row>
    <row r="33" spans="1:6" x14ac:dyDescent="0.3">
      <c r="B33" t="s">
        <v>6206</v>
      </c>
      <c r="C33" s="7">
        <v>234.71999999999997</v>
      </c>
      <c r="D33" s="7">
        <v>133.08000000000001</v>
      </c>
      <c r="E33" s="7">
        <v>267.2</v>
      </c>
      <c r="F33" s="7">
        <v>272.68999999999994</v>
      </c>
    </row>
    <row r="34" spans="1:6" x14ac:dyDescent="0.3">
      <c r="B34" t="s">
        <v>6207</v>
      </c>
      <c r="C34" s="7">
        <v>430.39</v>
      </c>
      <c r="D34" s="7">
        <v>136.20500000000001</v>
      </c>
      <c r="E34" s="7">
        <v>209.6</v>
      </c>
      <c r="F34" s="7">
        <v>88.334999999999994</v>
      </c>
    </row>
    <row r="35" spans="1:6" x14ac:dyDescent="0.3">
      <c r="B35" t="s">
        <v>6208</v>
      </c>
      <c r="C35" s="7">
        <v>109.005</v>
      </c>
      <c r="D35" s="7">
        <v>393.57499999999999</v>
      </c>
      <c r="E35" s="7">
        <v>61.034999999999997</v>
      </c>
      <c r="F35" s="7">
        <v>199.48999999999998</v>
      </c>
    </row>
    <row r="36" spans="1:6" x14ac:dyDescent="0.3">
      <c r="B36" t="s">
        <v>6209</v>
      </c>
      <c r="C36" s="7">
        <v>287.52499999999998</v>
      </c>
      <c r="D36" s="7">
        <v>288.67</v>
      </c>
      <c r="E36" s="7">
        <v>125.58</v>
      </c>
      <c r="F36" s="7">
        <v>374.13499999999999</v>
      </c>
    </row>
    <row r="37" spans="1:6" x14ac:dyDescent="0.3">
      <c r="B37" t="s">
        <v>6210</v>
      </c>
      <c r="C37" s="7">
        <v>840.92999999999984</v>
      </c>
      <c r="D37" s="7">
        <v>409.875</v>
      </c>
      <c r="E37" s="7">
        <v>171.32999999999998</v>
      </c>
      <c r="F37" s="7">
        <v>221.43999999999997</v>
      </c>
    </row>
    <row r="38" spans="1:6" x14ac:dyDescent="0.3">
      <c r="B38" t="s">
        <v>6211</v>
      </c>
      <c r="C38" s="7">
        <v>299.07</v>
      </c>
      <c r="D38" s="7">
        <v>260.32499999999999</v>
      </c>
      <c r="E38" s="7">
        <v>584.64</v>
      </c>
      <c r="F38" s="7">
        <v>256.36500000000001</v>
      </c>
    </row>
    <row r="39" spans="1:6" x14ac:dyDescent="0.3">
      <c r="B39" t="s">
        <v>6212</v>
      </c>
      <c r="C39" s="7">
        <v>323.32499999999999</v>
      </c>
      <c r="D39" s="7">
        <v>565.57000000000005</v>
      </c>
      <c r="E39" s="7">
        <v>537.80999999999995</v>
      </c>
      <c r="F39" s="7">
        <v>189.47499999999999</v>
      </c>
    </row>
    <row r="40" spans="1:6" x14ac:dyDescent="0.3">
      <c r="B40" t="s">
        <v>6213</v>
      </c>
      <c r="C40" s="7">
        <v>399.48499999999996</v>
      </c>
      <c r="D40" s="7">
        <v>148.19999999999999</v>
      </c>
      <c r="E40" s="7">
        <v>388.21999999999997</v>
      </c>
      <c r="F40" s="7">
        <v>212.07499999999999</v>
      </c>
    </row>
    <row r="41" spans="1:6" x14ac:dyDescent="0.3">
      <c r="A41" t="s">
        <v>6201</v>
      </c>
      <c r="B41" t="s">
        <v>6202</v>
      </c>
      <c r="C41" s="7">
        <v>112.69499999999999</v>
      </c>
      <c r="D41" s="7">
        <v>166.32</v>
      </c>
      <c r="E41" s="7">
        <v>843.71499999999992</v>
      </c>
      <c r="F41" s="7">
        <v>146.685</v>
      </c>
    </row>
    <row r="42" spans="1:6" x14ac:dyDescent="0.3">
      <c r="B42" t="s">
        <v>6203</v>
      </c>
      <c r="C42" s="7">
        <v>114.87999999999998</v>
      </c>
      <c r="D42" s="7">
        <v>133.815</v>
      </c>
      <c r="E42" s="7">
        <v>91.175000000000011</v>
      </c>
      <c r="F42" s="7">
        <v>53.759999999999991</v>
      </c>
    </row>
    <row r="43" spans="1:6" x14ac:dyDescent="0.3">
      <c r="B43" t="s">
        <v>6204</v>
      </c>
      <c r="C43" s="7">
        <v>277.76</v>
      </c>
      <c r="D43" s="7">
        <v>175.41</v>
      </c>
      <c r="E43" s="7">
        <v>462.50999999999993</v>
      </c>
      <c r="F43" s="7">
        <v>399.52499999999998</v>
      </c>
    </row>
    <row r="44" spans="1:6" x14ac:dyDescent="0.3">
      <c r="B44" t="s">
        <v>6205</v>
      </c>
      <c r="C44" s="7">
        <v>197.89499999999998</v>
      </c>
      <c r="D44" s="7">
        <v>289.755</v>
      </c>
      <c r="E44" s="7">
        <v>88.545000000000002</v>
      </c>
      <c r="F44" s="7">
        <v>200.25499999999997</v>
      </c>
    </row>
    <row r="45" spans="1:6" x14ac:dyDescent="0.3">
      <c r="B45" t="s">
        <v>6206</v>
      </c>
      <c r="C45" s="7">
        <v>193.11499999999998</v>
      </c>
      <c r="D45" s="7">
        <v>212.49499999999998</v>
      </c>
      <c r="E45" s="7">
        <v>292.29000000000002</v>
      </c>
      <c r="F45" s="7">
        <v>304.46999999999997</v>
      </c>
    </row>
    <row r="46" spans="1:6" x14ac:dyDescent="0.3">
      <c r="B46" t="s">
        <v>6207</v>
      </c>
      <c r="C46" s="7">
        <v>179.79</v>
      </c>
      <c r="D46" s="7">
        <v>426.2</v>
      </c>
      <c r="E46" s="7">
        <v>170.08999999999997</v>
      </c>
      <c r="F46" s="7">
        <v>379.31</v>
      </c>
    </row>
    <row r="47" spans="1:6" x14ac:dyDescent="0.3">
      <c r="B47" t="s">
        <v>6208</v>
      </c>
      <c r="C47" s="7">
        <v>247.28999999999996</v>
      </c>
      <c r="D47" s="7">
        <v>246.685</v>
      </c>
      <c r="E47" s="7">
        <v>271.05499999999995</v>
      </c>
      <c r="F47" s="7">
        <v>141.69999999999999</v>
      </c>
    </row>
    <row r="48" spans="1:6" x14ac:dyDescent="0.3">
      <c r="B48" t="s">
        <v>6209</v>
      </c>
      <c r="C48" s="7">
        <v>116.39499999999998</v>
      </c>
      <c r="D48" s="7">
        <v>41.25</v>
      </c>
      <c r="E48" s="7">
        <v>15.54</v>
      </c>
      <c r="F48" s="7">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8AF612-BEC2-49AC-9881-885B1CC3D460}">
  <dimension ref="A3:B6"/>
  <sheetViews>
    <sheetView workbookViewId="0">
      <selection activeCell="B4" sqref="B4"/>
    </sheetView>
  </sheetViews>
  <sheetFormatPr defaultRowHeight="14.4" x14ac:dyDescent="0.3"/>
  <cols>
    <col min="1" max="1" width="14" bestFit="1" customWidth="1"/>
    <col min="2" max="2" width="11.6640625" bestFit="1" customWidth="1"/>
    <col min="3" max="3" width="7" bestFit="1" customWidth="1"/>
    <col min="4" max="4" width="7.44140625" bestFit="1" customWidth="1"/>
    <col min="5" max="6" width="7.88671875" bestFit="1" customWidth="1"/>
  </cols>
  <sheetData>
    <row r="3" spans="1:2" x14ac:dyDescent="0.3">
      <c r="A3" s="6" t="s">
        <v>7</v>
      </c>
      <c r="B3" t="s">
        <v>6220</v>
      </c>
    </row>
    <row r="4" spans="1:2" x14ac:dyDescent="0.3">
      <c r="A4" t="s">
        <v>28</v>
      </c>
      <c r="B4" s="8">
        <v>2798.5050000000001</v>
      </c>
    </row>
    <row r="5" spans="1:2" x14ac:dyDescent="0.3">
      <c r="A5" t="s">
        <v>318</v>
      </c>
      <c r="B5" s="8">
        <v>6696.8649999999989</v>
      </c>
    </row>
    <row r="6" spans="1:2" x14ac:dyDescent="0.3">
      <c r="A6" t="s">
        <v>19</v>
      </c>
      <c r="B6" s="8">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88D3BB-D718-4D4D-AAAD-FE040D5AB8B2}">
  <dimension ref="A3:B8"/>
  <sheetViews>
    <sheetView workbookViewId="0">
      <selection activeCell="N14" sqref="N14"/>
    </sheetView>
  </sheetViews>
  <sheetFormatPr defaultRowHeight="14.4" x14ac:dyDescent="0.3"/>
  <cols>
    <col min="1" max="1" width="16.88671875" bestFit="1" customWidth="1"/>
    <col min="2" max="2" width="11.6640625" bestFit="1" customWidth="1"/>
    <col min="3" max="3" width="7" bestFit="1" customWidth="1"/>
    <col min="4" max="4" width="7.44140625" bestFit="1" customWidth="1"/>
    <col min="5" max="6" width="7.88671875" bestFit="1" customWidth="1"/>
  </cols>
  <sheetData>
    <row r="3" spans="1:2" x14ac:dyDescent="0.3">
      <c r="A3" s="6" t="s">
        <v>4</v>
      </c>
      <c r="B3" t="s">
        <v>6220</v>
      </c>
    </row>
    <row r="4" spans="1:2" x14ac:dyDescent="0.3">
      <c r="A4" t="s">
        <v>3753</v>
      </c>
      <c r="B4" s="8">
        <v>278.01</v>
      </c>
    </row>
    <row r="5" spans="1:2" x14ac:dyDescent="0.3">
      <c r="A5" t="s">
        <v>1598</v>
      </c>
      <c r="B5" s="8">
        <v>281.67499999999995</v>
      </c>
    </row>
    <row r="6" spans="1:2" x14ac:dyDescent="0.3">
      <c r="A6" t="s">
        <v>2587</v>
      </c>
      <c r="B6" s="8">
        <v>289.11</v>
      </c>
    </row>
    <row r="7" spans="1:2" x14ac:dyDescent="0.3">
      <c r="A7" t="s">
        <v>5765</v>
      </c>
      <c r="B7" s="8">
        <v>307.04499999999996</v>
      </c>
    </row>
    <row r="8" spans="1:2" x14ac:dyDescent="0.3">
      <c r="A8" t="s">
        <v>5114</v>
      </c>
      <c r="B8" s="8">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G1" zoomScale="115" zoomScaleNormal="115" workbookViewId="0">
      <selection activeCell="P3" sqref="P3"/>
    </sheetView>
  </sheetViews>
  <sheetFormatPr defaultRowHeight="14.4" x14ac:dyDescent="0.3"/>
  <cols>
    <col min="1" max="1" width="16.5546875" bestFit="1" customWidth="1"/>
    <col min="2" max="2" width="11.88671875" bestFit="1" customWidth="1"/>
    <col min="3" max="3" width="17.44140625" bestFit="1" customWidth="1"/>
    <col min="4" max="4" width="11.33203125" customWidth="1"/>
    <col min="5" max="5" width="9.77734375" customWidth="1"/>
    <col min="6" max="6" width="16" customWidth="1"/>
    <col min="7" max="7" width="36" bestFit="1" customWidth="1"/>
    <col min="8" max="8" width="14.33203125" bestFit="1" customWidth="1"/>
    <col min="9" max="9" width="12.6640625" customWidth="1"/>
    <col min="10" max="10" width="11.6640625" customWidth="1"/>
    <col min="11" max="11" width="5.88671875" bestFit="1" customWidth="1"/>
    <col min="12" max="12" width="10.77734375" customWidth="1"/>
    <col min="13" max="13" width="7.77734375" bestFit="1" customWidth="1"/>
    <col min="14" max="14" width="18.109375" customWidth="1"/>
    <col min="15" max="15" width="17.21875" customWidth="1"/>
    <col min="16" max="16" width="13.6640625" bestFit="1" customWidth="1"/>
  </cols>
  <sheetData>
    <row r="1" spans="1:16" x14ac:dyDescent="0.3">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 "Rob", "Robusta", IF(I2 = "Exc", "Excelsa", IF(I2 = "Ara", "Arabica", IF(I2 = "Lib", "Liberica", ""))))</f>
        <v>Robusta</v>
      </c>
      <c r="O2" t="str">
        <f>IF(J2 = "M", "Medium", IF( J2= "L", "Light", IF( J2 = "D", "Dark", "")))</f>
        <v>Medium</v>
      </c>
      <c r="P2" t="str">
        <f>_xlfn.XLOOKUP(Orders[[#This Row],[Customer ID]],customers!$A$1:$A$1001,customers!$I$1:$I$1001,,0)</f>
        <v>Yes</v>
      </c>
    </row>
    <row r="3" spans="1:16" x14ac:dyDescent="0.3">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 "Rob", "Robusta", IF(I3 = "Exc", "Excelsa", IF(I3 = "Ara", "Arabica", IF(I3 = "Lib", "Liberica", ""))))</f>
        <v>Excelsa</v>
      </c>
      <c r="O3" t="str">
        <f t="shared" ref="O3:O66" si="2">IF(J3 = "M", "Medium", IF( J3= "L", "Light", IF( J3 = "D", "Dark", "")))</f>
        <v>Medium</v>
      </c>
      <c r="P3" t="str">
        <f>_xlfn.XLOOKUP(Orders[[#This Row],[Customer ID]],customers!$A$1:$A$1001,customers!$I$1:$I$1001,,0)</f>
        <v>Yes</v>
      </c>
    </row>
    <row r="4" spans="1:16" x14ac:dyDescent="0.3">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3">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3">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3">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3">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3">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3">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3">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3">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3">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3">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3">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3">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3">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3">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3">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3">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3">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3">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3">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3">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3">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3">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3">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3">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3">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3">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3">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3">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3">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3">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3">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3">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3">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3">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3">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3">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3">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3">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3">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3">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3">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3">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3">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3">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3">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3">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3">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3">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3">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3">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3">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3">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3">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3">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3">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3">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3">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3">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3">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3">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3">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3">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3">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 "Rob", "Robusta", IF(I67 = "Exc", "Excelsa", IF(I67 = "Ara", "Arabica", IF(I67 = "Lib", "Liberica", ""))))</f>
        <v>Robusta</v>
      </c>
      <c r="O67" t="str">
        <f t="shared" ref="O67:O130" si="5">IF(J67 = "M", "Medium", IF( J67= "L", "Light", IF( J67 = "D", "Dark", "")))</f>
        <v>Dark</v>
      </c>
      <c r="P67" t="str">
        <f>_xlfn.XLOOKUP(Orders[[#This Row],[Customer ID]],customers!$A$1:$A$1001,customers!$I$1:$I$1001,,0)</f>
        <v>Yes</v>
      </c>
    </row>
    <row r="68" spans="1:16" x14ac:dyDescent="0.3">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3">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3">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3">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3">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3">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3">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3">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3">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3">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3">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3">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3">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3">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3">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3">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3">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3">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3">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3">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3">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3">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3">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3">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3">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3">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3">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3">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3">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3">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3">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3">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3">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3">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3">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3">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3">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3">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3">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3">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3">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3">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3">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3">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3">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3">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3">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3">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3">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3">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3">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3">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3">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3">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3">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3">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3">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3">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3">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3">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3">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3">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3">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3">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 "Rob", "Robusta", IF(I131 = "Exc", "Excelsa", IF(I131 = "Ara", "Arabica", IF(I131 = "Lib", "Liberica", ""))))</f>
        <v>Excelsa</v>
      </c>
      <c r="O131" t="str">
        <f t="shared" ref="O131:O194" si="8">IF(J131 = "M", "Medium", IF( J131= "L", "Light", IF( J131 = "D", "Dark", "")))</f>
        <v>Dark</v>
      </c>
      <c r="P131" t="str">
        <f>_xlfn.XLOOKUP(Orders[[#This Row],[Customer ID]],customers!$A$1:$A$1001,customers!$I$1:$I$1001,,0)</f>
        <v>Yes</v>
      </c>
    </row>
    <row r="132" spans="1:16" x14ac:dyDescent="0.3">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3">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3">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3">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3">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3">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3">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3">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3">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3">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3">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3">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3">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3">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3">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3">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3">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3">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3">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3">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3">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3">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3">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3">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3">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3">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3">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3">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3">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3">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3">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3">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3">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3">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3">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3">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3">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3">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3">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3">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3">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3">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3">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3">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3">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3">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3">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3">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3">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3">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3">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3">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3">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3">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3">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3">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3">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3">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3">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3">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3">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3">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3">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3">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 "Rob", "Robusta", IF(I195 = "Exc", "Excelsa", IF(I195 = "Ara", "Arabica", IF(I195 = "Lib", "Liberica", ""))))</f>
        <v>Excelsa</v>
      </c>
      <c r="O195" t="str">
        <f t="shared" ref="O195:O258" si="11">IF(J195 = "M", "Medium", IF( J195= "L", "Light", IF( J195 = "D", "Dark", "")))</f>
        <v>Light</v>
      </c>
      <c r="P195" t="str">
        <f>_xlfn.XLOOKUP(Orders[[#This Row],[Customer ID]],customers!$A$1:$A$1001,customers!$I$1:$I$1001,,0)</f>
        <v>No</v>
      </c>
    </row>
    <row r="196" spans="1:16" x14ac:dyDescent="0.3">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3">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3">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3">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3">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3">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3">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3">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3">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3">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3">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3">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3">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3">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3">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3">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3">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3">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3">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3">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3">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3">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3">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3">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3">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3">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3">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3">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3">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3">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3">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3">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3">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3">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3">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3">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3">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3">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3">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3">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3">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3">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3">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3">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3">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3">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3">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3">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3">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3">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3">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3">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3">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3">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3">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3">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3">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3">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3">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3">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3">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3">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3">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3">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 "Rob", "Robusta", IF(I259 = "Exc", "Excelsa", IF(I259 = "Ara", "Arabica", IF(I259 = "Lib", "Liberica", ""))))</f>
        <v>Excelsa</v>
      </c>
      <c r="O259" t="str">
        <f t="shared" ref="O259:O322" si="14">IF(J259 = "M", "Medium", IF( J259= "L", "Light", IF( J259 = "D", "Dark", "")))</f>
        <v>Dark</v>
      </c>
      <c r="P259" t="str">
        <f>_xlfn.XLOOKUP(Orders[[#This Row],[Customer ID]],customers!$A$1:$A$1001,customers!$I$1:$I$1001,,0)</f>
        <v>Yes</v>
      </c>
    </row>
    <row r="260" spans="1:16" x14ac:dyDescent="0.3">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3">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3">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3">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3">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3">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3">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3">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3">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3">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3">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3">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3">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3">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3">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3">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3">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3">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3">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3">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3">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3">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3">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3">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3">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3">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3">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3">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3">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3">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3">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3">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3">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3">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3">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3">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3">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3">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3">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3">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3">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3">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3">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3">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3">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3">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3">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3">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3">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3">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3">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3">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3">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3">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3">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3">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3">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3">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3">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3">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3">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3">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3">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3">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 "Rob", "Robusta", IF(I323 = "Exc", "Excelsa", IF(I323 = "Ara", "Arabica", IF(I323 = "Lib", "Liberica", ""))))</f>
        <v>Arabica</v>
      </c>
      <c r="O323" t="str">
        <f t="shared" ref="O323:O386" si="17">IF(J323 = "M", "Medium", IF( J323= "L", "Light", IF( J323 = "D", "Dark", "")))</f>
        <v>Medium</v>
      </c>
      <c r="P323" t="str">
        <f>_xlfn.XLOOKUP(Orders[[#This Row],[Customer ID]],customers!$A$1:$A$1001,customers!$I$1:$I$1001,,0)</f>
        <v>Yes</v>
      </c>
    </row>
    <row r="324" spans="1:16" x14ac:dyDescent="0.3">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3">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3">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3">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3">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3">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3">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3">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3">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3">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3">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3">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3">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3">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3">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3">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3">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3">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3">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3">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3">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3">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3">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3">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3">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3">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3">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3">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3">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3">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3">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3">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3">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3">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3">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3">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3">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3">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3">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3">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3">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3">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3">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3">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3">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3">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3">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3">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3">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3">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3">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3">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3">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3">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3">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3">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3">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3">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3">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3">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3">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3">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3">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3">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 "Rob", "Robusta", IF(I387 = "Exc", "Excelsa", IF(I387 = "Ara", "Arabica", IF(I387 = "Lib", "Liberica", ""))))</f>
        <v>Liberica</v>
      </c>
      <c r="O387" t="str">
        <f t="shared" ref="O387:O450" si="20">IF(J387 = "M", "Medium", IF( J387= "L", "Light", IF( J387 = "D", "Dark", "")))</f>
        <v>Medium</v>
      </c>
      <c r="P387" t="str">
        <f>_xlfn.XLOOKUP(Orders[[#This Row],[Customer ID]],customers!$A$1:$A$1001,customers!$I$1:$I$1001,,0)</f>
        <v>Yes</v>
      </c>
    </row>
    <row r="388" spans="1:16" x14ac:dyDescent="0.3">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3">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3">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3">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3">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3">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3">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3">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3">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3">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3">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3">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3">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3">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3">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3">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3">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3">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3">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3">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3">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3">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3">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3">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3">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3">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3">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3">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3">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3">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3">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3">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3">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3">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3">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3">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3">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3">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3">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3">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3">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3">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3">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3">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3">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3">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3">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3">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3">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3">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3">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3">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3">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3">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3">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3">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3">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3">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3">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3">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3">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3">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3">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3">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 "Rob", "Robusta", IF(I451 = "Exc", "Excelsa", IF(I451 = "Ara", "Arabica", IF(I451 = "Lib", "Liberica", ""))))</f>
        <v>Robusta</v>
      </c>
      <c r="O451" t="str">
        <f t="shared" ref="O451:O514" si="23">IF(J451 = "M", "Medium", IF( J451= "L", "Light", IF( J451 = "D", "Dark", "")))</f>
        <v>Dark</v>
      </c>
      <c r="P451" t="str">
        <f>_xlfn.XLOOKUP(Orders[[#This Row],[Customer ID]],customers!$A$1:$A$1001,customers!$I$1:$I$1001,,0)</f>
        <v>No</v>
      </c>
    </row>
    <row r="452" spans="1:16" x14ac:dyDescent="0.3">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3">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3">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3">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3">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3">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3">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3">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3">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3">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3">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3">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3">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3">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3">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3">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3">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3">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3">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3">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3">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3">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3">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3">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3">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3">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3">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3">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3">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3">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3">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3">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3">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3">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3">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3">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3">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3">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3">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3">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3">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3">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3">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3">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3">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3">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3">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3">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3">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3">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3">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3">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3">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3">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3">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3">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3">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3">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3">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3">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3">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3">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3">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3">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 "Rob", "Robusta", IF(I515 = "Exc", "Excelsa", IF(I515 = "Ara", "Arabica", IF(I515 = "Lib", "Liberica", ""))))</f>
        <v>Liberica</v>
      </c>
      <c r="O515" t="str">
        <f t="shared" ref="O515:O578" si="26">IF(J515 = "M", "Medium", IF( J515= "L", "Light", IF( J515 = "D", "Dark", "")))</f>
        <v>Light</v>
      </c>
      <c r="P515" t="str">
        <f>_xlfn.XLOOKUP(Orders[[#This Row],[Customer ID]],customers!$A$1:$A$1001,customers!$I$1:$I$1001,,0)</f>
        <v>No</v>
      </c>
    </row>
    <row r="516" spans="1:16" x14ac:dyDescent="0.3">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3">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3">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3">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3">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3">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3">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3">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3">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3">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3">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3">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3">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3">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3">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3">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3">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3">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3">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3">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3">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3">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3">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3">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3">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3">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3">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3">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3">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3">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3">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3">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3">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3">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3">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3">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3">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3">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3">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3">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3">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3">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3">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3">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3">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3">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3">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3">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3">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3">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3">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3">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3">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3">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3">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3">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3">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3">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3">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3">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3">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3">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3">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3">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 "Rob", "Robusta", IF(I579 = "Exc", "Excelsa", IF(I579 = "Ara", "Arabica", IF(I579 = "Lib", "Liberica", ""))))</f>
        <v>Liberica</v>
      </c>
      <c r="O579" t="str">
        <f t="shared" ref="O579:O642" si="29">IF(J579 = "M", "Medium", IF( J579= "L", "Light", IF( J579 = "D", "Dark", "")))</f>
        <v>Medium</v>
      </c>
      <c r="P579" t="str">
        <f>_xlfn.XLOOKUP(Orders[[#This Row],[Customer ID]],customers!$A$1:$A$1001,customers!$I$1:$I$1001,,0)</f>
        <v>No</v>
      </c>
    </row>
    <row r="580" spans="1:16" x14ac:dyDescent="0.3">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3">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3">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3">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3">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3">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3">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3">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3">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3">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3">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3">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3">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3">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3">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3">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3">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3">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3">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3">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3">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3">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3">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3">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3">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3">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3">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3">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3">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3">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3">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3">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3">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3">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3">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3">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3">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3">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3">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3">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3">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3">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3">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3">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3">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3">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3">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3">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3">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3">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3">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3">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3">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3">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3">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3">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3">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3">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3">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3">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3">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3">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3">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3">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 "Rob", "Robusta", IF(I643 = "Exc", "Excelsa", IF(I643 = "Ara", "Arabica", IF(I643 = "Lib", "Liberica", ""))))</f>
        <v>Robusta</v>
      </c>
      <c r="O643" t="str">
        <f t="shared" ref="O643:O706" si="32">IF(J643 = "M", "Medium", IF( J643= "L", "Light", IF( J643 = "D", "Dark", "")))</f>
        <v>Light</v>
      </c>
      <c r="P643" t="str">
        <f>_xlfn.XLOOKUP(Orders[[#This Row],[Customer ID]],customers!$A$1:$A$1001,customers!$I$1:$I$1001,,0)</f>
        <v>Yes</v>
      </c>
    </row>
    <row r="644" spans="1:16" x14ac:dyDescent="0.3">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3">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3">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3">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3">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3">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3">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3">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3">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3">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3">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3">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3">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3">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3">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3">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3">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3">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3">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3">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3">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3">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3">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3">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3">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3">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3">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3">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3">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3">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3">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3">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3">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3">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3">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3">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3">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3">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3">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3">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3">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3">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3">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3">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3">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3">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3">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3">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3">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3">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3">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3">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3">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3">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3">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3">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3">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3">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3">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3">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3">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3">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3">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3">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 "Rob", "Robusta", IF(I707 = "Exc", "Excelsa", IF(I707 = "Ara", "Arabica", IF(I707 = "Lib", "Liberica", ""))))</f>
        <v>Excelsa</v>
      </c>
      <c r="O707" t="str">
        <f t="shared" ref="O707:O770" si="35">IF(J707 = "M", "Medium", IF( J707= "L", "Light", IF( J707 = "D", "Dark", "")))</f>
        <v>Light</v>
      </c>
      <c r="P707" t="str">
        <f>_xlfn.XLOOKUP(Orders[[#This Row],[Customer ID]],customers!$A$1:$A$1001,customers!$I$1:$I$1001,,0)</f>
        <v>No</v>
      </c>
    </row>
    <row r="708" spans="1:16" x14ac:dyDescent="0.3">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3">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3">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3">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3">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3">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3">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3">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3">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3">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3">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3">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3">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3">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3">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3">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3">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3">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3">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3">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3">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3">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3">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3">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3">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3">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3">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3">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3">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3">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3">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3">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3">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3">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3">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3">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3">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3">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3">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3">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3">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3">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3">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3">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3">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3">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3">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3">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3">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3">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3">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3">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3">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3">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3">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3">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3">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3">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3">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3">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3">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3">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3">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3">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 "Rob", "Robusta", IF(I771 = "Exc", "Excelsa", IF(I771 = "Ara", "Arabica", IF(I771 = "Lib", "Liberica", ""))))</f>
        <v>Robusta</v>
      </c>
      <c r="O771" t="str">
        <f t="shared" ref="O771:O834" si="38">IF(J771 = "M", "Medium", IF( J771= "L", "Light", IF( J771 = "D", "Dark", "")))</f>
        <v>Medium</v>
      </c>
      <c r="P771" t="str">
        <f>_xlfn.XLOOKUP(Orders[[#This Row],[Customer ID]],customers!$A$1:$A$1001,customers!$I$1:$I$1001,,0)</f>
        <v>No</v>
      </c>
    </row>
    <row r="772" spans="1:16" x14ac:dyDescent="0.3">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3">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3">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3">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3">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3">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3">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3">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3">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3">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3">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3">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3">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3">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3">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3">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3">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3">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3">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3">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3">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3">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3">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3">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3">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3">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3">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3">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3">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3">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3">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3">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3">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3">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3">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3">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3">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3">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3">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3">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3">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3">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3">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3">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3">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3">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3">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3">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3">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3">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3">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3">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3">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3">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3">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3">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3">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3">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3">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3">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3">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3">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3">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3">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 "Rob", "Robusta", IF(I835 = "Exc", "Excelsa", IF(I835 = "Ara", "Arabica", IF(I835 = "Lib", "Liberica", ""))))</f>
        <v>Robusta</v>
      </c>
      <c r="O835" t="str">
        <f t="shared" ref="O835:O898" si="41">IF(J835 = "M", "Medium", IF( J835= "L", "Light", IF( J835 = "D", "Dark", "")))</f>
        <v>Dark</v>
      </c>
      <c r="P835" t="str">
        <f>_xlfn.XLOOKUP(Orders[[#This Row],[Customer ID]],customers!$A$1:$A$1001,customers!$I$1:$I$1001,,0)</f>
        <v>Yes</v>
      </c>
    </row>
    <row r="836" spans="1:16" x14ac:dyDescent="0.3">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3">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3">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3">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3">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3">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3">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3">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3">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3">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3">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3">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3">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3">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3">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3">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3">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3">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3">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3">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3">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3">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3">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3">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3">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3">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3">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3">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3">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3">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3">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3">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3">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3">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3">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3">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3">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3">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3">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3">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3">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3">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3">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3">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3">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3">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3">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3">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3">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3">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3">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3">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3">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3">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3">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3">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3">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3">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3">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3">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3">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3">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3">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3">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 "Rob", "Robusta", IF(I899 = "Exc", "Excelsa", IF(I899 = "Ara", "Arabica", IF(I899 = "Lib", "Liberica", ""))))</f>
        <v>Excelsa</v>
      </c>
      <c r="O899" t="str">
        <f t="shared" ref="O899:O962" si="44">IF(J899 = "M", "Medium", IF( J899= "L", "Light", IF( J899 = "D", "Dark", "")))</f>
        <v>Dark</v>
      </c>
      <c r="P899" t="str">
        <f>_xlfn.XLOOKUP(Orders[[#This Row],[Customer ID]],customers!$A$1:$A$1001,customers!$I$1:$I$1001,,0)</f>
        <v>No</v>
      </c>
    </row>
    <row r="900" spans="1:16" x14ac:dyDescent="0.3">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3">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3">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3">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3">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3">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3">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3">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3">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3">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3">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3">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3">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3">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3">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3">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3">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3">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3">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3">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3">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3">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3">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3">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3">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3">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3">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3">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3">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3">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3">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3">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3">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3">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3">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3">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3">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3">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3">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3">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3">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3">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3">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3">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3">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3">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3">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3">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3">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3">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3">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3">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3">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3">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3">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3">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3">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3">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3">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3">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3">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3">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3">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3">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 "Rob", "Robusta", IF(I963 = "Exc", "Excelsa", IF(I963 = "Ara", "Arabica", IF(I963 = "Lib", "Liberica", ""))))</f>
        <v>Arabica</v>
      </c>
      <c r="O963" t="str">
        <f t="shared" ref="O963:O1001" si="47">IF(J963 = "M", "Medium", IF( J963= "L", "Light", IF( J963 = "D", "Dark", "")))</f>
        <v>Dark</v>
      </c>
      <c r="P963" t="str">
        <f>_xlfn.XLOOKUP(Orders[[#This Row],[Customer ID]],customers!$A$1:$A$1001,customers!$I$1:$I$1001,,0)</f>
        <v>Yes</v>
      </c>
    </row>
    <row r="964" spans="1:16" x14ac:dyDescent="0.3">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3">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3">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3">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3">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3">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3">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3">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3">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3">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3">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3">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3">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3">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3">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3">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3">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3">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3">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3">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3">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3">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3">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3">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3">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3">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3">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3">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3">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3">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3">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3">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3">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3">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3">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3">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3">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3">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75" workbookViewId="0">
      <selection activeCell="K13" sqref="K13"/>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hunter montgomery</dc:creator>
  <cp:keywords/>
  <dc:description/>
  <cp:lastModifiedBy>Hunter Montgomery</cp:lastModifiedBy>
  <cp:revision/>
  <dcterms:created xsi:type="dcterms:W3CDTF">2022-11-26T09:51:45Z</dcterms:created>
  <dcterms:modified xsi:type="dcterms:W3CDTF">2025-07-23T19:57:25Z</dcterms:modified>
  <cp:category/>
  <cp:contentStatus/>
</cp:coreProperties>
</file>