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unter Rohovit\Desktop\TVC Rocket Project\Simulation\Servo Characterization\"/>
    </mc:Choice>
  </mc:AlternateContent>
  <xr:revisionPtr revIDLastSave="0" documentId="13_ncr:1_{6275DEA2-6911-4F76-9581-F401273E19F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G5" i="1"/>
  <c r="E6" i="1"/>
  <c r="G6" i="1"/>
  <c r="E7" i="1"/>
  <c r="G7" i="1"/>
  <c r="E8" i="1"/>
  <c r="G8" i="1"/>
  <c r="E9" i="1"/>
  <c r="G9" i="1"/>
  <c r="J4" i="1"/>
  <c r="I4" i="1"/>
  <c r="G4" i="1"/>
  <c r="H4" i="1" s="1"/>
  <c r="E4" i="1"/>
  <c r="G3" i="1"/>
  <c r="E3" i="1"/>
  <c r="H7" i="1" l="1"/>
  <c r="I7" i="1" s="1"/>
  <c r="J7" i="1" s="1"/>
  <c r="H9" i="1"/>
  <c r="I9" i="1" s="1"/>
  <c r="J9" i="1" s="1"/>
  <c r="H6" i="1"/>
  <c r="I6" i="1" s="1"/>
  <c r="J6" i="1" s="1"/>
  <c r="H8" i="1"/>
  <c r="I8" i="1" s="1"/>
  <c r="J8" i="1" s="1"/>
  <c r="H5" i="1"/>
  <c r="I5" i="1" s="1"/>
  <c r="J5" i="1" s="1"/>
  <c r="H3" i="1"/>
  <c r="I3" i="1" s="1"/>
  <c r="J3" i="1" s="1"/>
</calcChain>
</file>

<file path=xl/sharedStrings.xml><?xml version="1.0" encoding="utf-8"?>
<sst xmlns="http://schemas.openxmlformats.org/spreadsheetml/2006/main" count="29" uniqueCount="24">
  <si>
    <t>Pitch</t>
  </si>
  <si>
    <t>delta_angle</t>
  </si>
  <si>
    <t>start</t>
  </si>
  <si>
    <t>stop</t>
  </si>
  <si>
    <t>frames</t>
  </si>
  <si>
    <t>time</t>
  </si>
  <si>
    <t>angular rate (degrees/sec)</t>
  </si>
  <si>
    <t>8:19</t>
  </si>
  <si>
    <t>9:19</t>
  </si>
  <si>
    <t>11:06</t>
  </si>
  <si>
    <t>12:05</t>
  </si>
  <si>
    <t>Yaw</t>
  </si>
  <si>
    <t>7:16</t>
  </si>
  <si>
    <t>8:18</t>
  </si>
  <si>
    <t>12:16</t>
  </si>
  <si>
    <t>13:16</t>
  </si>
  <si>
    <t>12:03</t>
  </si>
  <si>
    <t>13:02</t>
  </si>
  <si>
    <t>30:10</t>
  </si>
  <si>
    <t>2:13</t>
  </si>
  <si>
    <t>3:09</t>
  </si>
  <si>
    <t>31:10</t>
  </si>
  <si>
    <t>**Conservative underestimate of angular rate is ~320-330 degrees/sec</t>
  </si>
  <si>
    <t>**will use that value in simulink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</si>
</sst>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3" xfId="0" applyBorder="1"/>
    <xf numFmtId="20" fontId="0" fillId="0" borderId="3" xfId="0" quotePrefix="1" applyNumberFormat="1" applyBorder="1"/>
    <xf numFmtId="0" fontId="0" fillId="0" borderId="3" xfId="0" quotePrefix="1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0" fontId="0" fillId="3" borderId="0" xfId="0" quotePrefix="1" applyNumberFormat="1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tabSelected="1" workbookViewId="0">
      <selection activeCell="P9" sqref="P9"/>
    </sheetView>
  </sheetViews>
  <sheetFormatPr defaultRowHeight="14.5" x14ac:dyDescent="0.35"/>
  <cols>
    <col min="3" max="3" width="11.453125" customWidth="1"/>
    <col min="5" max="5" width="8" customWidth="1"/>
    <col min="9" max="9" width="10.26953125" customWidth="1"/>
    <col min="10" max="10" width="23.6328125" customWidth="1"/>
  </cols>
  <sheetData>
    <row r="1" spans="2:10" ht="15" thickBot="1" x14ac:dyDescent="0.4"/>
    <row r="2" spans="2:10" ht="15" thickBot="1" x14ac:dyDescent="0.4">
      <c r="B2" s="2"/>
      <c r="C2" s="3" t="s">
        <v>1</v>
      </c>
      <c r="D2" s="4" t="s">
        <v>2</v>
      </c>
      <c r="E2" s="3"/>
      <c r="F2" s="5" t="s">
        <v>3</v>
      </c>
      <c r="G2" s="3"/>
      <c r="H2" s="3" t="s">
        <v>4</v>
      </c>
      <c r="I2" s="3" t="s">
        <v>5</v>
      </c>
      <c r="J2" s="6" t="s">
        <v>6</v>
      </c>
    </row>
    <row r="3" spans="2:10" x14ac:dyDescent="0.35">
      <c r="B3" s="7" t="s">
        <v>11</v>
      </c>
      <c r="C3" s="8">
        <v>44</v>
      </c>
      <c r="D3" s="9" t="s">
        <v>7</v>
      </c>
      <c r="E3" s="8">
        <f>VALUE(LEFT(D3,FIND(":",D3)-1))*30 + VALUE(RIGHT(D3,LEN(D3)-FIND(":",D3)))</f>
        <v>259</v>
      </c>
      <c r="F3" s="10" t="s">
        <v>8</v>
      </c>
      <c r="G3" s="8">
        <f>VALUE(LEFT(F3,FIND(":",F3)-1))*30 + VALUE(RIGHT(F3,LEN(F3)-FIND(":",F3)))</f>
        <v>289</v>
      </c>
      <c r="H3" s="8">
        <f>G3-E3</f>
        <v>30</v>
      </c>
      <c r="I3" s="8">
        <f>H3/240</f>
        <v>0.125</v>
      </c>
      <c r="J3" s="11">
        <f>C3/I3</f>
        <v>352</v>
      </c>
    </row>
    <row r="4" spans="2:10" x14ac:dyDescent="0.35">
      <c r="B4" s="12" t="s">
        <v>11</v>
      </c>
      <c r="C4" s="8">
        <v>44</v>
      </c>
      <c r="D4" s="10" t="s">
        <v>9</v>
      </c>
      <c r="E4" s="8">
        <f>VALUE(LEFT(D4,FIND(":",D4)-1))*30 + VALUE(RIGHT(D4,LEN(D4)-FIND(":",D4)))</f>
        <v>336</v>
      </c>
      <c r="F4" s="10" t="s">
        <v>10</v>
      </c>
      <c r="G4" s="8">
        <f>VALUE(LEFT(F4,FIND(":",F4)-1))*30 + VALUE(RIGHT(F4,LEN(F4)-FIND(":",F4)))</f>
        <v>365</v>
      </c>
      <c r="H4" s="8">
        <f>G4-E4</f>
        <v>29</v>
      </c>
      <c r="I4" s="8">
        <f>H4/240</f>
        <v>0.12083333333333333</v>
      </c>
      <c r="J4" s="13">
        <f>C4/I4</f>
        <v>364.13793103448273</v>
      </c>
    </row>
    <row r="5" spans="2:10" x14ac:dyDescent="0.35">
      <c r="B5" s="12" t="s">
        <v>11</v>
      </c>
      <c r="C5" s="8">
        <v>44</v>
      </c>
      <c r="D5" s="10" t="s">
        <v>12</v>
      </c>
      <c r="E5" s="8">
        <f t="shared" ref="E5:E10" si="0">VALUE(LEFT(D5,FIND(":",D5)-1))*30 + VALUE(RIGHT(D5,LEN(D5)-FIND(":",D5)))</f>
        <v>226</v>
      </c>
      <c r="F5" s="10" t="s">
        <v>13</v>
      </c>
      <c r="G5" s="8">
        <f t="shared" ref="G5:G10" si="1">VALUE(LEFT(F5,FIND(":",F5)-1))*30 + VALUE(RIGHT(F5,LEN(F5)-FIND(":",F5)))</f>
        <v>258</v>
      </c>
      <c r="H5" s="8">
        <f t="shared" ref="H5:H10" si="2">G5-E5</f>
        <v>32</v>
      </c>
      <c r="I5" s="8">
        <f t="shared" ref="I5:I10" si="3">H5/240</f>
        <v>0.13333333333333333</v>
      </c>
      <c r="J5" s="13">
        <f t="shared" ref="J5:J10" si="4">C5/I5</f>
        <v>330</v>
      </c>
    </row>
    <row r="6" spans="2:10" x14ac:dyDescent="0.35">
      <c r="B6" s="12" t="s">
        <v>11</v>
      </c>
      <c r="C6" s="8">
        <v>44</v>
      </c>
      <c r="D6" s="10" t="s">
        <v>14</v>
      </c>
      <c r="E6" s="8">
        <f t="shared" si="0"/>
        <v>376</v>
      </c>
      <c r="F6" s="10" t="s">
        <v>15</v>
      </c>
      <c r="G6" s="8">
        <f t="shared" si="1"/>
        <v>406</v>
      </c>
      <c r="H6" s="8">
        <f t="shared" si="2"/>
        <v>30</v>
      </c>
      <c r="I6" s="8">
        <f t="shared" si="3"/>
        <v>0.125</v>
      </c>
      <c r="J6" s="13">
        <f t="shared" si="4"/>
        <v>352</v>
      </c>
    </row>
    <row r="7" spans="2:10" x14ac:dyDescent="0.35">
      <c r="B7" s="12" t="s">
        <v>0</v>
      </c>
      <c r="C7" s="8">
        <v>44</v>
      </c>
      <c r="D7" s="10" t="s">
        <v>16</v>
      </c>
      <c r="E7" s="8">
        <f t="shared" si="0"/>
        <v>363</v>
      </c>
      <c r="F7" s="10" t="s">
        <v>17</v>
      </c>
      <c r="G7" s="8">
        <f t="shared" si="1"/>
        <v>392</v>
      </c>
      <c r="H7" s="8">
        <f t="shared" si="2"/>
        <v>29</v>
      </c>
      <c r="I7" s="8">
        <f t="shared" si="3"/>
        <v>0.12083333333333333</v>
      </c>
      <c r="J7" s="13">
        <f t="shared" si="4"/>
        <v>364.13793103448273</v>
      </c>
    </row>
    <row r="8" spans="2:10" x14ac:dyDescent="0.35">
      <c r="B8" s="12" t="s">
        <v>0</v>
      </c>
      <c r="C8" s="8">
        <v>44</v>
      </c>
      <c r="D8" s="10" t="s">
        <v>18</v>
      </c>
      <c r="E8" s="8">
        <f t="shared" si="0"/>
        <v>910</v>
      </c>
      <c r="F8" s="10" t="s">
        <v>21</v>
      </c>
      <c r="G8" s="8">
        <f t="shared" si="1"/>
        <v>940</v>
      </c>
      <c r="H8" s="8">
        <f t="shared" si="2"/>
        <v>30</v>
      </c>
      <c r="I8" s="8">
        <f t="shared" si="3"/>
        <v>0.125</v>
      </c>
      <c r="J8" s="13">
        <f>C8/I8</f>
        <v>352</v>
      </c>
    </row>
    <row r="9" spans="2:10" ht="15" thickBot="1" x14ac:dyDescent="0.4">
      <c r="B9" s="14" t="s">
        <v>0</v>
      </c>
      <c r="C9" s="15">
        <v>44</v>
      </c>
      <c r="D9" s="16" t="s">
        <v>19</v>
      </c>
      <c r="E9" s="15">
        <f t="shared" si="0"/>
        <v>73</v>
      </c>
      <c r="F9" s="16" t="s">
        <v>20</v>
      </c>
      <c r="G9" s="15">
        <f t="shared" si="1"/>
        <v>99</v>
      </c>
      <c r="H9" s="15">
        <f t="shared" si="2"/>
        <v>26</v>
      </c>
      <c r="I9" s="15">
        <f t="shared" si="3"/>
        <v>0.10833333333333334</v>
      </c>
      <c r="J9" s="17">
        <f t="shared" si="4"/>
        <v>406.15384615384613</v>
      </c>
    </row>
    <row r="10" spans="2:10" x14ac:dyDescent="0.35">
      <c r="D10" s="1"/>
      <c r="F10" s="1"/>
    </row>
    <row r="11" spans="2:10" x14ac:dyDescent="0.35">
      <c r="D11" s="1"/>
      <c r="F11" s="1"/>
      <c r="J11" t="s">
        <v>22</v>
      </c>
    </row>
    <row r="12" spans="2:10" x14ac:dyDescent="0.35">
      <c r="J12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Rohovit</dc:creator>
  <cp:lastModifiedBy>Hunter Rohovit</cp:lastModifiedBy>
  <dcterms:created xsi:type="dcterms:W3CDTF">2015-06-05T18:17:20Z</dcterms:created>
  <dcterms:modified xsi:type="dcterms:W3CDTF">2025-08-18T20:52:07Z</dcterms:modified>
</cp:coreProperties>
</file>