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ntergeise/Desktop/SAL 213/"/>
    </mc:Choice>
  </mc:AlternateContent>
  <xr:revisionPtr revIDLastSave="0" documentId="13_ncr:1_{02731FF5-701F-E043-A534-7E208E687AD2}" xr6:coauthVersionLast="47" xr6:coauthVersionMax="47" xr10:uidLastSave="{00000000-0000-0000-0000-000000000000}"/>
  <bookViews>
    <workbookView xWindow="1600" yWindow="2620" windowWidth="28040" windowHeight="17440" activeTab="3" xr2:uid="{D094E641-1189-D545-95DA-E54475B277F0}"/>
  </bookViews>
  <sheets>
    <sheet name="Distance" sheetId="1" r:id="rId1"/>
    <sheet name="ELO" sheetId="2" r:id="rId2"/>
    <sheet name="Schedule" sheetId="3" r:id="rId3"/>
    <sheet name="Opp Strength Chart" sheetId="8" r:id="rId4"/>
    <sheet name="ATL and NYG Charts" sheetId="7" r:id="rId5"/>
    <sheet name="Schedule with Table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" i="7" l="1"/>
  <c r="U3" i="7"/>
  <c r="J69" i="7"/>
  <c r="H69" i="7"/>
  <c r="G69" i="7"/>
  <c r="J61" i="7"/>
  <c r="H61" i="7"/>
  <c r="G61" i="7"/>
  <c r="J183" i="7"/>
  <c r="H183" i="7"/>
  <c r="G183" i="7"/>
  <c r="J15" i="7"/>
  <c r="H15" i="7"/>
  <c r="G15" i="7"/>
  <c r="J162" i="7"/>
  <c r="H162" i="7"/>
  <c r="G162" i="7"/>
  <c r="J92" i="7"/>
  <c r="H92" i="7"/>
  <c r="G92" i="7"/>
  <c r="J234" i="7"/>
  <c r="H234" i="7"/>
  <c r="G234" i="7"/>
  <c r="J198" i="7"/>
  <c r="H198" i="7"/>
  <c r="G198" i="7"/>
  <c r="J68" i="7"/>
  <c r="H68" i="7"/>
  <c r="G68" i="7"/>
  <c r="J100" i="7"/>
  <c r="H100" i="7"/>
  <c r="G100" i="7"/>
  <c r="J115" i="7"/>
  <c r="H115" i="7"/>
  <c r="G115" i="7"/>
  <c r="J53" i="7"/>
  <c r="H53" i="7"/>
  <c r="G53" i="7"/>
  <c r="J77" i="7"/>
  <c r="H77" i="7"/>
  <c r="G77" i="7"/>
  <c r="J107" i="7"/>
  <c r="H107" i="7"/>
  <c r="G107" i="7"/>
  <c r="J147" i="7"/>
  <c r="H147" i="7"/>
  <c r="G147" i="7"/>
  <c r="J38" i="7"/>
  <c r="H38" i="7"/>
  <c r="G38" i="7"/>
  <c r="J52" i="7"/>
  <c r="H52" i="7"/>
  <c r="G52" i="7"/>
  <c r="J176" i="7"/>
  <c r="H176" i="7"/>
  <c r="G176" i="7"/>
  <c r="J213" i="7"/>
  <c r="H213" i="7"/>
  <c r="G213" i="7"/>
  <c r="J139" i="7"/>
  <c r="H139" i="7"/>
  <c r="G139" i="7"/>
  <c r="J23" i="7"/>
  <c r="H23" i="7"/>
  <c r="G23" i="7"/>
  <c r="J14" i="7"/>
  <c r="H14" i="7"/>
  <c r="G14" i="7"/>
  <c r="J123" i="7"/>
  <c r="H123" i="7"/>
  <c r="G123" i="7"/>
  <c r="J91" i="7"/>
  <c r="H91" i="7"/>
  <c r="G91" i="7"/>
  <c r="J8" i="7"/>
  <c r="H8" i="7"/>
  <c r="G8" i="7"/>
  <c r="J241" i="7"/>
  <c r="H241" i="7"/>
  <c r="G241" i="7"/>
  <c r="J226" i="7"/>
  <c r="H226" i="7"/>
  <c r="G226" i="7"/>
  <c r="J155" i="7"/>
  <c r="H155" i="7"/>
  <c r="G155" i="7"/>
  <c r="J175" i="7"/>
  <c r="H175" i="7"/>
  <c r="G175" i="7"/>
  <c r="J131" i="7"/>
  <c r="H131" i="7"/>
  <c r="G131" i="7"/>
  <c r="J122" i="7"/>
  <c r="H122" i="7"/>
  <c r="G122" i="7"/>
  <c r="J138" i="7"/>
  <c r="H138" i="7"/>
  <c r="G138" i="7"/>
  <c r="J137" i="7"/>
  <c r="H137" i="7"/>
  <c r="G137" i="7"/>
  <c r="J191" i="7"/>
  <c r="H191" i="7"/>
  <c r="G191" i="7"/>
  <c r="J220" i="7"/>
  <c r="H220" i="7"/>
  <c r="G220" i="7"/>
  <c r="J37" i="7"/>
  <c r="H37" i="7"/>
  <c r="G37" i="7"/>
  <c r="J146" i="7"/>
  <c r="H146" i="7"/>
  <c r="G146" i="7"/>
  <c r="J182" i="7"/>
  <c r="H182" i="7"/>
  <c r="G182" i="7"/>
  <c r="J7" i="7"/>
  <c r="H7" i="7"/>
  <c r="G7" i="7"/>
  <c r="J13" i="7"/>
  <c r="H13" i="7"/>
  <c r="G13" i="7"/>
  <c r="J60" i="7"/>
  <c r="H60" i="7"/>
  <c r="G60" i="7"/>
  <c r="J145" i="7"/>
  <c r="H145" i="7"/>
  <c r="G145" i="7"/>
  <c r="J22" i="7"/>
  <c r="H22" i="7"/>
  <c r="G22" i="7"/>
  <c r="J51" i="7"/>
  <c r="H51" i="7"/>
  <c r="G51" i="7"/>
  <c r="J174" i="7"/>
  <c r="H174" i="7"/>
  <c r="G174" i="7"/>
  <c r="J225" i="7"/>
  <c r="H225" i="7"/>
  <c r="G225" i="7"/>
  <c r="J190" i="7"/>
  <c r="H190" i="7"/>
  <c r="G190" i="7"/>
  <c r="J181" i="7"/>
  <c r="H181" i="7"/>
  <c r="G181" i="7"/>
  <c r="J173" i="7"/>
  <c r="H173" i="7"/>
  <c r="G173" i="7"/>
  <c r="J233" i="7"/>
  <c r="H233" i="7"/>
  <c r="G233" i="7"/>
  <c r="J90" i="7"/>
  <c r="H90" i="7"/>
  <c r="G90" i="7"/>
  <c r="J240" i="7"/>
  <c r="H240" i="7"/>
  <c r="G240" i="7"/>
  <c r="J206" i="7"/>
  <c r="H206" i="7"/>
  <c r="G206" i="7"/>
  <c r="J67" i="7"/>
  <c r="H67" i="7"/>
  <c r="G67" i="7"/>
  <c r="J114" i="7"/>
  <c r="H114" i="7"/>
  <c r="G114" i="7"/>
  <c r="J113" i="7"/>
  <c r="H113" i="7"/>
  <c r="G113" i="7"/>
  <c r="J85" i="7"/>
  <c r="H85" i="7"/>
  <c r="G85" i="7"/>
  <c r="J45" i="7"/>
  <c r="H45" i="7"/>
  <c r="G45" i="7"/>
  <c r="J31" i="7"/>
  <c r="H31" i="7"/>
  <c r="G31" i="7"/>
  <c r="J169" i="7"/>
  <c r="H169" i="7"/>
  <c r="G169" i="7"/>
  <c r="J154" i="7"/>
  <c r="H154" i="7"/>
  <c r="G154" i="7"/>
  <c r="J50" i="7"/>
  <c r="H50" i="7"/>
  <c r="G50" i="7"/>
  <c r="J106" i="7"/>
  <c r="H106" i="7"/>
  <c r="G106" i="7"/>
  <c r="J197" i="7"/>
  <c r="H197" i="7"/>
  <c r="G197" i="7"/>
  <c r="J239" i="7"/>
  <c r="H239" i="7"/>
  <c r="G239" i="7"/>
  <c r="J84" i="7"/>
  <c r="H84" i="7"/>
  <c r="G84" i="7"/>
  <c r="J99" i="7"/>
  <c r="H99" i="7"/>
  <c r="G99" i="7"/>
  <c r="J21" i="7"/>
  <c r="H21" i="7"/>
  <c r="G21" i="7"/>
  <c r="J44" i="7"/>
  <c r="H44" i="7"/>
  <c r="G44" i="7"/>
  <c r="J66" i="7"/>
  <c r="H66" i="7"/>
  <c r="G66" i="7"/>
  <c r="J36" i="7"/>
  <c r="H36" i="7"/>
  <c r="G36" i="7"/>
  <c r="J12" i="7"/>
  <c r="H12" i="7"/>
  <c r="G12" i="7"/>
  <c r="J136" i="7"/>
  <c r="H136" i="7"/>
  <c r="G136" i="7"/>
  <c r="J20" i="7"/>
  <c r="H20" i="7"/>
  <c r="G20" i="7"/>
  <c r="J144" i="7"/>
  <c r="H144" i="7"/>
  <c r="G144" i="7"/>
  <c r="J49" i="7"/>
  <c r="H49" i="7"/>
  <c r="G49" i="7"/>
  <c r="J212" i="7"/>
  <c r="H212" i="7"/>
  <c r="G212" i="7"/>
  <c r="J161" i="7"/>
  <c r="H161" i="7"/>
  <c r="G161" i="7"/>
  <c r="J153" i="7"/>
  <c r="H153" i="7"/>
  <c r="G153" i="7"/>
  <c r="J48" i="7"/>
  <c r="H48" i="7"/>
  <c r="G48" i="7"/>
  <c r="J30" i="7"/>
  <c r="H30" i="7"/>
  <c r="G30" i="7"/>
  <c r="J189" i="7"/>
  <c r="H189" i="7"/>
  <c r="G189" i="7"/>
  <c r="J105" i="7"/>
  <c r="H105" i="7"/>
  <c r="G105" i="7"/>
  <c r="J43" i="7"/>
  <c r="H43" i="7"/>
  <c r="G43" i="7"/>
  <c r="J83" i="7"/>
  <c r="H83" i="7"/>
  <c r="G83" i="7"/>
  <c r="J19" i="7"/>
  <c r="H19" i="7"/>
  <c r="G19" i="7"/>
  <c r="J180" i="7"/>
  <c r="H180" i="7"/>
  <c r="G180" i="7"/>
  <c r="J104" i="7"/>
  <c r="H104" i="7"/>
  <c r="G104" i="7"/>
  <c r="J188" i="7"/>
  <c r="H188" i="7"/>
  <c r="G188" i="7"/>
  <c r="J168" i="7"/>
  <c r="H168" i="7"/>
  <c r="G168" i="7"/>
  <c r="J65" i="7"/>
  <c r="H65" i="7"/>
  <c r="G65" i="7"/>
  <c r="J6" i="7"/>
  <c r="H6" i="7"/>
  <c r="G6" i="7"/>
  <c r="J42" i="7"/>
  <c r="H42" i="7"/>
  <c r="G42" i="7"/>
  <c r="J82" i="7"/>
  <c r="H82" i="7"/>
  <c r="G82" i="7"/>
  <c r="J187" i="7"/>
  <c r="H187" i="7"/>
  <c r="G187" i="7"/>
  <c r="J89" i="7"/>
  <c r="H89" i="7"/>
  <c r="G89" i="7"/>
  <c r="J98" i="7"/>
  <c r="H98" i="7"/>
  <c r="G98" i="7"/>
  <c r="J59" i="7"/>
  <c r="H59" i="7"/>
  <c r="G59" i="7"/>
  <c r="J205" i="7"/>
  <c r="H205" i="7"/>
  <c r="G205" i="7"/>
  <c r="J160" i="7"/>
  <c r="H160" i="7"/>
  <c r="G160" i="7"/>
  <c r="J29" i="7"/>
  <c r="H29" i="7"/>
  <c r="G29" i="7"/>
  <c r="J121" i="7"/>
  <c r="H121" i="7"/>
  <c r="G121" i="7"/>
  <c r="J219" i="7"/>
  <c r="H219" i="7"/>
  <c r="G219" i="7"/>
  <c r="J167" i="7"/>
  <c r="H167" i="7"/>
  <c r="G167" i="7"/>
  <c r="J130" i="7"/>
  <c r="H130" i="7"/>
  <c r="G130" i="7"/>
  <c r="J103" i="7"/>
  <c r="H103" i="7"/>
  <c r="G103" i="7"/>
  <c r="I103" i="7" s="1"/>
  <c r="K103" i="7" s="1"/>
  <c r="L103" i="7" s="1"/>
  <c r="J97" i="7"/>
  <c r="H97" i="7"/>
  <c r="G97" i="7"/>
  <c r="J76" i="7"/>
  <c r="H76" i="7"/>
  <c r="G76" i="7"/>
  <c r="J75" i="7"/>
  <c r="H75" i="7"/>
  <c r="G75" i="7"/>
  <c r="J143" i="7"/>
  <c r="H143" i="7"/>
  <c r="G143" i="7"/>
  <c r="J211" i="7"/>
  <c r="H211" i="7"/>
  <c r="G211" i="7"/>
  <c r="J5" i="7"/>
  <c r="H5" i="7"/>
  <c r="G5" i="7"/>
  <c r="J218" i="7"/>
  <c r="H218" i="7"/>
  <c r="G218" i="7"/>
  <c r="J35" i="7"/>
  <c r="H35" i="7"/>
  <c r="G35" i="7"/>
  <c r="J64" i="7"/>
  <c r="H64" i="7"/>
  <c r="G64" i="7"/>
  <c r="J135" i="7"/>
  <c r="H135" i="7"/>
  <c r="G135" i="7"/>
  <c r="J232" i="7"/>
  <c r="H232" i="7"/>
  <c r="G232" i="7"/>
  <c r="J152" i="7"/>
  <c r="H152" i="7"/>
  <c r="G152" i="7"/>
  <c r="J120" i="7"/>
  <c r="H120" i="7"/>
  <c r="G120" i="7"/>
  <c r="J210" i="7"/>
  <c r="H210" i="7"/>
  <c r="G210" i="7"/>
  <c r="J74" i="7"/>
  <c r="H74" i="7"/>
  <c r="G74" i="7"/>
  <c r="J112" i="7"/>
  <c r="H112" i="7"/>
  <c r="G112" i="7"/>
  <c r="J73" i="7"/>
  <c r="H73" i="7"/>
  <c r="G73" i="7"/>
  <c r="J209" i="7"/>
  <c r="H209" i="7"/>
  <c r="G209" i="7"/>
  <c r="J134" i="7"/>
  <c r="H134" i="7"/>
  <c r="G134" i="7"/>
  <c r="J111" i="7"/>
  <c r="H111" i="7"/>
  <c r="G111" i="7"/>
  <c r="J231" i="7"/>
  <c r="H231" i="7"/>
  <c r="G231" i="7"/>
  <c r="J28" i="7"/>
  <c r="H28" i="7"/>
  <c r="G28" i="7"/>
  <c r="J142" i="7"/>
  <c r="H142" i="7"/>
  <c r="G142" i="7"/>
  <c r="J230" i="7"/>
  <c r="H230" i="7"/>
  <c r="G230" i="7"/>
  <c r="J63" i="7"/>
  <c r="H63" i="7"/>
  <c r="G63" i="7"/>
  <c r="J18" i="7"/>
  <c r="H18" i="7"/>
  <c r="G18" i="7"/>
  <c r="J141" i="7"/>
  <c r="H141" i="7"/>
  <c r="G141" i="7"/>
  <c r="J72" i="7"/>
  <c r="H72" i="7"/>
  <c r="G72" i="7"/>
  <c r="J179" i="7"/>
  <c r="H179" i="7"/>
  <c r="G179" i="7"/>
  <c r="J96" i="7"/>
  <c r="H96" i="7"/>
  <c r="G96" i="7"/>
  <c r="J95" i="7"/>
  <c r="H95" i="7"/>
  <c r="G95" i="7"/>
  <c r="J129" i="7"/>
  <c r="H129" i="7"/>
  <c r="G129" i="7"/>
  <c r="J204" i="7"/>
  <c r="H204" i="7"/>
  <c r="G204" i="7"/>
  <c r="J196" i="7"/>
  <c r="H196" i="7"/>
  <c r="G196" i="7"/>
  <c r="J238" i="7"/>
  <c r="H238" i="7"/>
  <c r="G238" i="7"/>
  <c r="J110" i="7"/>
  <c r="H110" i="7"/>
  <c r="G110" i="7"/>
  <c r="J229" i="7"/>
  <c r="H229" i="7"/>
  <c r="G229" i="7"/>
  <c r="J119" i="7"/>
  <c r="H119" i="7"/>
  <c r="G119" i="7"/>
  <c r="J109" i="7"/>
  <c r="H109" i="7"/>
  <c r="G109" i="7"/>
  <c r="J118" i="7"/>
  <c r="H118" i="7"/>
  <c r="G118" i="7"/>
  <c r="J58" i="7"/>
  <c r="H58" i="7"/>
  <c r="G58" i="7"/>
  <c r="J237" i="7"/>
  <c r="H237" i="7"/>
  <c r="G237" i="7"/>
  <c r="J195" i="7"/>
  <c r="H195" i="7"/>
  <c r="G195" i="7"/>
  <c r="J228" i="7"/>
  <c r="H228" i="7"/>
  <c r="G228" i="7"/>
  <c r="J128" i="7"/>
  <c r="H128" i="7"/>
  <c r="G128" i="7"/>
  <c r="J81" i="7"/>
  <c r="H81" i="7"/>
  <c r="G81" i="7"/>
  <c r="J159" i="7"/>
  <c r="H159" i="7"/>
  <c r="G159" i="7"/>
  <c r="J133" i="7"/>
  <c r="H133" i="7"/>
  <c r="G133" i="7"/>
  <c r="J227" i="7"/>
  <c r="H227" i="7"/>
  <c r="G227" i="7"/>
  <c r="J62" i="7"/>
  <c r="H62" i="7"/>
  <c r="G62" i="7"/>
  <c r="J186" i="7"/>
  <c r="H186" i="7"/>
  <c r="G186" i="7"/>
  <c r="J178" i="7"/>
  <c r="H178" i="7"/>
  <c r="G178" i="7"/>
  <c r="J166" i="7"/>
  <c r="H166" i="7"/>
  <c r="G166" i="7"/>
  <c r="J41" i="7"/>
  <c r="H41" i="7"/>
  <c r="G41" i="7"/>
  <c r="J158" i="7"/>
  <c r="H158" i="7"/>
  <c r="G158" i="7"/>
  <c r="J108" i="7"/>
  <c r="H108" i="7"/>
  <c r="G108" i="7"/>
  <c r="J27" i="7"/>
  <c r="H27" i="7"/>
  <c r="G27" i="7"/>
  <c r="J88" i="7"/>
  <c r="H88" i="7"/>
  <c r="G88" i="7"/>
  <c r="J151" i="7"/>
  <c r="H151" i="7"/>
  <c r="G151" i="7"/>
  <c r="J208" i="7"/>
  <c r="H208" i="7"/>
  <c r="G208" i="7"/>
  <c r="J127" i="7"/>
  <c r="H127" i="7"/>
  <c r="G127" i="7"/>
  <c r="J4" i="7"/>
  <c r="H4" i="7"/>
  <c r="G4" i="7"/>
  <c r="J117" i="7"/>
  <c r="H117" i="7"/>
  <c r="G117" i="7"/>
  <c r="J140" i="7"/>
  <c r="H140" i="7"/>
  <c r="G140" i="7"/>
  <c r="J185" i="7"/>
  <c r="H185" i="7"/>
  <c r="G185" i="7"/>
  <c r="J102" i="7"/>
  <c r="H102" i="7"/>
  <c r="G102" i="7"/>
  <c r="J217" i="7"/>
  <c r="H217" i="7"/>
  <c r="G217" i="7"/>
  <c r="J194" i="7"/>
  <c r="H194" i="7"/>
  <c r="G194" i="7"/>
  <c r="J94" i="7"/>
  <c r="H94" i="7"/>
  <c r="G94" i="7"/>
  <c r="J101" i="7"/>
  <c r="H101" i="7"/>
  <c r="G101" i="7"/>
  <c r="J177" i="7"/>
  <c r="H177" i="7"/>
  <c r="G177" i="7"/>
  <c r="J40" i="7"/>
  <c r="H40" i="7"/>
  <c r="G40" i="7"/>
  <c r="J80" i="7"/>
  <c r="H80" i="7"/>
  <c r="G80" i="7"/>
  <c r="J236" i="7"/>
  <c r="H236" i="7"/>
  <c r="G236" i="7"/>
  <c r="J172" i="7"/>
  <c r="H172" i="7"/>
  <c r="G172" i="7"/>
  <c r="J17" i="7"/>
  <c r="H17" i="7"/>
  <c r="G17" i="7"/>
  <c r="J224" i="7"/>
  <c r="H224" i="7"/>
  <c r="G224" i="7"/>
  <c r="J47" i="7"/>
  <c r="H47" i="7"/>
  <c r="G47" i="7"/>
  <c r="J165" i="7"/>
  <c r="H165" i="7"/>
  <c r="G165" i="7"/>
  <c r="J126" i="7"/>
  <c r="H126" i="7"/>
  <c r="G126" i="7"/>
  <c r="I126" i="7" s="1"/>
  <c r="K126" i="7" s="1"/>
  <c r="L126" i="7" s="1"/>
  <c r="J203" i="7"/>
  <c r="H203" i="7"/>
  <c r="G203" i="7"/>
  <c r="J16" i="7"/>
  <c r="H16" i="7"/>
  <c r="G16" i="7"/>
  <c r="J26" i="7"/>
  <c r="H26" i="7"/>
  <c r="G26" i="7"/>
  <c r="J57" i="7"/>
  <c r="H57" i="7"/>
  <c r="G57" i="7"/>
  <c r="J116" i="7"/>
  <c r="H116" i="7"/>
  <c r="G116" i="7"/>
  <c r="J34" i="7"/>
  <c r="H34" i="7"/>
  <c r="G34" i="7"/>
  <c r="J11" i="7"/>
  <c r="H11" i="7"/>
  <c r="G11" i="7"/>
  <c r="J150" i="7"/>
  <c r="H150" i="7"/>
  <c r="G150" i="7"/>
  <c r="J157" i="7"/>
  <c r="H157" i="7"/>
  <c r="G157" i="7"/>
  <c r="J25" i="7"/>
  <c r="H25" i="7"/>
  <c r="G25" i="7"/>
  <c r="J193" i="7"/>
  <c r="H193" i="7"/>
  <c r="G193" i="7"/>
  <c r="J87" i="7"/>
  <c r="H87" i="7"/>
  <c r="G87" i="7"/>
  <c r="J79" i="7"/>
  <c r="H79" i="7"/>
  <c r="G79" i="7"/>
  <c r="J149" i="7"/>
  <c r="H149" i="7"/>
  <c r="G149" i="7"/>
  <c r="J235" i="7"/>
  <c r="H235" i="7"/>
  <c r="G235" i="7"/>
  <c r="J93" i="7"/>
  <c r="H93" i="7"/>
  <c r="G93" i="7"/>
  <c r="J78" i="7"/>
  <c r="H78" i="7"/>
  <c r="G78" i="7"/>
  <c r="J202" i="7"/>
  <c r="H202" i="7"/>
  <c r="G202" i="7"/>
  <c r="J71" i="7"/>
  <c r="H71" i="7"/>
  <c r="G71" i="7"/>
  <c r="J10" i="7"/>
  <c r="H10" i="7"/>
  <c r="G10" i="7"/>
  <c r="J223" i="7"/>
  <c r="H223" i="7"/>
  <c r="G223" i="7"/>
  <c r="J216" i="7"/>
  <c r="H216" i="7"/>
  <c r="G216" i="7"/>
  <c r="J3" i="7"/>
  <c r="H3" i="7"/>
  <c r="G3" i="7"/>
  <c r="J171" i="7"/>
  <c r="H171" i="7"/>
  <c r="G171" i="7"/>
  <c r="J164" i="7"/>
  <c r="H164" i="7"/>
  <c r="G164" i="7"/>
  <c r="J148" i="7"/>
  <c r="H148" i="7"/>
  <c r="G148" i="7"/>
  <c r="J184" i="7"/>
  <c r="H184" i="7"/>
  <c r="G184" i="7"/>
  <c r="J56" i="7"/>
  <c r="H56" i="7"/>
  <c r="G56" i="7"/>
  <c r="J156" i="7"/>
  <c r="H156" i="7"/>
  <c r="G156" i="7"/>
  <c r="J86" i="7"/>
  <c r="H86" i="7"/>
  <c r="G86" i="7"/>
  <c r="J201" i="7"/>
  <c r="H201" i="7"/>
  <c r="G201" i="7"/>
  <c r="J200" i="7"/>
  <c r="H200" i="7"/>
  <c r="G200" i="7"/>
  <c r="J9" i="7"/>
  <c r="H9" i="7"/>
  <c r="G9" i="7"/>
  <c r="J70" i="7"/>
  <c r="H70" i="7"/>
  <c r="G70" i="7"/>
  <c r="J33" i="7"/>
  <c r="H33" i="7"/>
  <c r="G33" i="7"/>
  <c r="J55" i="7"/>
  <c r="H55" i="7"/>
  <c r="G55" i="7"/>
  <c r="J46" i="7"/>
  <c r="H46" i="7"/>
  <c r="G46" i="7"/>
  <c r="J24" i="7"/>
  <c r="H24" i="7"/>
  <c r="G24" i="7"/>
  <c r="J222" i="7"/>
  <c r="H222" i="7"/>
  <c r="G222" i="7"/>
  <c r="J2" i="7"/>
  <c r="H2" i="7"/>
  <c r="G2" i="7"/>
  <c r="J199" i="7"/>
  <c r="H199" i="7"/>
  <c r="G199" i="7"/>
  <c r="J39" i="7"/>
  <c r="H39" i="7"/>
  <c r="G39" i="7"/>
  <c r="J125" i="7"/>
  <c r="H125" i="7"/>
  <c r="G125" i="7"/>
  <c r="J32" i="7"/>
  <c r="H32" i="7"/>
  <c r="G32" i="7"/>
  <c r="J215" i="7"/>
  <c r="H215" i="7"/>
  <c r="G215" i="7"/>
  <c r="J54" i="7"/>
  <c r="H54" i="7"/>
  <c r="G54" i="7"/>
  <c r="J221" i="7"/>
  <c r="H221" i="7"/>
  <c r="G221" i="7"/>
  <c r="J163" i="7"/>
  <c r="H163" i="7"/>
  <c r="G163" i="7"/>
  <c r="J124" i="7"/>
  <c r="H124" i="7"/>
  <c r="G124" i="7"/>
  <c r="J214" i="7"/>
  <c r="H214" i="7"/>
  <c r="G214" i="7"/>
  <c r="J207" i="7"/>
  <c r="H207" i="7"/>
  <c r="G207" i="7"/>
  <c r="J170" i="7"/>
  <c r="H170" i="7"/>
  <c r="G170" i="7"/>
  <c r="J192" i="7"/>
  <c r="H192" i="7"/>
  <c r="G192" i="7"/>
  <c r="J132" i="7"/>
  <c r="H132" i="7"/>
  <c r="G132" i="7"/>
  <c r="M273" i="5"/>
  <c r="K273" i="5"/>
  <c r="J273" i="5"/>
  <c r="L273" i="5" s="1"/>
  <c r="N273" i="5" s="1"/>
  <c r="O273" i="5" s="1"/>
  <c r="M272" i="5"/>
  <c r="K272" i="5"/>
  <c r="J272" i="5"/>
  <c r="L272" i="5" s="1"/>
  <c r="N272" i="5" s="1"/>
  <c r="O272" i="5" s="1"/>
  <c r="M271" i="5"/>
  <c r="L271" i="5" s="1"/>
  <c r="N271" i="5" s="1"/>
  <c r="O271" i="5" s="1"/>
  <c r="K271" i="5"/>
  <c r="J271" i="5"/>
  <c r="M270" i="5"/>
  <c r="K270" i="5"/>
  <c r="J270" i="5"/>
  <c r="L270" i="5" s="1"/>
  <c r="N270" i="5" s="1"/>
  <c r="O270" i="5" s="1"/>
  <c r="M269" i="5"/>
  <c r="K269" i="5"/>
  <c r="J269" i="5"/>
  <c r="L269" i="5" s="1"/>
  <c r="N269" i="5" s="1"/>
  <c r="O269" i="5" s="1"/>
  <c r="N268" i="5"/>
  <c r="O268" i="5" s="1"/>
  <c r="M268" i="5"/>
  <c r="L268" i="5"/>
  <c r="K268" i="5"/>
  <c r="J268" i="5"/>
  <c r="M267" i="5"/>
  <c r="K267" i="5"/>
  <c r="J267" i="5"/>
  <c r="L267" i="5" s="1"/>
  <c r="N267" i="5" s="1"/>
  <c r="O267" i="5" s="1"/>
  <c r="M266" i="5"/>
  <c r="K266" i="5"/>
  <c r="J266" i="5"/>
  <c r="L266" i="5" s="1"/>
  <c r="N266" i="5" s="1"/>
  <c r="O266" i="5" s="1"/>
  <c r="M265" i="5"/>
  <c r="K265" i="5"/>
  <c r="J265" i="5"/>
  <c r="L265" i="5" s="1"/>
  <c r="N265" i="5" s="1"/>
  <c r="O265" i="5" s="1"/>
  <c r="M264" i="5"/>
  <c r="K264" i="5"/>
  <c r="J264" i="5"/>
  <c r="L264" i="5" s="1"/>
  <c r="N264" i="5" s="1"/>
  <c r="O264" i="5" s="1"/>
  <c r="M263" i="5"/>
  <c r="L263" i="5"/>
  <c r="N263" i="5" s="1"/>
  <c r="O263" i="5" s="1"/>
  <c r="K263" i="5"/>
  <c r="J263" i="5"/>
  <c r="M262" i="5"/>
  <c r="K262" i="5"/>
  <c r="J262" i="5"/>
  <c r="L262" i="5" s="1"/>
  <c r="N262" i="5" s="1"/>
  <c r="O262" i="5" s="1"/>
  <c r="M261" i="5"/>
  <c r="K261" i="5"/>
  <c r="J261" i="5"/>
  <c r="O260" i="5"/>
  <c r="N260" i="5"/>
  <c r="M260" i="5"/>
  <c r="L260" i="5"/>
  <c r="K260" i="5"/>
  <c r="J260" i="5"/>
  <c r="M259" i="5"/>
  <c r="K259" i="5"/>
  <c r="J259" i="5"/>
  <c r="L259" i="5" s="1"/>
  <c r="N259" i="5" s="1"/>
  <c r="O259" i="5" s="1"/>
  <c r="M258" i="5"/>
  <c r="K258" i="5"/>
  <c r="J258" i="5"/>
  <c r="L258" i="5" s="1"/>
  <c r="N258" i="5" s="1"/>
  <c r="O258" i="5" s="1"/>
  <c r="M257" i="5"/>
  <c r="K257" i="5"/>
  <c r="J257" i="5"/>
  <c r="L257" i="5" s="1"/>
  <c r="N257" i="5" s="1"/>
  <c r="O257" i="5" s="1"/>
  <c r="M256" i="5"/>
  <c r="K256" i="5"/>
  <c r="J256" i="5"/>
  <c r="L256" i="5" s="1"/>
  <c r="N256" i="5" s="1"/>
  <c r="O256" i="5" s="1"/>
  <c r="M255" i="5"/>
  <c r="L255" i="5" s="1"/>
  <c r="N255" i="5" s="1"/>
  <c r="O255" i="5" s="1"/>
  <c r="K255" i="5"/>
  <c r="J255" i="5"/>
  <c r="M254" i="5"/>
  <c r="K254" i="5"/>
  <c r="J254" i="5"/>
  <c r="L254" i="5" s="1"/>
  <c r="N254" i="5" s="1"/>
  <c r="O254" i="5" s="1"/>
  <c r="M253" i="5"/>
  <c r="K253" i="5"/>
  <c r="J253" i="5"/>
  <c r="L253" i="5" s="1"/>
  <c r="N253" i="5" s="1"/>
  <c r="O253" i="5" s="1"/>
  <c r="N252" i="5"/>
  <c r="O252" i="5" s="1"/>
  <c r="M252" i="5"/>
  <c r="L252" i="5"/>
  <c r="K252" i="5"/>
  <c r="J252" i="5"/>
  <c r="M251" i="5"/>
  <c r="L251" i="5"/>
  <c r="N251" i="5" s="1"/>
  <c r="O251" i="5" s="1"/>
  <c r="K251" i="5"/>
  <c r="J251" i="5"/>
  <c r="M250" i="5"/>
  <c r="K250" i="5"/>
  <c r="J250" i="5"/>
  <c r="L250" i="5" s="1"/>
  <c r="N250" i="5" s="1"/>
  <c r="O250" i="5" s="1"/>
  <c r="M249" i="5"/>
  <c r="K249" i="5"/>
  <c r="J249" i="5"/>
  <c r="L249" i="5" s="1"/>
  <c r="N249" i="5" s="1"/>
  <c r="O249" i="5" s="1"/>
  <c r="M248" i="5"/>
  <c r="K248" i="5"/>
  <c r="J248" i="5"/>
  <c r="L248" i="5" s="1"/>
  <c r="N248" i="5" s="1"/>
  <c r="O248" i="5" s="1"/>
  <c r="M247" i="5"/>
  <c r="L247" i="5" s="1"/>
  <c r="N247" i="5" s="1"/>
  <c r="O247" i="5" s="1"/>
  <c r="K247" i="5"/>
  <c r="J247" i="5"/>
  <c r="M246" i="5"/>
  <c r="K246" i="5"/>
  <c r="J246" i="5"/>
  <c r="L246" i="5" s="1"/>
  <c r="N246" i="5" s="1"/>
  <c r="O246" i="5" s="1"/>
  <c r="M245" i="5"/>
  <c r="K245" i="5"/>
  <c r="J245" i="5"/>
  <c r="L245" i="5" s="1"/>
  <c r="N245" i="5" s="1"/>
  <c r="O245" i="5" s="1"/>
  <c r="N244" i="5"/>
  <c r="O244" i="5" s="1"/>
  <c r="M244" i="5"/>
  <c r="L244" i="5"/>
  <c r="K244" i="5"/>
  <c r="J244" i="5"/>
  <c r="M243" i="5"/>
  <c r="L243" i="5"/>
  <c r="N243" i="5" s="1"/>
  <c r="O243" i="5" s="1"/>
  <c r="K243" i="5"/>
  <c r="J243" i="5"/>
  <c r="M242" i="5"/>
  <c r="K242" i="5"/>
  <c r="J242" i="5"/>
  <c r="L242" i="5" s="1"/>
  <c r="N242" i="5" s="1"/>
  <c r="O242" i="5" s="1"/>
  <c r="M241" i="5"/>
  <c r="K241" i="5"/>
  <c r="J241" i="5"/>
  <c r="L241" i="5" s="1"/>
  <c r="N241" i="5" s="1"/>
  <c r="O241" i="5" s="1"/>
  <c r="M240" i="5"/>
  <c r="K240" i="5"/>
  <c r="J240" i="5"/>
  <c r="L240" i="5" s="1"/>
  <c r="N240" i="5" s="1"/>
  <c r="O240" i="5" s="1"/>
  <c r="M239" i="5"/>
  <c r="L239" i="5" s="1"/>
  <c r="N239" i="5" s="1"/>
  <c r="O239" i="5" s="1"/>
  <c r="K239" i="5"/>
  <c r="J239" i="5"/>
  <c r="M238" i="5"/>
  <c r="K238" i="5"/>
  <c r="J238" i="5"/>
  <c r="L238" i="5" s="1"/>
  <c r="N238" i="5" s="1"/>
  <c r="O238" i="5" s="1"/>
  <c r="M237" i="5"/>
  <c r="K237" i="5"/>
  <c r="J237" i="5"/>
  <c r="L237" i="5" s="1"/>
  <c r="N237" i="5" s="1"/>
  <c r="O237" i="5" s="1"/>
  <c r="N236" i="5"/>
  <c r="O236" i="5" s="1"/>
  <c r="M236" i="5"/>
  <c r="L236" i="5"/>
  <c r="K236" i="5"/>
  <c r="J236" i="5"/>
  <c r="M235" i="5"/>
  <c r="L235" i="5"/>
  <c r="N235" i="5" s="1"/>
  <c r="O235" i="5" s="1"/>
  <c r="K235" i="5"/>
  <c r="J235" i="5"/>
  <c r="M234" i="5"/>
  <c r="K234" i="5"/>
  <c r="J234" i="5"/>
  <c r="L234" i="5" s="1"/>
  <c r="N234" i="5" s="1"/>
  <c r="O234" i="5" s="1"/>
  <c r="M233" i="5"/>
  <c r="K233" i="5"/>
  <c r="J233" i="5"/>
  <c r="L233" i="5" s="1"/>
  <c r="N233" i="5" s="1"/>
  <c r="O233" i="5" s="1"/>
  <c r="M232" i="5"/>
  <c r="K232" i="5"/>
  <c r="J232" i="5"/>
  <c r="L232" i="5" s="1"/>
  <c r="N232" i="5" s="1"/>
  <c r="O232" i="5" s="1"/>
  <c r="M231" i="5"/>
  <c r="L231" i="5" s="1"/>
  <c r="N231" i="5" s="1"/>
  <c r="O231" i="5" s="1"/>
  <c r="K231" i="5"/>
  <c r="J231" i="5"/>
  <c r="M230" i="5"/>
  <c r="K230" i="5"/>
  <c r="J230" i="5"/>
  <c r="L230" i="5" s="1"/>
  <c r="N230" i="5" s="1"/>
  <c r="O230" i="5" s="1"/>
  <c r="M229" i="5"/>
  <c r="K229" i="5"/>
  <c r="J229" i="5"/>
  <c r="L229" i="5" s="1"/>
  <c r="N229" i="5" s="1"/>
  <c r="O229" i="5" s="1"/>
  <c r="N228" i="5"/>
  <c r="O228" i="5" s="1"/>
  <c r="M228" i="5"/>
  <c r="K228" i="5"/>
  <c r="J228" i="5"/>
  <c r="L228" i="5" s="1"/>
  <c r="M227" i="5"/>
  <c r="L227" i="5" s="1"/>
  <c r="N227" i="5" s="1"/>
  <c r="O227" i="5" s="1"/>
  <c r="K227" i="5"/>
  <c r="J227" i="5"/>
  <c r="M226" i="5"/>
  <c r="K226" i="5"/>
  <c r="J226" i="5"/>
  <c r="L226" i="5" s="1"/>
  <c r="N226" i="5" s="1"/>
  <c r="O226" i="5" s="1"/>
  <c r="M225" i="5"/>
  <c r="K225" i="5"/>
  <c r="J225" i="5"/>
  <c r="L225" i="5" s="1"/>
  <c r="N225" i="5" s="1"/>
  <c r="O225" i="5" s="1"/>
  <c r="M224" i="5"/>
  <c r="K224" i="5"/>
  <c r="J224" i="5"/>
  <c r="L224" i="5" s="1"/>
  <c r="N224" i="5" s="1"/>
  <c r="O224" i="5" s="1"/>
  <c r="M223" i="5"/>
  <c r="L223" i="5" s="1"/>
  <c r="N223" i="5" s="1"/>
  <c r="O223" i="5" s="1"/>
  <c r="K223" i="5"/>
  <c r="J223" i="5"/>
  <c r="M222" i="5"/>
  <c r="K222" i="5"/>
  <c r="J222" i="5"/>
  <c r="L222" i="5" s="1"/>
  <c r="N222" i="5" s="1"/>
  <c r="O222" i="5" s="1"/>
  <c r="M221" i="5"/>
  <c r="K221" i="5"/>
  <c r="J221" i="5"/>
  <c r="L221" i="5" s="1"/>
  <c r="N221" i="5" s="1"/>
  <c r="O221" i="5" s="1"/>
  <c r="N220" i="5"/>
  <c r="O220" i="5" s="1"/>
  <c r="M220" i="5"/>
  <c r="K220" i="5"/>
  <c r="J220" i="5"/>
  <c r="L220" i="5" s="1"/>
  <c r="M219" i="5"/>
  <c r="L219" i="5" s="1"/>
  <c r="N219" i="5" s="1"/>
  <c r="O219" i="5" s="1"/>
  <c r="K219" i="5"/>
  <c r="J219" i="5"/>
  <c r="M218" i="5"/>
  <c r="K218" i="5"/>
  <c r="J218" i="5"/>
  <c r="L218" i="5" s="1"/>
  <c r="N218" i="5" s="1"/>
  <c r="O218" i="5" s="1"/>
  <c r="M217" i="5"/>
  <c r="K217" i="5"/>
  <c r="J217" i="5"/>
  <c r="L217" i="5" s="1"/>
  <c r="N217" i="5" s="1"/>
  <c r="O217" i="5" s="1"/>
  <c r="M216" i="5"/>
  <c r="K216" i="5"/>
  <c r="J216" i="5"/>
  <c r="L216" i="5" s="1"/>
  <c r="N216" i="5" s="1"/>
  <c r="O216" i="5" s="1"/>
  <c r="N215" i="5"/>
  <c r="O215" i="5" s="1"/>
  <c r="M215" i="5"/>
  <c r="L215" i="5"/>
  <c r="K215" i="5"/>
  <c r="J215" i="5"/>
  <c r="M214" i="5"/>
  <c r="K214" i="5"/>
  <c r="J214" i="5"/>
  <c r="L214" i="5" s="1"/>
  <c r="N214" i="5" s="1"/>
  <c r="O214" i="5" s="1"/>
  <c r="M213" i="5"/>
  <c r="K213" i="5"/>
  <c r="J213" i="5"/>
  <c r="L213" i="5" s="1"/>
  <c r="N213" i="5" s="1"/>
  <c r="O213" i="5" s="1"/>
  <c r="N212" i="5"/>
  <c r="O212" i="5" s="1"/>
  <c r="M212" i="5"/>
  <c r="K212" i="5"/>
  <c r="J212" i="5"/>
  <c r="L212" i="5" s="1"/>
  <c r="M211" i="5"/>
  <c r="L211" i="5"/>
  <c r="N211" i="5" s="1"/>
  <c r="O211" i="5" s="1"/>
  <c r="K211" i="5"/>
  <c r="J211" i="5"/>
  <c r="M210" i="5"/>
  <c r="K210" i="5"/>
  <c r="J210" i="5"/>
  <c r="L210" i="5" s="1"/>
  <c r="N210" i="5" s="1"/>
  <c r="O210" i="5" s="1"/>
  <c r="M209" i="5"/>
  <c r="K209" i="5"/>
  <c r="J209" i="5"/>
  <c r="L209" i="5" s="1"/>
  <c r="N209" i="5" s="1"/>
  <c r="O209" i="5" s="1"/>
  <c r="M208" i="5"/>
  <c r="K208" i="5"/>
  <c r="J208" i="5"/>
  <c r="L208" i="5" s="1"/>
  <c r="N208" i="5" s="1"/>
  <c r="O208" i="5" s="1"/>
  <c r="M207" i="5"/>
  <c r="L207" i="5" s="1"/>
  <c r="N207" i="5" s="1"/>
  <c r="O207" i="5" s="1"/>
  <c r="K207" i="5"/>
  <c r="J207" i="5"/>
  <c r="M206" i="5"/>
  <c r="K206" i="5"/>
  <c r="J206" i="5"/>
  <c r="L206" i="5" s="1"/>
  <c r="N206" i="5" s="1"/>
  <c r="O206" i="5" s="1"/>
  <c r="M205" i="5"/>
  <c r="K205" i="5"/>
  <c r="J205" i="5"/>
  <c r="L205" i="5" s="1"/>
  <c r="N205" i="5" s="1"/>
  <c r="O205" i="5" s="1"/>
  <c r="M204" i="5"/>
  <c r="K204" i="5"/>
  <c r="J204" i="5"/>
  <c r="L204" i="5" s="1"/>
  <c r="N204" i="5" s="1"/>
  <c r="O204" i="5" s="1"/>
  <c r="M203" i="5"/>
  <c r="L203" i="5"/>
  <c r="N203" i="5" s="1"/>
  <c r="O203" i="5" s="1"/>
  <c r="K203" i="5"/>
  <c r="J203" i="5"/>
  <c r="M202" i="5"/>
  <c r="K202" i="5"/>
  <c r="L202" i="5" s="1"/>
  <c r="N202" i="5" s="1"/>
  <c r="O202" i="5" s="1"/>
  <c r="J202" i="5"/>
  <c r="M201" i="5"/>
  <c r="K201" i="5"/>
  <c r="J201" i="5"/>
  <c r="L201" i="5" s="1"/>
  <c r="N201" i="5" s="1"/>
  <c r="O201" i="5" s="1"/>
  <c r="M200" i="5"/>
  <c r="K200" i="5"/>
  <c r="J200" i="5"/>
  <c r="L200" i="5" s="1"/>
  <c r="N200" i="5" s="1"/>
  <c r="O200" i="5" s="1"/>
  <c r="N199" i="5"/>
  <c r="O199" i="5" s="1"/>
  <c r="M199" i="5"/>
  <c r="L199" i="5"/>
  <c r="K199" i="5"/>
  <c r="J199" i="5"/>
  <c r="M198" i="5"/>
  <c r="K198" i="5"/>
  <c r="J198" i="5"/>
  <c r="L198" i="5" s="1"/>
  <c r="N198" i="5" s="1"/>
  <c r="O198" i="5" s="1"/>
  <c r="M197" i="5"/>
  <c r="K197" i="5"/>
  <c r="J197" i="5"/>
  <c r="M196" i="5"/>
  <c r="K196" i="5"/>
  <c r="J196" i="5"/>
  <c r="L196" i="5" s="1"/>
  <c r="N196" i="5" s="1"/>
  <c r="O196" i="5" s="1"/>
  <c r="M195" i="5"/>
  <c r="L195" i="5"/>
  <c r="N195" i="5" s="1"/>
  <c r="O195" i="5" s="1"/>
  <c r="K195" i="5"/>
  <c r="J195" i="5"/>
  <c r="M194" i="5"/>
  <c r="K194" i="5"/>
  <c r="J194" i="5"/>
  <c r="L194" i="5" s="1"/>
  <c r="N194" i="5" s="1"/>
  <c r="O194" i="5" s="1"/>
  <c r="M193" i="5"/>
  <c r="K193" i="5"/>
  <c r="J193" i="5"/>
  <c r="L193" i="5" s="1"/>
  <c r="N193" i="5" s="1"/>
  <c r="O193" i="5" s="1"/>
  <c r="M192" i="5"/>
  <c r="K192" i="5"/>
  <c r="J192" i="5"/>
  <c r="L192" i="5" s="1"/>
  <c r="N192" i="5" s="1"/>
  <c r="O192" i="5" s="1"/>
  <c r="M191" i="5"/>
  <c r="L191" i="5" s="1"/>
  <c r="N191" i="5" s="1"/>
  <c r="O191" i="5" s="1"/>
  <c r="K191" i="5"/>
  <c r="J191" i="5"/>
  <c r="M190" i="5"/>
  <c r="K190" i="5"/>
  <c r="J190" i="5"/>
  <c r="L190" i="5" s="1"/>
  <c r="N190" i="5" s="1"/>
  <c r="O190" i="5" s="1"/>
  <c r="M189" i="5"/>
  <c r="K189" i="5"/>
  <c r="J189" i="5"/>
  <c r="L189" i="5" s="1"/>
  <c r="N189" i="5" s="1"/>
  <c r="O189" i="5" s="1"/>
  <c r="M188" i="5"/>
  <c r="K188" i="5"/>
  <c r="J188" i="5"/>
  <c r="L188" i="5" s="1"/>
  <c r="N188" i="5" s="1"/>
  <c r="O188" i="5" s="1"/>
  <c r="M187" i="5"/>
  <c r="L187" i="5" s="1"/>
  <c r="N187" i="5" s="1"/>
  <c r="O187" i="5" s="1"/>
  <c r="K187" i="5"/>
  <c r="J187" i="5"/>
  <c r="M186" i="5"/>
  <c r="K186" i="5"/>
  <c r="J186" i="5"/>
  <c r="L186" i="5" s="1"/>
  <c r="N186" i="5" s="1"/>
  <c r="O186" i="5" s="1"/>
  <c r="M185" i="5"/>
  <c r="K185" i="5"/>
  <c r="J185" i="5"/>
  <c r="L185" i="5" s="1"/>
  <c r="N185" i="5" s="1"/>
  <c r="O185" i="5" s="1"/>
  <c r="M184" i="5"/>
  <c r="K184" i="5"/>
  <c r="J184" i="5"/>
  <c r="L184" i="5" s="1"/>
  <c r="N184" i="5" s="1"/>
  <c r="O184" i="5" s="1"/>
  <c r="M183" i="5"/>
  <c r="L183" i="5"/>
  <c r="N183" i="5" s="1"/>
  <c r="O183" i="5" s="1"/>
  <c r="K183" i="5"/>
  <c r="J183" i="5"/>
  <c r="M182" i="5"/>
  <c r="K182" i="5"/>
  <c r="J182" i="5"/>
  <c r="L182" i="5" s="1"/>
  <c r="N182" i="5" s="1"/>
  <c r="O182" i="5" s="1"/>
  <c r="M181" i="5"/>
  <c r="K181" i="5"/>
  <c r="J181" i="5"/>
  <c r="L181" i="5" s="1"/>
  <c r="N181" i="5" s="1"/>
  <c r="O181" i="5" s="1"/>
  <c r="M180" i="5"/>
  <c r="K180" i="5"/>
  <c r="J180" i="5"/>
  <c r="L180" i="5" s="1"/>
  <c r="N180" i="5" s="1"/>
  <c r="O180" i="5" s="1"/>
  <c r="M179" i="5"/>
  <c r="L179" i="5"/>
  <c r="N179" i="5" s="1"/>
  <c r="O179" i="5" s="1"/>
  <c r="K179" i="5"/>
  <c r="J179" i="5"/>
  <c r="M178" i="5"/>
  <c r="K178" i="5"/>
  <c r="J178" i="5"/>
  <c r="L178" i="5" s="1"/>
  <c r="N178" i="5" s="1"/>
  <c r="O178" i="5" s="1"/>
  <c r="M177" i="5"/>
  <c r="K177" i="5"/>
  <c r="J177" i="5"/>
  <c r="L177" i="5" s="1"/>
  <c r="N177" i="5" s="1"/>
  <c r="O177" i="5" s="1"/>
  <c r="M176" i="5"/>
  <c r="K176" i="5"/>
  <c r="J176" i="5"/>
  <c r="L176" i="5" s="1"/>
  <c r="N176" i="5" s="1"/>
  <c r="O176" i="5" s="1"/>
  <c r="M175" i="5"/>
  <c r="L175" i="5"/>
  <c r="N175" i="5" s="1"/>
  <c r="O175" i="5" s="1"/>
  <c r="K175" i="5"/>
  <c r="J175" i="5"/>
  <c r="M174" i="5"/>
  <c r="K174" i="5"/>
  <c r="J174" i="5"/>
  <c r="L174" i="5" s="1"/>
  <c r="N174" i="5" s="1"/>
  <c r="O174" i="5" s="1"/>
  <c r="M173" i="5"/>
  <c r="K173" i="5"/>
  <c r="J173" i="5"/>
  <c r="L173" i="5" s="1"/>
  <c r="N173" i="5" s="1"/>
  <c r="O173" i="5" s="1"/>
  <c r="M172" i="5"/>
  <c r="K172" i="5"/>
  <c r="J172" i="5"/>
  <c r="L172" i="5" s="1"/>
  <c r="N172" i="5" s="1"/>
  <c r="O172" i="5" s="1"/>
  <c r="M171" i="5"/>
  <c r="L171" i="5"/>
  <c r="N171" i="5" s="1"/>
  <c r="O171" i="5" s="1"/>
  <c r="K171" i="5"/>
  <c r="J171" i="5"/>
  <c r="M170" i="5"/>
  <c r="K170" i="5"/>
  <c r="J170" i="5"/>
  <c r="L170" i="5" s="1"/>
  <c r="N170" i="5" s="1"/>
  <c r="O170" i="5" s="1"/>
  <c r="M169" i="5"/>
  <c r="K169" i="5"/>
  <c r="J169" i="5"/>
  <c r="L169" i="5" s="1"/>
  <c r="N169" i="5" s="1"/>
  <c r="O169" i="5" s="1"/>
  <c r="M168" i="5"/>
  <c r="K168" i="5"/>
  <c r="J168" i="5"/>
  <c r="L168" i="5" s="1"/>
  <c r="N168" i="5" s="1"/>
  <c r="O168" i="5" s="1"/>
  <c r="M167" i="5"/>
  <c r="L167" i="5"/>
  <c r="N167" i="5" s="1"/>
  <c r="O167" i="5" s="1"/>
  <c r="K167" i="5"/>
  <c r="J167" i="5"/>
  <c r="M166" i="5"/>
  <c r="K166" i="5"/>
  <c r="J166" i="5"/>
  <c r="L166" i="5" s="1"/>
  <c r="N166" i="5" s="1"/>
  <c r="O166" i="5" s="1"/>
  <c r="M165" i="5"/>
  <c r="K165" i="5"/>
  <c r="J165" i="5"/>
  <c r="M164" i="5"/>
  <c r="K164" i="5"/>
  <c r="J164" i="5"/>
  <c r="L164" i="5" s="1"/>
  <c r="N164" i="5" s="1"/>
  <c r="O164" i="5" s="1"/>
  <c r="M163" i="5"/>
  <c r="L163" i="5"/>
  <c r="N163" i="5" s="1"/>
  <c r="O163" i="5" s="1"/>
  <c r="K163" i="5"/>
  <c r="J163" i="5"/>
  <c r="M162" i="5"/>
  <c r="L162" i="5"/>
  <c r="N162" i="5" s="1"/>
  <c r="O162" i="5" s="1"/>
  <c r="K162" i="5"/>
  <c r="J162" i="5"/>
  <c r="M161" i="5"/>
  <c r="K161" i="5"/>
  <c r="J161" i="5"/>
  <c r="L161" i="5" s="1"/>
  <c r="N161" i="5" s="1"/>
  <c r="O161" i="5" s="1"/>
  <c r="M160" i="5"/>
  <c r="K160" i="5"/>
  <c r="J160" i="5"/>
  <c r="L160" i="5" s="1"/>
  <c r="N160" i="5" s="1"/>
  <c r="O160" i="5" s="1"/>
  <c r="M159" i="5"/>
  <c r="L159" i="5"/>
  <c r="N159" i="5" s="1"/>
  <c r="O159" i="5" s="1"/>
  <c r="K159" i="5"/>
  <c r="J159" i="5"/>
  <c r="M158" i="5"/>
  <c r="K158" i="5"/>
  <c r="J158" i="5"/>
  <c r="L158" i="5" s="1"/>
  <c r="N158" i="5" s="1"/>
  <c r="O158" i="5" s="1"/>
  <c r="M157" i="5"/>
  <c r="K157" i="5"/>
  <c r="J157" i="5"/>
  <c r="L157" i="5" s="1"/>
  <c r="N157" i="5" s="1"/>
  <c r="O157" i="5" s="1"/>
  <c r="M156" i="5"/>
  <c r="K156" i="5"/>
  <c r="J156" i="5"/>
  <c r="L156" i="5" s="1"/>
  <c r="N156" i="5" s="1"/>
  <c r="O156" i="5" s="1"/>
  <c r="M155" i="5"/>
  <c r="L155" i="5"/>
  <c r="N155" i="5" s="1"/>
  <c r="O155" i="5" s="1"/>
  <c r="K155" i="5"/>
  <c r="J155" i="5"/>
  <c r="M154" i="5"/>
  <c r="K154" i="5"/>
  <c r="L154" i="5" s="1"/>
  <c r="N154" i="5" s="1"/>
  <c r="O154" i="5" s="1"/>
  <c r="J154" i="5"/>
  <c r="M153" i="5"/>
  <c r="K153" i="5"/>
  <c r="J153" i="5"/>
  <c r="L153" i="5" s="1"/>
  <c r="N153" i="5" s="1"/>
  <c r="O153" i="5" s="1"/>
  <c r="M152" i="5"/>
  <c r="K152" i="5"/>
  <c r="J152" i="5"/>
  <c r="L152" i="5" s="1"/>
  <c r="N152" i="5" s="1"/>
  <c r="O152" i="5" s="1"/>
  <c r="M151" i="5"/>
  <c r="L151" i="5"/>
  <c r="N151" i="5" s="1"/>
  <c r="O151" i="5" s="1"/>
  <c r="K151" i="5"/>
  <c r="J151" i="5"/>
  <c r="M150" i="5"/>
  <c r="K150" i="5"/>
  <c r="J150" i="5"/>
  <c r="L150" i="5" s="1"/>
  <c r="N150" i="5" s="1"/>
  <c r="O150" i="5" s="1"/>
  <c r="M149" i="5"/>
  <c r="K149" i="5"/>
  <c r="J149" i="5"/>
  <c r="O148" i="5"/>
  <c r="N148" i="5"/>
  <c r="M148" i="5"/>
  <c r="K148" i="5"/>
  <c r="J148" i="5"/>
  <c r="L148" i="5" s="1"/>
  <c r="M147" i="5"/>
  <c r="L147" i="5"/>
  <c r="N147" i="5" s="1"/>
  <c r="O147" i="5" s="1"/>
  <c r="K147" i="5"/>
  <c r="J147" i="5"/>
  <c r="M146" i="5"/>
  <c r="K146" i="5"/>
  <c r="J146" i="5"/>
  <c r="L146" i="5" s="1"/>
  <c r="N146" i="5" s="1"/>
  <c r="O146" i="5" s="1"/>
  <c r="M145" i="5"/>
  <c r="K145" i="5"/>
  <c r="J145" i="5"/>
  <c r="L145" i="5" s="1"/>
  <c r="N145" i="5" s="1"/>
  <c r="O145" i="5" s="1"/>
  <c r="M144" i="5"/>
  <c r="K144" i="5"/>
  <c r="J144" i="5"/>
  <c r="L144" i="5" s="1"/>
  <c r="N144" i="5" s="1"/>
  <c r="O144" i="5" s="1"/>
  <c r="M143" i="5"/>
  <c r="L143" i="5" s="1"/>
  <c r="N143" i="5" s="1"/>
  <c r="O143" i="5" s="1"/>
  <c r="K143" i="5"/>
  <c r="J143" i="5"/>
  <c r="M142" i="5"/>
  <c r="K142" i="5"/>
  <c r="J142" i="5"/>
  <c r="L142" i="5" s="1"/>
  <c r="N142" i="5" s="1"/>
  <c r="O142" i="5" s="1"/>
  <c r="M141" i="5"/>
  <c r="K141" i="5"/>
  <c r="J141" i="5"/>
  <c r="L141" i="5" s="1"/>
  <c r="N141" i="5" s="1"/>
  <c r="O141" i="5" s="1"/>
  <c r="M140" i="5"/>
  <c r="K140" i="5"/>
  <c r="J140" i="5"/>
  <c r="L140" i="5" s="1"/>
  <c r="N140" i="5" s="1"/>
  <c r="O140" i="5" s="1"/>
  <c r="M139" i="5"/>
  <c r="L139" i="5"/>
  <c r="N139" i="5" s="1"/>
  <c r="O139" i="5" s="1"/>
  <c r="K139" i="5"/>
  <c r="J139" i="5"/>
  <c r="M138" i="5"/>
  <c r="K138" i="5"/>
  <c r="J138" i="5"/>
  <c r="L138" i="5" s="1"/>
  <c r="N138" i="5" s="1"/>
  <c r="O138" i="5" s="1"/>
  <c r="M137" i="5"/>
  <c r="K137" i="5"/>
  <c r="J137" i="5"/>
  <c r="L137" i="5" s="1"/>
  <c r="N137" i="5" s="1"/>
  <c r="O137" i="5" s="1"/>
  <c r="M136" i="5"/>
  <c r="K136" i="5"/>
  <c r="J136" i="5"/>
  <c r="L136" i="5" s="1"/>
  <c r="N136" i="5" s="1"/>
  <c r="O136" i="5" s="1"/>
  <c r="M135" i="5"/>
  <c r="L135" i="5"/>
  <c r="N135" i="5" s="1"/>
  <c r="O135" i="5" s="1"/>
  <c r="K135" i="5"/>
  <c r="J135" i="5"/>
  <c r="M134" i="5"/>
  <c r="K134" i="5"/>
  <c r="J134" i="5"/>
  <c r="L134" i="5" s="1"/>
  <c r="N134" i="5" s="1"/>
  <c r="O134" i="5" s="1"/>
  <c r="M133" i="5"/>
  <c r="K133" i="5"/>
  <c r="J133" i="5"/>
  <c r="M132" i="5"/>
  <c r="K132" i="5"/>
  <c r="J132" i="5"/>
  <c r="L132" i="5" s="1"/>
  <c r="N132" i="5" s="1"/>
  <c r="O132" i="5" s="1"/>
  <c r="M131" i="5"/>
  <c r="L131" i="5"/>
  <c r="N131" i="5" s="1"/>
  <c r="O131" i="5" s="1"/>
  <c r="K131" i="5"/>
  <c r="J131" i="5"/>
  <c r="M130" i="5"/>
  <c r="K130" i="5"/>
  <c r="J130" i="5"/>
  <c r="L130" i="5" s="1"/>
  <c r="N130" i="5" s="1"/>
  <c r="O130" i="5" s="1"/>
  <c r="M129" i="5"/>
  <c r="L129" i="5" s="1"/>
  <c r="N129" i="5" s="1"/>
  <c r="O129" i="5" s="1"/>
  <c r="K129" i="5"/>
  <c r="J129" i="5"/>
  <c r="M128" i="5"/>
  <c r="K128" i="5"/>
  <c r="J128" i="5"/>
  <c r="L128" i="5" s="1"/>
  <c r="N128" i="5" s="1"/>
  <c r="O128" i="5" s="1"/>
  <c r="M127" i="5"/>
  <c r="L127" i="5" s="1"/>
  <c r="N127" i="5" s="1"/>
  <c r="O127" i="5" s="1"/>
  <c r="K127" i="5"/>
  <c r="J127" i="5"/>
  <c r="M126" i="5"/>
  <c r="K126" i="5"/>
  <c r="J126" i="5"/>
  <c r="L126" i="5" s="1"/>
  <c r="N126" i="5" s="1"/>
  <c r="O126" i="5" s="1"/>
  <c r="M125" i="5"/>
  <c r="K125" i="5"/>
  <c r="J125" i="5"/>
  <c r="L125" i="5" s="1"/>
  <c r="N125" i="5" s="1"/>
  <c r="O125" i="5" s="1"/>
  <c r="N124" i="5"/>
  <c r="O124" i="5" s="1"/>
  <c r="M124" i="5"/>
  <c r="K124" i="5"/>
  <c r="J124" i="5"/>
  <c r="L124" i="5" s="1"/>
  <c r="M123" i="5"/>
  <c r="L123" i="5"/>
  <c r="N123" i="5" s="1"/>
  <c r="O123" i="5" s="1"/>
  <c r="K123" i="5"/>
  <c r="J123" i="5"/>
  <c r="M122" i="5"/>
  <c r="K122" i="5"/>
  <c r="J122" i="5"/>
  <c r="L122" i="5" s="1"/>
  <c r="N122" i="5" s="1"/>
  <c r="O122" i="5" s="1"/>
  <c r="M121" i="5"/>
  <c r="L121" i="5"/>
  <c r="N121" i="5" s="1"/>
  <c r="O121" i="5" s="1"/>
  <c r="K121" i="5"/>
  <c r="J121" i="5"/>
  <c r="M120" i="5"/>
  <c r="K120" i="5"/>
  <c r="J120" i="5"/>
  <c r="L120" i="5" s="1"/>
  <c r="N120" i="5" s="1"/>
  <c r="O120" i="5" s="1"/>
  <c r="M119" i="5"/>
  <c r="L119" i="5" s="1"/>
  <c r="N119" i="5" s="1"/>
  <c r="O119" i="5" s="1"/>
  <c r="K119" i="5"/>
  <c r="J119" i="5"/>
  <c r="M118" i="5"/>
  <c r="K118" i="5"/>
  <c r="J118" i="5"/>
  <c r="L118" i="5" s="1"/>
  <c r="N118" i="5" s="1"/>
  <c r="O118" i="5" s="1"/>
  <c r="M117" i="5"/>
  <c r="K117" i="5"/>
  <c r="J117" i="5"/>
  <c r="L117" i="5" s="1"/>
  <c r="N117" i="5" s="1"/>
  <c r="O117" i="5" s="1"/>
  <c r="N116" i="5"/>
  <c r="O116" i="5" s="1"/>
  <c r="M116" i="5"/>
  <c r="K116" i="5"/>
  <c r="J116" i="5"/>
  <c r="L116" i="5" s="1"/>
  <c r="M115" i="5"/>
  <c r="L115" i="5"/>
  <c r="N115" i="5" s="1"/>
  <c r="O115" i="5" s="1"/>
  <c r="K115" i="5"/>
  <c r="J115" i="5"/>
  <c r="M114" i="5"/>
  <c r="K114" i="5"/>
  <c r="J114" i="5"/>
  <c r="L114" i="5" s="1"/>
  <c r="N114" i="5" s="1"/>
  <c r="O114" i="5" s="1"/>
  <c r="M113" i="5"/>
  <c r="L113" i="5"/>
  <c r="N113" i="5" s="1"/>
  <c r="O113" i="5" s="1"/>
  <c r="K113" i="5"/>
  <c r="J113" i="5"/>
  <c r="M112" i="5"/>
  <c r="K112" i="5"/>
  <c r="J112" i="5"/>
  <c r="L112" i="5" s="1"/>
  <c r="N112" i="5" s="1"/>
  <c r="O112" i="5" s="1"/>
  <c r="M111" i="5"/>
  <c r="L111" i="5" s="1"/>
  <c r="N111" i="5" s="1"/>
  <c r="O111" i="5" s="1"/>
  <c r="K111" i="5"/>
  <c r="J111" i="5"/>
  <c r="M110" i="5"/>
  <c r="K110" i="5"/>
  <c r="J110" i="5"/>
  <c r="L110" i="5" s="1"/>
  <c r="N110" i="5" s="1"/>
  <c r="O110" i="5" s="1"/>
  <c r="M109" i="5"/>
  <c r="K109" i="5"/>
  <c r="L109" i="5" s="1"/>
  <c r="N109" i="5" s="1"/>
  <c r="O109" i="5" s="1"/>
  <c r="J109" i="5"/>
  <c r="M108" i="5"/>
  <c r="K108" i="5"/>
  <c r="J108" i="5"/>
  <c r="L108" i="5" s="1"/>
  <c r="N108" i="5" s="1"/>
  <c r="O108" i="5" s="1"/>
  <c r="M107" i="5"/>
  <c r="L107" i="5"/>
  <c r="N107" i="5" s="1"/>
  <c r="O107" i="5" s="1"/>
  <c r="K107" i="5"/>
  <c r="J107" i="5"/>
  <c r="M106" i="5"/>
  <c r="K106" i="5"/>
  <c r="J106" i="5"/>
  <c r="L106" i="5" s="1"/>
  <c r="N106" i="5" s="1"/>
  <c r="O106" i="5" s="1"/>
  <c r="M105" i="5"/>
  <c r="L105" i="5"/>
  <c r="N105" i="5" s="1"/>
  <c r="O105" i="5" s="1"/>
  <c r="K105" i="5"/>
  <c r="J105" i="5"/>
  <c r="M104" i="5"/>
  <c r="K104" i="5"/>
  <c r="J104" i="5"/>
  <c r="L104" i="5" s="1"/>
  <c r="N104" i="5" s="1"/>
  <c r="O104" i="5" s="1"/>
  <c r="M103" i="5"/>
  <c r="L103" i="5" s="1"/>
  <c r="N103" i="5" s="1"/>
  <c r="O103" i="5" s="1"/>
  <c r="K103" i="5"/>
  <c r="J103" i="5"/>
  <c r="M102" i="5"/>
  <c r="K102" i="5"/>
  <c r="J102" i="5"/>
  <c r="L102" i="5" s="1"/>
  <c r="N102" i="5" s="1"/>
  <c r="O102" i="5" s="1"/>
  <c r="M101" i="5"/>
  <c r="K101" i="5"/>
  <c r="J101" i="5"/>
  <c r="L101" i="5" s="1"/>
  <c r="N101" i="5" s="1"/>
  <c r="O101" i="5" s="1"/>
  <c r="M100" i="5"/>
  <c r="K100" i="5"/>
  <c r="J100" i="5"/>
  <c r="L100" i="5" s="1"/>
  <c r="N100" i="5" s="1"/>
  <c r="O100" i="5" s="1"/>
  <c r="M99" i="5"/>
  <c r="L99" i="5"/>
  <c r="N99" i="5" s="1"/>
  <c r="O99" i="5" s="1"/>
  <c r="K99" i="5"/>
  <c r="J99" i="5"/>
  <c r="M98" i="5"/>
  <c r="K98" i="5"/>
  <c r="J98" i="5"/>
  <c r="L98" i="5" s="1"/>
  <c r="N98" i="5" s="1"/>
  <c r="O98" i="5" s="1"/>
  <c r="M97" i="5"/>
  <c r="L97" i="5" s="1"/>
  <c r="N97" i="5" s="1"/>
  <c r="O97" i="5" s="1"/>
  <c r="K97" i="5"/>
  <c r="J97" i="5"/>
  <c r="M96" i="5"/>
  <c r="K96" i="5"/>
  <c r="J96" i="5"/>
  <c r="L96" i="5" s="1"/>
  <c r="N96" i="5" s="1"/>
  <c r="O96" i="5" s="1"/>
  <c r="M95" i="5"/>
  <c r="L95" i="5"/>
  <c r="N95" i="5" s="1"/>
  <c r="O95" i="5" s="1"/>
  <c r="K95" i="5"/>
  <c r="J95" i="5"/>
  <c r="M94" i="5"/>
  <c r="K94" i="5"/>
  <c r="J94" i="5"/>
  <c r="L94" i="5" s="1"/>
  <c r="N94" i="5" s="1"/>
  <c r="O94" i="5" s="1"/>
  <c r="M93" i="5"/>
  <c r="K93" i="5"/>
  <c r="J93" i="5"/>
  <c r="M92" i="5"/>
  <c r="K92" i="5"/>
  <c r="J92" i="5"/>
  <c r="L92" i="5" s="1"/>
  <c r="N92" i="5" s="1"/>
  <c r="O92" i="5" s="1"/>
  <c r="M91" i="5"/>
  <c r="L91" i="5"/>
  <c r="N91" i="5" s="1"/>
  <c r="O91" i="5" s="1"/>
  <c r="K91" i="5"/>
  <c r="J91" i="5"/>
  <c r="M90" i="5"/>
  <c r="K90" i="5"/>
  <c r="J90" i="5"/>
  <c r="L90" i="5" s="1"/>
  <c r="N90" i="5" s="1"/>
  <c r="O90" i="5" s="1"/>
  <c r="M89" i="5"/>
  <c r="L89" i="5"/>
  <c r="N89" i="5" s="1"/>
  <c r="O89" i="5" s="1"/>
  <c r="K89" i="5"/>
  <c r="J89" i="5"/>
  <c r="M88" i="5"/>
  <c r="K88" i="5"/>
  <c r="J88" i="5"/>
  <c r="L88" i="5" s="1"/>
  <c r="N88" i="5" s="1"/>
  <c r="O88" i="5" s="1"/>
  <c r="M87" i="5"/>
  <c r="L87" i="5"/>
  <c r="N87" i="5" s="1"/>
  <c r="O87" i="5" s="1"/>
  <c r="K87" i="5"/>
  <c r="J87" i="5"/>
  <c r="M86" i="5"/>
  <c r="K86" i="5"/>
  <c r="J86" i="5"/>
  <c r="L86" i="5" s="1"/>
  <c r="N86" i="5" s="1"/>
  <c r="O86" i="5" s="1"/>
  <c r="M85" i="5"/>
  <c r="K85" i="5"/>
  <c r="J85" i="5"/>
  <c r="M84" i="5"/>
  <c r="K84" i="5"/>
  <c r="J84" i="5"/>
  <c r="L84" i="5" s="1"/>
  <c r="N84" i="5" s="1"/>
  <c r="O84" i="5" s="1"/>
  <c r="M83" i="5"/>
  <c r="L83" i="5"/>
  <c r="N83" i="5" s="1"/>
  <c r="O83" i="5" s="1"/>
  <c r="K83" i="5"/>
  <c r="J83" i="5"/>
  <c r="M82" i="5"/>
  <c r="K82" i="5"/>
  <c r="J82" i="5"/>
  <c r="L82" i="5" s="1"/>
  <c r="N82" i="5" s="1"/>
  <c r="O82" i="5" s="1"/>
  <c r="M81" i="5"/>
  <c r="L81" i="5" s="1"/>
  <c r="N81" i="5" s="1"/>
  <c r="O81" i="5" s="1"/>
  <c r="K81" i="5"/>
  <c r="J81" i="5"/>
  <c r="M80" i="5"/>
  <c r="K80" i="5"/>
  <c r="J80" i="5"/>
  <c r="L80" i="5" s="1"/>
  <c r="N80" i="5" s="1"/>
  <c r="O80" i="5" s="1"/>
  <c r="M79" i="5"/>
  <c r="L79" i="5"/>
  <c r="N79" i="5" s="1"/>
  <c r="O79" i="5" s="1"/>
  <c r="K79" i="5"/>
  <c r="J79" i="5"/>
  <c r="M78" i="5"/>
  <c r="K78" i="5"/>
  <c r="J78" i="5"/>
  <c r="L78" i="5" s="1"/>
  <c r="N78" i="5" s="1"/>
  <c r="O78" i="5" s="1"/>
  <c r="M77" i="5"/>
  <c r="L77" i="5"/>
  <c r="N77" i="5" s="1"/>
  <c r="O77" i="5" s="1"/>
  <c r="K77" i="5"/>
  <c r="J77" i="5"/>
  <c r="M76" i="5"/>
  <c r="K76" i="5"/>
  <c r="J76" i="5"/>
  <c r="L76" i="5" s="1"/>
  <c r="N76" i="5" s="1"/>
  <c r="O76" i="5" s="1"/>
  <c r="M75" i="5"/>
  <c r="L75" i="5"/>
  <c r="N75" i="5" s="1"/>
  <c r="O75" i="5" s="1"/>
  <c r="K75" i="5"/>
  <c r="J75" i="5"/>
  <c r="M74" i="5"/>
  <c r="K74" i="5"/>
  <c r="J74" i="5"/>
  <c r="L74" i="5" s="1"/>
  <c r="N74" i="5" s="1"/>
  <c r="O74" i="5" s="1"/>
  <c r="M73" i="5"/>
  <c r="L73" i="5" s="1"/>
  <c r="N73" i="5" s="1"/>
  <c r="O73" i="5" s="1"/>
  <c r="K73" i="5"/>
  <c r="J73" i="5"/>
  <c r="M72" i="5"/>
  <c r="K72" i="5"/>
  <c r="J72" i="5"/>
  <c r="L72" i="5" s="1"/>
  <c r="N72" i="5" s="1"/>
  <c r="O72" i="5" s="1"/>
  <c r="M71" i="5"/>
  <c r="L71" i="5" s="1"/>
  <c r="N71" i="5" s="1"/>
  <c r="O71" i="5" s="1"/>
  <c r="K71" i="5"/>
  <c r="J71" i="5"/>
  <c r="M70" i="5"/>
  <c r="K70" i="5"/>
  <c r="J70" i="5"/>
  <c r="L70" i="5" s="1"/>
  <c r="N70" i="5" s="1"/>
  <c r="O70" i="5" s="1"/>
  <c r="M69" i="5"/>
  <c r="K69" i="5"/>
  <c r="J69" i="5"/>
  <c r="L69" i="5" s="1"/>
  <c r="N69" i="5" s="1"/>
  <c r="O69" i="5" s="1"/>
  <c r="O68" i="5"/>
  <c r="N68" i="5"/>
  <c r="M68" i="5"/>
  <c r="K68" i="5"/>
  <c r="J68" i="5"/>
  <c r="L68" i="5" s="1"/>
  <c r="M67" i="5"/>
  <c r="L67" i="5" s="1"/>
  <c r="N67" i="5" s="1"/>
  <c r="O67" i="5" s="1"/>
  <c r="K67" i="5"/>
  <c r="J67" i="5"/>
  <c r="M66" i="5"/>
  <c r="K66" i="5"/>
  <c r="J66" i="5"/>
  <c r="L66" i="5" s="1"/>
  <c r="N66" i="5" s="1"/>
  <c r="O66" i="5" s="1"/>
  <c r="M65" i="5"/>
  <c r="L65" i="5" s="1"/>
  <c r="N65" i="5" s="1"/>
  <c r="O65" i="5" s="1"/>
  <c r="K65" i="5"/>
  <c r="J65" i="5"/>
  <c r="M64" i="5"/>
  <c r="K64" i="5"/>
  <c r="J64" i="5"/>
  <c r="L64" i="5" s="1"/>
  <c r="N64" i="5" s="1"/>
  <c r="O64" i="5" s="1"/>
  <c r="M63" i="5"/>
  <c r="L63" i="5" s="1"/>
  <c r="N63" i="5" s="1"/>
  <c r="O63" i="5" s="1"/>
  <c r="K63" i="5"/>
  <c r="J63" i="5"/>
  <c r="M62" i="5"/>
  <c r="K62" i="5"/>
  <c r="J62" i="5"/>
  <c r="L62" i="5" s="1"/>
  <c r="N62" i="5" s="1"/>
  <c r="O62" i="5" s="1"/>
  <c r="M61" i="5"/>
  <c r="K61" i="5"/>
  <c r="J61" i="5"/>
  <c r="L61" i="5" s="1"/>
  <c r="N61" i="5" s="1"/>
  <c r="O61" i="5" s="1"/>
  <c r="O60" i="5"/>
  <c r="N60" i="5"/>
  <c r="M60" i="5"/>
  <c r="K60" i="5"/>
  <c r="J60" i="5"/>
  <c r="L60" i="5" s="1"/>
  <c r="M59" i="5"/>
  <c r="L59" i="5"/>
  <c r="N59" i="5" s="1"/>
  <c r="O59" i="5" s="1"/>
  <c r="K59" i="5"/>
  <c r="J59" i="5"/>
  <c r="M58" i="5"/>
  <c r="K58" i="5"/>
  <c r="L58" i="5" s="1"/>
  <c r="N58" i="5" s="1"/>
  <c r="O58" i="5" s="1"/>
  <c r="J58" i="5"/>
  <c r="M57" i="5"/>
  <c r="L57" i="5" s="1"/>
  <c r="N57" i="5" s="1"/>
  <c r="O57" i="5" s="1"/>
  <c r="K57" i="5"/>
  <c r="J57" i="5"/>
  <c r="M56" i="5"/>
  <c r="K56" i="5"/>
  <c r="J56" i="5"/>
  <c r="L56" i="5" s="1"/>
  <c r="N56" i="5" s="1"/>
  <c r="O56" i="5" s="1"/>
  <c r="N55" i="5"/>
  <c r="O55" i="5" s="1"/>
  <c r="M55" i="5"/>
  <c r="L55" i="5"/>
  <c r="K55" i="5"/>
  <c r="J55" i="5"/>
  <c r="M54" i="5"/>
  <c r="K54" i="5"/>
  <c r="J54" i="5"/>
  <c r="L54" i="5" s="1"/>
  <c r="N54" i="5" s="1"/>
  <c r="O54" i="5" s="1"/>
  <c r="M53" i="5"/>
  <c r="L53" i="5"/>
  <c r="N53" i="5" s="1"/>
  <c r="O53" i="5" s="1"/>
  <c r="K53" i="5"/>
  <c r="J53" i="5"/>
  <c r="M52" i="5"/>
  <c r="K52" i="5"/>
  <c r="J52" i="5"/>
  <c r="L52" i="5" s="1"/>
  <c r="N52" i="5" s="1"/>
  <c r="O52" i="5" s="1"/>
  <c r="M51" i="5"/>
  <c r="L51" i="5"/>
  <c r="N51" i="5" s="1"/>
  <c r="O51" i="5" s="1"/>
  <c r="K51" i="5"/>
  <c r="J51" i="5"/>
  <c r="M50" i="5"/>
  <c r="L50" i="5"/>
  <c r="N50" i="5" s="1"/>
  <c r="O50" i="5" s="1"/>
  <c r="K50" i="5"/>
  <c r="J50" i="5"/>
  <c r="M49" i="5"/>
  <c r="L49" i="5" s="1"/>
  <c r="N49" i="5" s="1"/>
  <c r="O49" i="5" s="1"/>
  <c r="K49" i="5"/>
  <c r="J49" i="5"/>
  <c r="M48" i="5"/>
  <c r="K48" i="5"/>
  <c r="J48" i="5"/>
  <c r="L48" i="5" s="1"/>
  <c r="N48" i="5" s="1"/>
  <c r="O48" i="5" s="1"/>
  <c r="M47" i="5"/>
  <c r="L47" i="5"/>
  <c r="N47" i="5" s="1"/>
  <c r="O47" i="5" s="1"/>
  <c r="K47" i="5"/>
  <c r="J47" i="5"/>
  <c r="M46" i="5"/>
  <c r="K46" i="5"/>
  <c r="J46" i="5"/>
  <c r="L46" i="5" s="1"/>
  <c r="N46" i="5" s="1"/>
  <c r="O46" i="5" s="1"/>
  <c r="M45" i="5"/>
  <c r="L45" i="5"/>
  <c r="N45" i="5" s="1"/>
  <c r="O45" i="5" s="1"/>
  <c r="K45" i="5"/>
  <c r="J45" i="5"/>
  <c r="O44" i="5"/>
  <c r="N44" i="5"/>
  <c r="M44" i="5"/>
  <c r="K44" i="5"/>
  <c r="J44" i="5"/>
  <c r="L44" i="5" s="1"/>
  <c r="M43" i="5"/>
  <c r="L43" i="5"/>
  <c r="N43" i="5" s="1"/>
  <c r="O43" i="5" s="1"/>
  <c r="K43" i="5"/>
  <c r="J43" i="5"/>
  <c r="M42" i="5"/>
  <c r="K42" i="5"/>
  <c r="J42" i="5"/>
  <c r="L42" i="5" s="1"/>
  <c r="N42" i="5" s="1"/>
  <c r="O42" i="5" s="1"/>
  <c r="M41" i="5"/>
  <c r="L41" i="5" s="1"/>
  <c r="N41" i="5" s="1"/>
  <c r="O41" i="5" s="1"/>
  <c r="K41" i="5"/>
  <c r="J41" i="5"/>
  <c r="M40" i="5"/>
  <c r="K40" i="5"/>
  <c r="J40" i="5"/>
  <c r="L40" i="5" s="1"/>
  <c r="N40" i="5" s="1"/>
  <c r="O40" i="5" s="1"/>
  <c r="M39" i="5"/>
  <c r="L39" i="5"/>
  <c r="N39" i="5" s="1"/>
  <c r="O39" i="5" s="1"/>
  <c r="K39" i="5"/>
  <c r="J39" i="5"/>
  <c r="M38" i="5"/>
  <c r="K38" i="5"/>
  <c r="J38" i="5"/>
  <c r="L38" i="5" s="1"/>
  <c r="N38" i="5" s="1"/>
  <c r="O38" i="5" s="1"/>
  <c r="M37" i="5"/>
  <c r="K37" i="5"/>
  <c r="J37" i="5"/>
  <c r="L37" i="5" s="1"/>
  <c r="N37" i="5" s="1"/>
  <c r="O37" i="5" s="1"/>
  <c r="M36" i="5"/>
  <c r="K36" i="5"/>
  <c r="J36" i="5"/>
  <c r="L36" i="5" s="1"/>
  <c r="N36" i="5" s="1"/>
  <c r="O36" i="5" s="1"/>
  <c r="M35" i="5"/>
  <c r="L35" i="5"/>
  <c r="N35" i="5" s="1"/>
  <c r="O35" i="5" s="1"/>
  <c r="K35" i="5"/>
  <c r="J35" i="5"/>
  <c r="N34" i="5"/>
  <c r="O34" i="5" s="1"/>
  <c r="M34" i="5"/>
  <c r="L34" i="5"/>
  <c r="K34" i="5"/>
  <c r="J34" i="5"/>
  <c r="M33" i="5"/>
  <c r="L33" i="5"/>
  <c r="N33" i="5" s="1"/>
  <c r="O33" i="5" s="1"/>
  <c r="K33" i="5"/>
  <c r="J33" i="5"/>
  <c r="M32" i="5"/>
  <c r="K32" i="5"/>
  <c r="J32" i="5"/>
  <c r="L32" i="5" s="1"/>
  <c r="N32" i="5" s="1"/>
  <c r="O32" i="5" s="1"/>
  <c r="M31" i="5"/>
  <c r="L31" i="5"/>
  <c r="N31" i="5" s="1"/>
  <c r="O31" i="5" s="1"/>
  <c r="K31" i="5"/>
  <c r="J31" i="5"/>
  <c r="M30" i="5"/>
  <c r="K30" i="5"/>
  <c r="J30" i="5"/>
  <c r="L30" i="5" s="1"/>
  <c r="N30" i="5" s="1"/>
  <c r="O30" i="5" s="1"/>
  <c r="M29" i="5"/>
  <c r="L29" i="5"/>
  <c r="N29" i="5" s="1"/>
  <c r="O29" i="5" s="1"/>
  <c r="K29" i="5"/>
  <c r="J29" i="5"/>
  <c r="M28" i="5"/>
  <c r="K28" i="5"/>
  <c r="J28" i="5"/>
  <c r="L28" i="5" s="1"/>
  <c r="N28" i="5" s="1"/>
  <c r="O28" i="5" s="1"/>
  <c r="M27" i="5"/>
  <c r="L27" i="5"/>
  <c r="N27" i="5" s="1"/>
  <c r="O27" i="5" s="1"/>
  <c r="K27" i="5"/>
  <c r="J27" i="5"/>
  <c r="M26" i="5"/>
  <c r="K26" i="5"/>
  <c r="J26" i="5"/>
  <c r="L26" i="5" s="1"/>
  <c r="N26" i="5" s="1"/>
  <c r="O26" i="5" s="1"/>
  <c r="M25" i="5"/>
  <c r="L25" i="5"/>
  <c r="N25" i="5" s="1"/>
  <c r="O25" i="5" s="1"/>
  <c r="K25" i="5"/>
  <c r="J25" i="5"/>
  <c r="M24" i="5"/>
  <c r="K24" i="5"/>
  <c r="J24" i="5"/>
  <c r="L24" i="5" s="1"/>
  <c r="N24" i="5" s="1"/>
  <c r="O24" i="5" s="1"/>
  <c r="M23" i="5"/>
  <c r="L23" i="5" s="1"/>
  <c r="N23" i="5" s="1"/>
  <c r="O23" i="5" s="1"/>
  <c r="K23" i="5"/>
  <c r="J23" i="5"/>
  <c r="M22" i="5"/>
  <c r="K22" i="5"/>
  <c r="J22" i="5"/>
  <c r="L22" i="5" s="1"/>
  <c r="N22" i="5" s="1"/>
  <c r="O22" i="5" s="1"/>
  <c r="M21" i="5"/>
  <c r="K21" i="5"/>
  <c r="J21" i="5"/>
  <c r="L21" i="5" s="1"/>
  <c r="N21" i="5" s="1"/>
  <c r="O21" i="5" s="1"/>
  <c r="M20" i="5"/>
  <c r="K20" i="5"/>
  <c r="J20" i="5"/>
  <c r="L20" i="5" s="1"/>
  <c r="N20" i="5" s="1"/>
  <c r="O20" i="5" s="1"/>
  <c r="M19" i="5"/>
  <c r="L19" i="5"/>
  <c r="N19" i="5" s="1"/>
  <c r="O19" i="5" s="1"/>
  <c r="K19" i="5"/>
  <c r="J19" i="5"/>
  <c r="M18" i="5"/>
  <c r="L18" i="5"/>
  <c r="N18" i="5" s="1"/>
  <c r="O18" i="5" s="1"/>
  <c r="K18" i="5"/>
  <c r="J18" i="5"/>
  <c r="M17" i="5"/>
  <c r="L17" i="5"/>
  <c r="N17" i="5" s="1"/>
  <c r="O17" i="5" s="1"/>
  <c r="K17" i="5"/>
  <c r="J17" i="5"/>
  <c r="M16" i="5"/>
  <c r="K16" i="5"/>
  <c r="J16" i="5"/>
  <c r="L16" i="5" s="1"/>
  <c r="N16" i="5" s="1"/>
  <c r="O16" i="5" s="1"/>
  <c r="M15" i="5"/>
  <c r="L15" i="5" s="1"/>
  <c r="N15" i="5" s="1"/>
  <c r="O15" i="5" s="1"/>
  <c r="K15" i="5"/>
  <c r="J15" i="5"/>
  <c r="M14" i="5"/>
  <c r="K14" i="5"/>
  <c r="J14" i="5"/>
  <c r="L14" i="5" s="1"/>
  <c r="N14" i="5" s="1"/>
  <c r="O14" i="5" s="1"/>
  <c r="M13" i="5"/>
  <c r="K13" i="5"/>
  <c r="J13" i="5"/>
  <c r="L13" i="5" s="1"/>
  <c r="N13" i="5" s="1"/>
  <c r="O13" i="5" s="1"/>
  <c r="N12" i="5"/>
  <c r="O12" i="5" s="1"/>
  <c r="M12" i="5"/>
  <c r="K12" i="5"/>
  <c r="J12" i="5"/>
  <c r="L12" i="5" s="1"/>
  <c r="M11" i="5"/>
  <c r="L11" i="5"/>
  <c r="N11" i="5" s="1"/>
  <c r="O11" i="5" s="1"/>
  <c r="K11" i="5"/>
  <c r="J11" i="5"/>
  <c r="M10" i="5"/>
  <c r="K10" i="5"/>
  <c r="J10" i="5"/>
  <c r="L10" i="5" s="1"/>
  <c r="N10" i="5" s="1"/>
  <c r="O10" i="5" s="1"/>
  <c r="M9" i="5"/>
  <c r="L9" i="5"/>
  <c r="N9" i="5" s="1"/>
  <c r="O9" i="5" s="1"/>
  <c r="K9" i="5"/>
  <c r="J9" i="5"/>
  <c r="M8" i="5"/>
  <c r="K8" i="5"/>
  <c r="J8" i="5"/>
  <c r="L8" i="5" s="1"/>
  <c r="N8" i="5" s="1"/>
  <c r="O8" i="5" s="1"/>
  <c r="M7" i="5"/>
  <c r="L7" i="5" s="1"/>
  <c r="N7" i="5" s="1"/>
  <c r="O7" i="5" s="1"/>
  <c r="K7" i="5"/>
  <c r="J7" i="5"/>
  <c r="M6" i="5"/>
  <c r="K6" i="5"/>
  <c r="J6" i="5"/>
  <c r="L6" i="5" s="1"/>
  <c r="N6" i="5" s="1"/>
  <c r="O6" i="5" s="1"/>
  <c r="M5" i="5"/>
  <c r="K5" i="5"/>
  <c r="J5" i="5"/>
  <c r="L5" i="5" s="1"/>
  <c r="N5" i="5" s="1"/>
  <c r="O5" i="5" s="1"/>
  <c r="N4" i="5"/>
  <c r="O4" i="5" s="1"/>
  <c r="M4" i="5"/>
  <c r="K4" i="5"/>
  <c r="J4" i="5"/>
  <c r="L4" i="5" s="1"/>
  <c r="M3" i="5"/>
  <c r="L3" i="5"/>
  <c r="N3" i="5" s="1"/>
  <c r="O3" i="5" s="1"/>
  <c r="K3" i="5"/>
  <c r="J3" i="5"/>
  <c r="M2" i="5"/>
  <c r="K2" i="5"/>
  <c r="J2" i="5"/>
  <c r="L2" i="5" s="1"/>
  <c r="N2" i="5" s="1"/>
  <c r="O2" i="5" s="1"/>
  <c r="M64" i="3"/>
  <c r="M244" i="3"/>
  <c r="M228" i="3"/>
  <c r="M114" i="3"/>
  <c r="M192" i="3"/>
  <c r="M24" i="3"/>
  <c r="M219" i="3"/>
  <c r="M187" i="3"/>
  <c r="M129" i="3"/>
  <c r="M159" i="3"/>
  <c r="M205" i="3"/>
  <c r="M99" i="3"/>
  <c r="M130" i="3"/>
  <c r="M253" i="3"/>
  <c r="M85" i="3"/>
  <c r="M145" i="3"/>
  <c r="M41" i="3"/>
  <c r="M115" i="3"/>
  <c r="M165" i="3"/>
  <c r="M190" i="3"/>
  <c r="M208" i="3"/>
  <c r="M254" i="3"/>
  <c r="M268" i="3"/>
  <c r="M13" i="3"/>
  <c r="M239" i="3"/>
  <c r="M54" i="3"/>
  <c r="M6" i="3"/>
  <c r="M105" i="3"/>
  <c r="M47" i="3"/>
  <c r="M257" i="3"/>
  <c r="M180" i="3"/>
  <c r="M229" i="3"/>
  <c r="M33" i="3"/>
  <c r="M57" i="3"/>
  <c r="M91" i="3"/>
  <c r="M103" i="3"/>
  <c r="M134" i="3"/>
  <c r="M193" i="3"/>
  <c r="M223" i="3"/>
  <c r="M164" i="3"/>
  <c r="M21" i="3"/>
  <c r="M125" i="3"/>
  <c r="M15" i="3"/>
  <c r="M101" i="3"/>
  <c r="M148" i="3"/>
  <c r="M245" i="3"/>
  <c r="M74" i="3"/>
  <c r="M168" i="3"/>
  <c r="M179" i="3"/>
  <c r="M27" i="3"/>
  <c r="M50" i="3"/>
  <c r="M61" i="3"/>
  <c r="M127" i="3"/>
  <c r="M214" i="3"/>
  <c r="M260" i="3"/>
  <c r="M143" i="3"/>
  <c r="M234" i="3"/>
  <c r="M267" i="3"/>
  <c r="M3" i="3"/>
  <c r="M84" i="3"/>
  <c r="M185" i="3"/>
  <c r="M138" i="3"/>
  <c r="M154" i="3"/>
  <c r="M113" i="3"/>
  <c r="M200" i="3"/>
  <c r="M16" i="3"/>
  <c r="M48" i="3"/>
  <c r="M92" i="3"/>
  <c r="M107" i="3"/>
  <c r="M172" i="3"/>
  <c r="M265" i="3"/>
  <c r="M226" i="3"/>
  <c r="M141" i="3"/>
  <c r="M238" i="3"/>
  <c r="M243" i="3"/>
  <c r="M72" i="3"/>
  <c r="M216" i="3"/>
  <c r="M52" i="3"/>
  <c r="M158" i="3"/>
  <c r="M266" i="3"/>
  <c r="M56" i="3"/>
  <c r="M123" i="3"/>
  <c r="M178" i="3"/>
  <c r="M184" i="3"/>
  <c r="M210" i="3"/>
  <c r="M23" i="3"/>
  <c r="M242" i="3"/>
  <c r="M255" i="3"/>
  <c r="M39" i="3"/>
  <c r="M8" i="3"/>
  <c r="M31" i="3"/>
  <c r="M75" i="3"/>
  <c r="M82" i="3"/>
  <c r="M191" i="3"/>
  <c r="M12" i="3"/>
  <c r="M62" i="3"/>
  <c r="M120" i="3"/>
  <c r="M89" i="3"/>
  <c r="M102" i="3"/>
  <c r="M201" i="3"/>
  <c r="M251" i="3"/>
  <c r="M108" i="3"/>
  <c r="M209" i="3"/>
  <c r="M137" i="3"/>
  <c r="M236" i="3"/>
  <c r="M231" i="3"/>
  <c r="M49" i="3"/>
  <c r="M26" i="3"/>
  <c r="M80" i="3"/>
  <c r="M36" i="3"/>
  <c r="M45" i="3"/>
  <c r="M7" i="3"/>
  <c r="M169" i="3"/>
  <c r="M189" i="3"/>
  <c r="M232" i="3"/>
  <c r="M161" i="3"/>
  <c r="M259" i="3"/>
  <c r="M204" i="3"/>
  <c r="M246" i="3"/>
  <c r="M270" i="3"/>
  <c r="M95" i="3"/>
  <c r="M53" i="3"/>
  <c r="M220" i="3"/>
  <c r="M35" i="3"/>
  <c r="M38" i="3"/>
  <c r="M118" i="3"/>
  <c r="M97" i="3"/>
  <c r="M167" i="3"/>
  <c r="M181" i="3"/>
  <c r="M157" i="3"/>
  <c r="M140" i="3"/>
  <c r="M233" i="3"/>
  <c r="M155" i="3"/>
  <c r="M262" i="3"/>
  <c r="M22" i="3"/>
  <c r="M11" i="3"/>
  <c r="M240" i="3"/>
  <c r="M67" i="3"/>
  <c r="M86" i="3"/>
  <c r="M88" i="3"/>
  <c r="M110" i="3"/>
  <c r="M124" i="3"/>
  <c r="M174" i="3"/>
  <c r="M196" i="3"/>
  <c r="M116" i="3"/>
  <c r="M5" i="3"/>
  <c r="M70" i="3"/>
  <c r="M147" i="3"/>
  <c r="M272" i="3"/>
  <c r="M258" i="3"/>
  <c r="M37" i="3"/>
  <c r="M44" i="3"/>
  <c r="M63" i="3"/>
  <c r="M93" i="3"/>
  <c r="M213" i="3"/>
  <c r="M221" i="3"/>
  <c r="M152" i="3"/>
  <c r="M269" i="3"/>
  <c r="M156" i="3"/>
  <c r="M73" i="3"/>
  <c r="M135" i="3"/>
  <c r="M58" i="3"/>
  <c r="M241" i="3"/>
  <c r="M30" i="3"/>
  <c r="M199" i="3"/>
  <c r="M188" i="3"/>
  <c r="M17" i="3"/>
  <c r="M51" i="3"/>
  <c r="M60" i="3"/>
  <c r="M79" i="3"/>
  <c r="M109" i="3"/>
  <c r="M20" i="3"/>
  <c r="M252" i="3"/>
  <c r="M163" i="3"/>
  <c r="M139" i="3"/>
  <c r="M197" i="3"/>
  <c r="M150" i="3"/>
  <c r="M100" i="3"/>
  <c r="M230" i="3"/>
  <c r="M34" i="3"/>
  <c r="M66" i="3"/>
  <c r="M78" i="3"/>
  <c r="M96" i="3"/>
  <c r="M121" i="3"/>
  <c r="M212" i="3"/>
  <c r="M264" i="3"/>
  <c r="M224" i="3"/>
  <c r="M271" i="3"/>
  <c r="M173" i="3"/>
  <c r="M237" i="3"/>
  <c r="M131" i="3"/>
  <c r="M146" i="3"/>
  <c r="M112" i="3"/>
  <c r="M198" i="3"/>
  <c r="M160" i="3"/>
  <c r="M65" i="3"/>
  <c r="M104" i="3"/>
  <c r="M128" i="3"/>
  <c r="M176" i="3"/>
  <c r="M207" i="3"/>
  <c r="M222" i="3"/>
  <c r="M25" i="3"/>
  <c r="M170" i="3"/>
  <c r="M42" i="3"/>
  <c r="M256" i="3"/>
  <c r="M132" i="3"/>
  <c r="M182" i="3"/>
  <c r="M248" i="3"/>
  <c r="M14" i="3"/>
  <c r="M117" i="3"/>
  <c r="M71" i="3"/>
  <c r="M94" i="3"/>
  <c r="M133" i="3"/>
  <c r="M166" i="3"/>
  <c r="M206" i="3"/>
  <c r="M217" i="3"/>
  <c r="M227" i="3"/>
  <c r="M19" i="3"/>
  <c r="M4" i="3"/>
  <c r="M59" i="3"/>
  <c r="M263" i="3"/>
  <c r="M186" i="3"/>
  <c r="M149" i="3"/>
  <c r="M126" i="3"/>
  <c r="M10" i="3"/>
  <c r="M28" i="3"/>
  <c r="M55" i="3"/>
  <c r="M87" i="3"/>
  <c r="M111" i="3"/>
  <c r="M194" i="3"/>
  <c r="M202" i="3"/>
  <c r="M235" i="3"/>
  <c r="M273" i="3"/>
  <c r="M218" i="3"/>
  <c r="M162" i="3"/>
  <c r="M98" i="3"/>
  <c r="M83" i="3"/>
  <c r="M249" i="3"/>
  <c r="M144" i="3"/>
  <c r="M76" i="3"/>
  <c r="M43" i="3"/>
  <c r="M46" i="3"/>
  <c r="M69" i="3"/>
  <c r="M119" i="3"/>
  <c r="M2" i="3"/>
  <c r="M81" i="3"/>
  <c r="M122" i="3"/>
  <c r="M171" i="3"/>
  <c r="M195" i="3"/>
  <c r="M225" i="3"/>
  <c r="M215" i="3"/>
  <c r="M247" i="3"/>
  <c r="M177" i="3"/>
  <c r="M151" i="3"/>
  <c r="M29" i="3"/>
  <c r="M40" i="3"/>
  <c r="M68" i="3"/>
  <c r="M9" i="3"/>
  <c r="M77" i="3"/>
  <c r="M90" i="3"/>
  <c r="M106" i="3"/>
  <c r="M136" i="3"/>
  <c r="M175" i="3"/>
  <c r="M183" i="3"/>
  <c r="M203" i="3"/>
  <c r="M211" i="3"/>
  <c r="M261" i="3"/>
  <c r="M153" i="3"/>
  <c r="M18" i="3"/>
  <c r="M142" i="3"/>
  <c r="M250" i="3"/>
  <c r="M32" i="3"/>
  <c r="K64" i="3"/>
  <c r="K244" i="3"/>
  <c r="K228" i="3"/>
  <c r="K114" i="3"/>
  <c r="K192" i="3"/>
  <c r="K24" i="3"/>
  <c r="K219" i="3"/>
  <c r="K187" i="3"/>
  <c r="K129" i="3"/>
  <c r="K159" i="3"/>
  <c r="K205" i="3"/>
  <c r="K99" i="3"/>
  <c r="K130" i="3"/>
  <c r="K253" i="3"/>
  <c r="K85" i="3"/>
  <c r="K145" i="3"/>
  <c r="K41" i="3"/>
  <c r="K115" i="3"/>
  <c r="K165" i="3"/>
  <c r="K190" i="3"/>
  <c r="K208" i="3"/>
  <c r="K254" i="3"/>
  <c r="K268" i="3"/>
  <c r="K13" i="3"/>
  <c r="K239" i="3"/>
  <c r="K54" i="3"/>
  <c r="K6" i="3"/>
  <c r="K105" i="3"/>
  <c r="K47" i="3"/>
  <c r="K257" i="3"/>
  <c r="K180" i="3"/>
  <c r="K229" i="3"/>
  <c r="K33" i="3"/>
  <c r="K57" i="3"/>
  <c r="K91" i="3"/>
  <c r="K103" i="3"/>
  <c r="K134" i="3"/>
  <c r="K193" i="3"/>
  <c r="K223" i="3"/>
  <c r="K164" i="3"/>
  <c r="K21" i="3"/>
  <c r="K125" i="3"/>
  <c r="K15" i="3"/>
  <c r="K101" i="3"/>
  <c r="K148" i="3"/>
  <c r="K245" i="3"/>
  <c r="K74" i="3"/>
  <c r="K168" i="3"/>
  <c r="K179" i="3"/>
  <c r="K27" i="3"/>
  <c r="K50" i="3"/>
  <c r="K61" i="3"/>
  <c r="K127" i="3"/>
  <c r="K214" i="3"/>
  <c r="K260" i="3"/>
  <c r="K143" i="3"/>
  <c r="K234" i="3"/>
  <c r="K267" i="3"/>
  <c r="K3" i="3"/>
  <c r="K84" i="3"/>
  <c r="K185" i="3"/>
  <c r="K138" i="3"/>
  <c r="K154" i="3"/>
  <c r="K113" i="3"/>
  <c r="K200" i="3"/>
  <c r="K16" i="3"/>
  <c r="K48" i="3"/>
  <c r="K92" i="3"/>
  <c r="K107" i="3"/>
  <c r="K172" i="3"/>
  <c r="K265" i="3"/>
  <c r="K226" i="3"/>
  <c r="K141" i="3"/>
  <c r="K238" i="3"/>
  <c r="K243" i="3"/>
  <c r="K72" i="3"/>
  <c r="K216" i="3"/>
  <c r="K52" i="3"/>
  <c r="K158" i="3"/>
  <c r="K266" i="3"/>
  <c r="K56" i="3"/>
  <c r="K123" i="3"/>
  <c r="K178" i="3"/>
  <c r="K184" i="3"/>
  <c r="K210" i="3"/>
  <c r="K23" i="3"/>
  <c r="K242" i="3"/>
  <c r="K255" i="3"/>
  <c r="K39" i="3"/>
  <c r="K8" i="3"/>
  <c r="K31" i="3"/>
  <c r="K75" i="3"/>
  <c r="K82" i="3"/>
  <c r="K191" i="3"/>
  <c r="K12" i="3"/>
  <c r="K62" i="3"/>
  <c r="K120" i="3"/>
  <c r="K89" i="3"/>
  <c r="K102" i="3"/>
  <c r="K201" i="3"/>
  <c r="K251" i="3"/>
  <c r="K108" i="3"/>
  <c r="K209" i="3"/>
  <c r="K137" i="3"/>
  <c r="K236" i="3"/>
  <c r="K231" i="3"/>
  <c r="K49" i="3"/>
  <c r="K26" i="3"/>
  <c r="K80" i="3"/>
  <c r="K36" i="3"/>
  <c r="K45" i="3"/>
  <c r="K7" i="3"/>
  <c r="K169" i="3"/>
  <c r="K189" i="3"/>
  <c r="K232" i="3"/>
  <c r="K161" i="3"/>
  <c r="K259" i="3"/>
  <c r="K204" i="3"/>
  <c r="K246" i="3"/>
  <c r="K270" i="3"/>
  <c r="K95" i="3"/>
  <c r="K53" i="3"/>
  <c r="K220" i="3"/>
  <c r="K35" i="3"/>
  <c r="K38" i="3"/>
  <c r="K118" i="3"/>
  <c r="K97" i="3"/>
  <c r="K167" i="3"/>
  <c r="K181" i="3"/>
  <c r="K157" i="3"/>
  <c r="K140" i="3"/>
  <c r="K233" i="3"/>
  <c r="K155" i="3"/>
  <c r="K262" i="3"/>
  <c r="K22" i="3"/>
  <c r="K11" i="3"/>
  <c r="K240" i="3"/>
  <c r="K67" i="3"/>
  <c r="K86" i="3"/>
  <c r="K88" i="3"/>
  <c r="K110" i="3"/>
  <c r="K124" i="3"/>
  <c r="K174" i="3"/>
  <c r="K196" i="3"/>
  <c r="K116" i="3"/>
  <c r="K5" i="3"/>
  <c r="K70" i="3"/>
  <c r="K147" i="3"/>
  <c r="K272" i="3"/>
  <c r="K258" i="3"/>
  <c r="K37" i="3"/>
  <c r="K44" i="3"/>
  <c r="K63" i="3"/>
  <c r="K93" i="3"/>
  <c r="K213" i="3"/>
  <c r="K221" i="3"/>
  <c r="K152" i="3"/>
  <c r="K269" i="3"/>
  <c r="K156" i="3"/>
  <c r="K73" i="3"/>
  <c r="K135" i="3"/>
  <c r="K58" i="3"/>
  <c r="K241" i="3"/>
  <c r="K30" i="3"/>
  <c r="K199" i="3"/>
  <c r="K188" i="3"/>
  <c r="K17" i="3"/>
  <c r="K51" i="3"/>
  <c r="K60" i="3"/>
  <c r="K79" i="3"/>
  <c r="K109" i="3"/>
  <c r="K20" i="3"/>
  <c r="K252" i="3"/>
  <c r="K163" i="3"/>
  <c r="K139" i="3"/>
  <c r="K197" i="3"/>
  <c r="K150" i="3"/>
  <c r="K100" i="3"/>
  <c r="K230" i="3"/>
  <c r="K34" i="3"/>
  <c r="K66" i="3"/>
  <c r="K78" i="3"/>
  <c r="K96" i="3"/>
  <c r="K121" i="3"/>
  <c r="K212" i="3"/>
  <c r="K264" i="3"/>
  <c r="K224" i="3"/>
  <c r="K271" i="3"/>
  <c r="K173" i="3"/>
  <c r="K237" i="3"/>
  <c r="K131" i="3"/>
  <c r="K146" i="3"/>
  <c r="K112" i="3"/>
  <c r="K198" i="3"/>
  <c r="K160" i="3"/>
  <c r="K65" i="3"/>
  <c r="K104" i="3"/>
  <c r="K128" i="3"/>
  <c r="K176" i="3"/>
  <c r="K207" i="3"/>
  <c r="K222" i="3"/>
  <c r="K25" i="3"/>
  <c r="K170" i="3"/>
  <c r="K42" i="3"/>
  <c r="K256" i="3"/>
  <c r="K132" i="3"/>
  <c r="K182" i="3"/>
  <c r="K248" i="3"/>
  <c r="K14" i="3"/>
  <c r="K117" i="3"/>
  <c r="K71" i="3"/>
  <c r="K94" i="3"/>
  <c r="K133" i="3"/>
  <c r="K166" i="3"/>
  <c r="K206" i="3"/>
  <c r="K217" i="3"/>
  <c r="K227" i="3"/>
  <c r="K19" i="3"/>
  <c r="K4" i="3"/>
  <c r="K59" i="3"/>
  <c r="K263" i="3"/>
  <c r="K186" i="3"/>
  <c r="K149" i="3"/>
  <c r="K126" i="3"/>
  <c r="K10" i="3"/>
  <c r="K28" i="3"/>
  <c r="K55" i="3"/>
  <c r="K87" i="3"/>
  <c r="K111" i="3"/>
  <c r="K194" i="3"/>
  <c r="K202" i="3"/>
  <c r="K235" i="3"/>
  <c r="K273" i="3"/>
  <c r="K218" i="3"/>
  <c r="K162" i="3"/>
  <c r="K98" i="3"/>
  <c r="K83" i="3"/>
  <c r="K249" i="3"/>
  <c r="K144" i="3"/>
  <c r="K76" i="3"/>
  <c r="K43" i="3"/>
  <c r="K46" i="3"/>
  <c r="K69" i="3"/>
  <c r="K119" i="3"/>
  <c r="K2" i="3"/>
  <c r="K81" i="3"/>
  <c r="K122" i="3"/>
  <c r="K171" i="3"/>
  <c r="K195" i="3"/>
  <c r="K225" i="3"/>
  <c r="K215" i="3"/>
  <c r="K247" i="3"/>
  <c r="K177" i="3"/>
  <c r="K151" i="3"/>
  <c r="K29" i="3"/>
  <c r="K40" i="3"/>
  <c r="K68" i="3"/>
  <c r="K9" i="3"/>
  <c r="K77" i="3"/>
  <c r="K90" i="3"/>
  <c r="K106" i="3"/>
  <c r="K136" i="3"/>
  <c r="K175" i="3"/>
  <c r="K183" i="3"/>
  <c r="K203" i="3"/>
  <c r="K211" i="3"/>
  <c r="K261" i="3"/>
  <c r="K153" i="3"/>
  <c r="K18" i="3"/>
  <c r="K142" i="3"/>
  <c r="K250" i="3"/>
  <c r="K32" i="3"/>
  <c r="J64" i="3"/>
  <c r="L64" i="3" s="1"/>
  <c r="N64" i="3" s="1"/>
  <c r="O64" i="3" s="1"/>
  <c r="J244" i="3"/>
  <c r="L244" i="3" s="1"/>
  <c r="N244" i="3" s="1"/>
  <c r="O244" i="3" s="1"/>
  <c r="J228" i="3"/>
  <c r="L228" i="3" s="1"/>
  <c r="N228" i="3" s="1"/>
  <c r="O228" i="3" s="1"/>
  <c r="J114" i="3"/>
  <c r="L114" i="3" s="1"/>
  <c r="N114" i="3" s="1"/>
  <c r="O114" i="3" s="1"/>
  <c r="J192" i="3"/>
  <c r="L192" i="3" s="1"/>
  <c r="N192" i="3" s="1"/>
  <c r="O192" i="3" s="1"/>
  <c r="J24" i="3"/>
  <c r="L24" i="3" s="1"/>
  <c r="N24" i="3" s="1"/>
  <c r="O24" i="3" s="1"/>
  <c r="J219" i="3"/>
  <c r="L219" i="3" s="1"/>
  <c r="N219" i="3" s="1"/>
  <c r="O219" i="3" s="1"/>
  <c r="J187" i="3"/>
  <c r="L187" i="3" s="1"/>
  <c r="N187" i="3" s="1"/>
  <c r="O187" i="3" s="1"/>
  <c r="J129" i="3"/>
  <c r="L129" i="3" s="1"/>
  <c r="N129" i="3" s="1"/>
  <c r="O129" i="3" s="1"/>
  <c r="J159" i="3"/>
  <c r="L159" i="3" s="1"/>
  <c r="N159" i="3" s="1"/>
  <c r="O159" i="3" s="1"/>
  <c r="J205" i="3"/>
  <c r="L205" i="3" s="1"/>
  <c r="N205" i="3" s="1"/>
  <c r="O205" i="3" s="1"/>
  <c r="J99" i="3"/>
  <c r="L99" i="3" s="1"/>
  <c r="N99" i="3" s="1"/>
  <c r="O99" i="3" s="1"/>
  <c r="J130" i="3"/>
  <c r="L130" i="3" s="1"/>
  <c r="N130" i="3" s="1"/>
  <c r="O130" i="3" s="1"/>
  <c r="J253" i="3"/>
  <c r="L253" i="3" s="1"/>
  <c r="N253" i="3" s="1"/>
  <c r="O253" i="3" s="1"/>
  <c r="J85" i="3"/>
  <c r="L85" i="3" s="1"/>
  <c r="N85" i="3" s="1"/>
  <c r="O85" i="3" s="1"/>
  <c r="J145" i="3"/>
  <c r="L145" i="3" s="1"/>
  <c r="N145" i="3" s="1"/>
  <c r="O145" i="3" s="1"/>
  <c r="J41" i="3"/>
  <c r="L41" i="3" s="1"/>
  <c r="N41" i="3" s="1"/>
  <c r="O41" i="3" s="1"/>
  <c r="J115" i="3"/>
  <c r="L115" i="3" s="1"/>
  <c r="N115" i="3" s="1"/>
  <c r="O115" i="3" s="1"/>
  <c r="J165" i="3"/>
  <c r="L165" i="3" s="1"/>
  <c r="N165" i="3" s="1"/>
  <c r="O165" i="3" s="1"/>
  <c r="J190" i="3"/>
  <c r="L190" i="3" s="1"/>
  <c r="N190" i="3" s="1"/>
  <c r="O190" i="3" s="1"/>
  <c r="J208" i="3"/>
  <c r="L208" i="3" s="1"/>
  <c r="N208" i="3" s="1"/>
  <c r="O208" i="3" s="1"/>
  <c r="J254" i="3"/>
  <c r="L254" i="3" s="1"/>
  <c r="N254" i="3" s="1"/>
  <c r="O254" i="3" s="1"/>
  <c r="J268" i="3"/>
  <c r="L268" i="3" s="1"/>
  <c r="N268" i="3" s="1"/>
  <c r="O268" i="3" s="1"/>
  <c r="J13" i="3"/>
  <c r="L13" i="3" s="1"/>
  <c r="N13" i="3" s="1"/>
  <c r="O13" i="3" s="1"/>
  <c r="J239" i="3"/>
  <c r="L239" i="3" s="1"/>
  <c r="N239" i="3" s="1"/>
  <c r="O239" i="3" s="1"/>
  <c r="J54" i="3"/>
  <c r="L54" i="3" s="1"/>
  <c r="N54" i="3" s="1"/>
  <c r="O54" i="3" s="1"/>
  <c r="J6" i="3"/>
  <c r="L6" i="3" s="1"/>
  <c r="N6" i="3" s="1"/>
  <c r="O6" i="3" s="1"/>
  <c r="J105" i="3"/>
  <c r="L105" i="3" s="1"/>
  <c r="N105" i="3" s="1"/>
  <c r="O105" i="3" s="1"/>
  <c r="J47" i="3"/>
  <c r="L47" i="3" s="1"/>
  <c r="N47" i="3" s="1"/>
  <c r="O47" i="3" s="1"/>
  <c r="J257" i="3"/>
  <c r="L257" i="3" s="1"/>
  <c r="N257" i="3" s="1"/>
  <c r="O257" i="3" s="1"/>
  <c r="J180" i="3"/>
  <c r="L180" i="3" s="1"/>
  <c r="N180" i="3" s="1"/>
  <c r="O180" i="3" s="1"/>
  <c r="J229" i="3"/>
  <c r="J33" i="3"/>
  <c r="L33" i="3" s="1"/>
  <c r="N33" i="3" s="1"/>
  <c r="O33" i="3" s="1"/>
  <c r="J57" i="3"/>
  <c r="L57" i="3" s="1"/>
  <c r="N57" i="3" s="1"/>
  <c r="O57" i="3" s="1"/>
  <c r="J91" i="3"/>
  <c r="L91" i="3" s="1"/>
  <c r="N91" i="3" s="1"/>
  <c r="O91" i="3" s="1"/>
  <c r="J103" i="3"/>
  <c r="L103" i="3" s="1"/>
  <c r="N103" i="3" s="1"/>
  <c r="O103" i="3" s="1"/>
  <c r="J134" i="3"/>
  <c r="L134" i="3" s="1"/>
  <c r="N134" i="3" s="1"/>
  <c r="O134" i="3" s="1"/>
  <c r="J193" i="3"/>
  <c r="L193" i="3" s="1"/>
  <c r="N193" i="3" s="1"/>
  <c r="O193" i="3" s="1"/>
  <c r="J223" i="3"/>
  <c r="L223" i="3" s="1"/>
  <c r="N223" i="3" s="1"/>
  <c r="O223" i="3" s="1"/>
  <c r="J164" i="3"/>
  <c r="L164" i="3" s="1"/>
  <c r="N164" i="3" s="1"/>
  <c r="O164" i="3" s="1"/>
  <c r="J21" i="3"/>
  <c r="L21" i="3" s="1"/>
  <c r="N21" i="3" s="1"/>
  <c r="O21" i="3" s="1"/>
  <c r="J125" i="3"/>
  <c r="L125" i="3" s="1"/>
  <c r="N125" i="3" s="1"/>
  <c r="O125" i="3" s="1"/>
  <c r="J15" i="3"/>
  <c r="L15" i="3" s="1"/>
  <c r="N15" i="3" s="1"/>
  <c r="O15" i="3" s="1"/>
  <c r="J101" i="3"/>
  <c r="L101" i="3" s="1"/>
  <c r="N101" i="3" s="1"/>
  <c r="O101" i="3" s="1"/>
  <c r="J148" i="3"/>
  <c r="L148" i="3" s="1"/>
  <c r="N148" i="3" s="1"/>
  <c r="O148" i="3" s="1"/>
  <c r="J245" i="3"/>
  <c r="L245" i="3" s="1"/>
  <c r="N245" i="3" s="1"/>
  <c r="O245" i="3" s="1"/>
  <c r="J74" i="3"/>
  <c r="L74" i="3" s="1"/>
  <c r="N74" i="3" s="1"/>
  <c r="O74" i="3" s="1"/>
  <c r="J168" i="3"/>
  <c r="L168" i="3" s="1"/>
  <c r="N168" i="3" s="1"/>
  <c r="O168" i="3" s="1"/>
  <c r="J179" i="3"/>
  <c r="L179" i="3" s="1"/>
  <c r="N179" i="3" s="1"/>
  <c r="O179" i="3" s="1"/>
  <c r="J27" i="3"/>
  <c r="L27" i="3" s="1"/>
  <c r="N27" i="3" s="1"/>
  <c r="O27" i="3" s="1"/>
  <c r="J50" i="3"/>
  <c r="L50" i="3" s="1"/>
  <c r="N50" i="3" s="1"/>
  <c r="O50" i="3" s="1"/>
  <c r="J61" i="3"/>
  <c r="L61" i="3" s="1"/>
  <c r="N61" i="3" s="1"/>
  <c r="O61" i="3" s="1"/>
  <c r="J127" i="3"/>
  <c r="L127" i="3" s="1"/>
  <c r="N127" i="3" s="1"/>
  <c r="O127" i="3" s="1"/>
  <c r="J214" i="3"/>
  <c r="L214" i="3" s="1"/>
  <c r="N214" i="3" s="1"/>
  <c r="O214" i="3" s="1"/>
  <c r="J260" i="3"/>
  <c r="L260" i="3" s="1"/>
  <c r="N260" i="3" s="1"/>
  <c r="O260" i="3" s="1"/>
  <c r="J143" i="3"/>
  <c r="L143" i="3" s="1"/>
  <c r="N143" i="3" s="1"/>
  <c r="O143" i="3" s="1"/>
  <c r="J234" i="3"/>
  <c r="L234" i="3" s="1"/>
  <c r="N234" i="3" s="1"/>
  <c r="O234" i="3" s="1"/>
  <c r="J267" i="3"/>
  <c r="L267" i="3" s="1"/>
  <c r="N267" i="3" s="1"/>
  <c r="O267" i="3" s="1"/>
  <c r="J3" i="3"/>
  <c r="L3" i="3" s="1"/>
  <c r="N3" i="3" s="1"/>
  <c r="O3" i="3" s="1"/>
  <c r="J84" i="3"/>
  <c r="L84" i="3" s="1"/>
  <c r="N84" i="3" s="1"/>
  <c r="O84" i="3" s="1"/>
  <c r="J185" i="3"/>
  <c r="L185" i="3" s="1"/>
  <c r="N185" i="3" s="1"/>
  <c r="O185" i="3" s="1"/>
  <c r="J138" i="3"/>
  <c r="L138" i="3" s="1"/>
  <c r="N138" i="3" s="1"/>
  <c r="O138" i="3" s="1"/>
  <c r="J154" i="3"/>
  <c r="L154" i="3" s="1"/>
  <c r="N154" i="3" s="1"/>
  <c r="O154" i="3" s="1"/>
  <c r="J113" i="3"/>
  <c r="L113" i="3" s="1"/>
  <c r="N113" i="3" s="1"/>
  <c r="O113" i="3" s="1"/>
  <c r="J200" i="3"/>
  <c r="L200" i="3" s="1"/>
  <c r="N200" i="3" s="1"/>
  <c r="O200" i="3" s="1"/>
  <c r="J16" i="3"/>
  <c r="L16" i="3" s="1"/>
  <c r="N16" i="3" s="1"/>
  <c r="O16" i="3" s="1"/>
  <c r="J48" i="3"/>
  <c r="L48" i="3" s="1"/>
  <c r="N48" i="3" s="1"/>
  <c r="O48" i="3" s="1"/>
  <c r="J92" i="3"/>
  <c r="L92" i="3" s="1"/>
  <c r="N92" i="3" s="1"/>
  <c r="O92" i="3" s="1"/>
  <c r="J107" i="3"/>
  <c r="L107" i="3" s="1"/>
  <c r="N107" i="3" s="1"/>
  <c r="O107" i="3" s="1"/>
  <c r="J172" i="3"/>
  <c r="L172" i="3" s="1"/>
  <c r="N172" i="3" s="1"/>
  <c r="O172" i="3" s="1"/>
  <c r="J265" i="3"/>
  <c r="L265" i="3" s="1"/>
  <c r="N265" i="3" s="1"/>
  <c r="O265" i="3" s="1"/>
  <c r="J226" i="3"/>
  <c r="L226" i="3" s="1"/>
  <c r="N226" i="3" s="1"/>
  <c r="O226" i="3" s="1"/>
  <c r="J141" i="3"/>
  <c r="L141" i="3" s="1"/>
  <c r="N141" i="3" s="1"/>
  <c r="O141" i="3" s="1"/>
  <c r="J238" i="3"/>
  <c r="L238" i="3" s="1"/>
  <c r="N238" i="3" s="1"/>
  <c r="O238" i="3" s="1"/>
  <c r="J243" i="3"/>
  <c r="L243" i="3" s="1"/>
  <c r="N243" i="3" s="1"/>
  <c r="O243" i="3" s="1"/>
  <c r="J72" i="3"/>
  <c r="L72" i="3" s="1"/>
  <c r="N72" i="3" s="1"/>
  <c r="O72" i="3" s="1"/>
  <c r="J216" i="3"/>
  <c r="L216" i="3" s="1"/>
  <c r="N216" i="3" s="1"/>
  <c r="O216" i="3" s="1"/>
  <c r="J52" i="3"/>
  <c r="L52" i="3" s="1"/>
  <c r="N52" i="3" s="1"/>
  <c r="O52" i="3" s="1"/>
  <c r="J158" i="3"/>
  <c r="L158" i="3" s="1"/>
  <c r="N158" i="3" s="1"/>
  <c r="O158" i="3" s="1"/>
  <c r="J266" i="3"/>
  <c r="L266" i="3" s="1"/>
  <c r="N266" i="3" s="1"/>
  <c r="O266" i="3" s="1"/>
  <c r="J56" i="3"/>
  <c r="L56" i="3" s="1"/>
  <c r="N56" i="3" s="1"/>
  <c r="O56" i="3" s="1"/>
  <c r="J123" i="3"/>
  <c r="L123" i="3" s="1"/>
  <c r="N123" i="3" s="1"/>
  <c r="O123" i="3" s="1"/>
  <c r="J178" i="3"/>
  <c r="L178" i="3" s="1"/>
  <c r="N178" i="3" s="1"/>
  <c r="O178" i="3" s="1"/>
  <c r="J184" i="3"/>
  <c r="L184" i="3" s="1"/>
  <c r="N184" i="3" s="1"/>
  <c r="O184" i="3" s="1"/>
  <c r="J210" i="3"/>
  <c r="L210" i="3" s="1"/>
  <c r="N210" i="3" s="1"/>
  <c r="O210" i="3" s="1"/>
  <c r="J23" i="3"/>
  <c r="L23" i="3" s="1"/>
  <c r="N23" i="3" s="1"/>
  <c r="O23" i="3" s="1"/>
  <c r="J242" i="3"/>
  <c r="L242" i="3" s="1"/>
  <c r="N242" i="3" s="1"/>
  <c r="O242" i="3" s="1"/>
  <c r="J255" i="3"/>
  <c r="L255" i="3" s="1"/>
  <c r="N255" i="3" s="1"/>
  <c r="O255" i="3" s="1"/>
  <c r="J39" i="3"/>
  <c r="L39" i="3" s="1"/>
  <c r="N39" i="3" s="1"/>
  <c r="O39" i="3" s="1"/>
  <c r="J8" i="3"/>
  <c r="L8" i="3" s="1"/>
  <c r="N8" i="3" s="1"/>
  <c r="O8" i="3" s="1"/>
  <c r="J31" i="3"/>
  <c r="L31" i="3" s="1"/>
  <c r="N31" i="3" s="1"/>
  <c r="O31" i="3" s="1"/>
  <c r="J75" i="3"/>
  <c r="L75" i="3" s="1"/>
  <c r="N75" i="3" s="1"/>
  <c r="O75" i="3" s="1"/>
  <c r="J82" i="3"/>
  <c r="L82" i="3" s="1"/>
  <c r="N82" i="3" s="1"/>
  <c r="O82" i="3" s="1"/>
  <c r="J191" i="3"/>
  <c r="L191" i="3" s="1"/>
  <c r="N191" i="3" s="1"/>
  <c r="O191" i="3" s="1"/>
  <c r="J12" i="3"/>
  <c r="L12" i="3" s="1"/>
  <c r="N12" i="3" s="1"/>
  <c r="O12" i="3" s="1"/>
  <c r="J62" i="3"/>
  <c r="L62" i="3" s="1"/>
  <c r="N62" i="3" s="1"/>
  <c r="O62" i="3" s="1"/>
  <c r="J120" i="3"/>
  <c r="L120" i="3" s="1"/>
  <c r="N120" i="3" s="1"/>
  <c r="O120" i="3" s="1"/>
  <c r="J89" i="3"/>
  <c r="L89" i="3" s="1"/>
  <c r="N89" i="3" s="1"/>
  <c r="O89" i="3" s="1"/>
  <c r="J102" i="3"/>
  <c r="L102" i="3" s="1"/>
  <c r="N102" i="3" s="1"/>
  <c r="O102" i="3" s="1"/>
  <c r="J201" i="3"/>
  <c r="L201" i="3" s="1"/>
  <c r="N201" i="3" s="1"/>
  <c r="O201" i="3" s="1"/>
  <c r="J251" i="3"/>
  <c r="L251" i="3" s="1"/>
  <c r="N251" i="3" s="1"/>
  <c r="O251" i="3" s="1"/>
  <c r="J108" i="3"/>
  <c r="L108" i="3" s="1"/>
  <c r="N108" i="3" s="1"/>
  <c r="O108" i="3" s="1"/>
  <c r="J209" i="3"/>
  <c r="L209" i="3" s="1"/>
  <c r="N209" i="3" s="1"/>
  <c r="O209" i="3" s="1"/>
  <c r="J137" i="3"/>
  <c r="L137" i="3" s="1"/>
  <c r="N137" i="3" s="1"/>
  <c r="O137" i="3" s="1"/>
  <c r="J236" i="3"/>
  <c r="L236" i="3" s="1"/>
  <c r="N236" i="3" s="1"/>
  <c r="O236" i="3" s="1"/>
  <c r="J231" i="3"/>
  <c r="L231" i="3" s="1"/>
  <c r="N231" i="3" s="1"/>
  <c r="O231" i="3" s="1"/>
  <c r="J49" i="3"/>
  <c r="L49" i="3" s="1"/>
  <c r="N49" i="3" s="1"/>
  <c r="O49" i="3" s="1"/>
  <c r="J26" i="3"/>
  <c r="L26" i="3" s="1"/>
  <c r="N26" i="3" s="1"/>
  <c r="O26" i="3" s="1"/>
  <c r="J80" i="3"/>
  <c r="L80" i="3" s="1"/>
  <c r="N80" i="3" s="1"/>
  <c r="O80" i="3" s="1"/>
  <c r="J36" i="3"/>
  <c r="L36" i="3" s="1"/>
  <c r="N36" i="3" s="1"/>
  <c r="O36" i="3" s="1"/>
  <c r="J45" i="3"/>
  <c r="L45" i="3" s="1"/>
  <c r="N45" i="3" s="1"/>
  <c r="O45" i="3" s="1"/>
  <c r="J7" i="3"/>
  <c r="L7" i="3" s="1"/>
  <c r="N7" i="3" s="1"/>
  <c r="O7" i="3" s="1"/>
  <c r="J169" i="3"/>
  <c r="L169" i="3" s="1"/>
  <c r="N169" i="3" s="1"/>
  <c r="O169" i="3" s="1"/>
  <c r="J189" i="3"/>
  <c r="L189" i="3" s="1"/>
  <c r="N189" i="3" s="1"/>
  <c r="O189" i="3" s="1"/>
  <c r="J232" i="3"/>
  <c r="L232" i="3" s="1"/>
  <c r="N232" i="3" s="1"/>
  <c r="O232" i="3" s="1"/>
  <c r="J161" i="3"/>
  <c r="L161" i="3" s="1"/>
  <c r="N161" i="3" s="1"/>
  <c r="O161" i="3" s="1"/>
  <c r="J259" i="3"/>
  <c r="L259" i="3" s="1"/>
  <c r="N259" i="3" s="1"/>
  <c r="O259" i="3" s="1"/>
  <c r="J204" i="3"/>
  <c r="L204" i="3" s="1"/>
  <c r="N204" i="3" s="1"/>
  <c r="O204" i="3" s="1"/>
  <c r="J246" i="3"/>
  <c r="L246" i="3" s="1"/>
  <c r="N246" i="3" s="1"/>
  <c r="O246" i="3" s="1"/>
  <c r="J270" i="3"/>
  <c r="L270" i="3" s="1"/>
  <c r="N270" i="3" s="1"/>
  <c r="O270" i="3" s="1"/>
  <c r="J95" i="3"/>
  <c r="L95" i="3" s="1"/>
  <c r="N95" i="3" s="1"/>
  <c r="O95" i="3" s="1"/>
  <c r="J53" i="3"/>
  <c r="L53" i="3" s="1"/>
  <c r="N53" i="3" s="1"/>
  <c r="O53" i="3" s="1"/>
  <c r="J220" i="3"/>
  <c r="L220" i="3" s="1"/>
  <c r="N220" i="3" s="1"/>
  <c r="O220" i="3" s="1"/>
  <c r="J35" i="3"/>
  <c r="L35" i="3" s="1"/>
  <c r="N35" i="3" s="1"/>
  <c r="O35" i="3" s="1"/>
  <c r="J38" i="3"/>
  <c r="L38" i="3" s="1"/>
  <c r="N38" i="3" s="1"/>
  <c r="O38" i="3" s="1"/>
  <c r="J118" i="3"/>
  <c r="L118" i="3" s="1"/>
  <c r="N118" i="3" s="1"/>
  <c r="O118" i="3" s="1"/>
  <c r="J97" i="3"/>
  <c r="L97" i="3" s="1"/>
  <c r="N97" i="3" s="1"/>
  <c r="O97" i="3" s="1"/>
  <c r="J167" i="3"/>
  <c r="L167" i="3" s="1"/>
  <c r="N167" i="3" s="1"/>
  <c r="O167" i="3" s="1"/>
  <c r="J181" i="3"/>
  <c r="L181" i="3" s="1"/>
  <c r="N181" i="3" s="1"/>
  <c r="O181" i="3" s="1"/>
  <c r="J157" i="3"/>
  <c r="L157" i="3" s="1"/>
  <c r="N157" i="3" s="1"/>
  <c r="O157" i="3" s="1"/>
  <c r="J140" i="3"/>
  <c r="L140" i="3" s="1"/>
  <c r="N140" i="3" s="1"/>
  <c r="O140" i="3" s="1"/>
  <c r="J233" i="3"/>
  <c r="L233" i="3" s="1"/>
  <c r="N233" i="3" s="1"/>
  <c r="O233" i="3" s="1"/>
  <c r="J155" i="3"/>
  <c r="L155" i="3" s="1"/>
  <c r="N155" i="3" s="1"/>
  <c r="O155" i="3" s="1"/>
  <c r="J262" i="3"/>
  <c r="L262" i="3" s="1"/>
  <c r="N262" i="3" s="1"/>
  <c r="O262" i="3" s="1"/>
  <c r="J22" i="3"/>
  <c r="L22" i="3" s="1"/>
  <c r="N22" i="3" s="1"/>
  <c r="O22" i="3" s="1"/>
  <c r="J11" i="3"/>
  <c r="L11" i="3" s="1"/>
  <c r="N11" i="3" s="1"/>
  <c r="O11" i="3" s="1"/>
  <c r="J240" i="3"/>
  <c r="L240" i="3" s="1"/>
  <c r="N240" i="3" s="1"/>
  <c r="O240" i="3" s="1"/>
  <c r="J67" i="3"/>
  <c r="L67" i="3" s="1"/>
  <c r="N67" i="3" s="1"/>
  <c r="O67" i="3" s="1"/>
  <c r="J86" i="3"/>
  <c r="L86" i="3" s="1"/>
  <c r="N86" i="3" s="1"/>
  <c r="O86" i="3" s="1"/>
  <c r="J88" i="3"/>
  <c r="L88" i="3" s="1"/>
  <c r="N88" i="3" s="1"/>
  <c r="O88" i="3" s="1"/>
  <c r="J110" i="3"/>
  <c r="L110" i="3" s="1"/>
  <c r="N110" i="3" s="1"/>
  <c r="O110" i="3" s="1"/>
  <c r="J124" i="3"/>
  <c r="L124" i="3" s="1"/>
  <c r="N124" i="3" s="1"/>
  <c r="O124" i="3" s="1"/>
  <c r="J174" i="3"/>
  <c r="L174" i="3" s="1"/>
  <c r="N174" i="3" s="1"/>
  <c r="O174" i="3" s="1"/>
  <c r="J196" i="3"/>
  <c r="L196" i="3" s="1"/>
  <c r="N196" i="3" s="1"/>
  <c r="O196" i="3" s="1"/>
  <c r="J116" i="3"/>
  <c r="L116" i="3" s="1"/>
  <c r="N116" i="3" s="1"/>
  <c r="O116" i="3" s="1"/>
  <c r="J5" i="3"/>
  <c r="L5" i="3" s="1"/>
  <c r="N5" i="3" s="1"/>
  <c r="O5" i="3" s="1"/>
  <c r="J70" i="3"/>
  <c r="L70" i="3" s="1"/>
  <c r="N70" i="3" s="1"/>
  <c r="O70" i="3" s="1"/>
  <c r="J147" i="3"/>
  <c r="L147" i="3" s="1"/>
  <c r="N147" i="3" s="1"/>
  <c r="O147" i="3" s="1"/>
  <c r="J272" i="3"/>
  <c r="L272" i="3" s="1"/>
  <c r="N272" i="3" s="1"/>
  <c r="O272" i="3" s="1"/>
  <c r="J258" i="3"/>
  <c r="L258" i="3" s="1"/>
  <c r="N258" i="3" s="1"/>
  <c r="O258" i="3" s="1"/>
  <c r="J37" i="3"/>
  <c r="L37" i="3" s="1"/>
  <c r="N37" i="3" s="1"/>
  <c r="O37" i="3" s="1"/>
  <c r="J44" i="3"/>
  <c r="L44" i="3" s="1"/>
  <c r="N44" i="3" s="1"/>
  <c r="O44" i="3" s="1"/>
  <c r="J63" i="3"/>
  <c r="L63" i="3" s="1"/>
  <c r="N63" i="3" s="1"/>
  <c r="O63" i="3" s="1"/>
  <c r="J93" i="3"/>
  <c r="L93" i="3" s="1"/>
  <c r="N93" i="3" s="1"/>
  <c r="O93" i="3" s="1"/>
  <c r="J213" i="3"/>
  <c r="L213" i="3" s="1"/>
  <c r="N213" i="3" s="1"/>
  <c r="O213" i="3" s="1"/>
  <c r="J221" i="3"/>
  <c r="L221" i="3" s="1"/>
  <c r="N221" i="3" s="1"/>
  <c r="O221" i="3" s="1"/>
  <c r="J152" i="3"/>
  <c r="L152" i="3" s="1"/>
  <c r="N152" i="3" s="1"/>
  <c r="O152" i="3" s="1"/>
  <c r="J269" i="3"/>
  <c r="L269" i="3" s="1"/>
  <c r="N269" i="3" s="1"/>
  <c r="O269" i="3" s="1"/>
  <c r="J156" i="3"/>
  <c r="L156" i="3" s="1"/>
  <c r="N156" i="3" s="1"/>
  <c r="O156" i="3" s="1"/>
  <c r="J73" i="3"/>
  <c r="L73" i="3" s="1"/>
  <c r="N73" i="3" s="1"/>
  <c r="O73" i="3" s="1"/>
  <c r="J135" i="3"/>
  <c r="L135" i="3" s="1"/>
  <c r="N135" i="3" s="1"/>
  <c r="O135" i="3" s="1"/>
  <c r="J58" i="3"/>
  <c r="L58" i="3" s="1"/>
  <c r="N58" i="3" s="1"/>
  <c r="O58" i="3" s="1"/>
  <c r="J241" i="3"/>
  <c r="L241" i="3" s="1"/>
  <c r="N241" i="3" s="1"/>
  <c r="O241" i="3" s="1"/>
  <c r="J30" i="3"/>
  <c r="L30" i="3" s="1"/>
  <c r="N30" i="3" s="1"/>
  <c r="O30" i="3" s="1"/>
  <c r="J199" i="3"/>
  <c r="L199" i="3" s="1"/>
  <c r="N199" i="3" s="1"/>
  <c r="O199" i="3" s="1"/>
  <c r="J188" i="3"/>
  <c r="L188" i="3" s="1"/>
  <c r="N188" i="3" s="1"/>
  <c r="O188" i="3" s="1"/>
  <c r="J17" i="3"/>
  <c r="L17" i="3" s="1"/>
  <c r="N17" i="3" s="1"/>
  <c r="O17" i="3" s="1"/>
  <c r="J51" i="3"/>
  <c r="L51" i="3" s="1"/>
  <c r="N51" i="3" s="1"/>
  <c r="O51" i="3" s="1"/>
  <c r="J60" i="3"/>
  <c r="L60" i="3" s="1"/>
  <c r="N60" i="3" s="1"/>
  <c r="O60" i="3" s="1"/>
  <c r="J79" i="3"/>
  <c r="L79" i="3" s="1"/>
  <c r="N79" i="3" s="1"/>
  <c r="O79" i="3" s="1"/>
  <c r="J109" i="3"/>
  <c r="L109" i="3" s="1"/>
  <c r="N109" i="3" s="1"/>
  <c r="O109" i="3" s="1"/>
  <c r="J20" i="3"/>
  <c r="L20" i="3" s="1"/>
  <c r="N20" i="3" s="1"/>
  <c r="O20" i="3" s="1"/>
  <c r="J252" i="3"/>
  <c r="L252" i="3" s="1"/>
  <c r="N252" i="3" s="1"/>
  <c r="O252" i="3" s="1"/>
  <c r="J163" i="3"/>
  <c r="L163" i="3" s="1"/>
  <c r="N163" i="3" s="1"/>
  <c r="O163" i="3" s="1"/>
  <c r="J139" i="3"/>
  <c r="L139" i="3" s="1"/>
  <c r="N139" i="3" s="1"/>
  <c r="O139" i="3" s="1"/>
  <c r="J197" i="3"/>
  <c r="L197" i="3" s="1"/>
  <c r="N197" i="3" s="1"/>
  <c r="O197" i="3" s="1"/>
  <c r="J150" i="3"/>
  <c r="L150" i="3" s="1"/>
  <c r="N150" i="3" s="1"/>
  <c r="O150" i="3" s="1"/>
  <c r="J100" i="3"/>
  <c r="L100" i="3" s="1"/>
  <c r="N100" i="3" s="1"/>
  <c r="O100" i="3" s="1"/>
  <c r="J230" i="3"/>
  <c r="L230" i="3" s="1"/>
  <c r="N230" i="3" s="1"/>
  <c r="O230" i="3" s="1"/>
  <c r="J34" i="3"/>
  <c r="L34" i="3" s="1"/>
  <c r="N34" i="3" s="1"/>
  <c r="O34" i="3" s="1"/>
  <c r="J66" i="3"/>
  <c r="L66" i="3" s="1"/>
  <c r="N66" i="3" s="1"/>
  <c r="O66" i="3" s="1"/>
  <c r="J78" i="3"/>
  <c r="L78" i="3" s="1"/>
  <c r="N78" i="3" s="1"/>
  <c r="O78" i="3" s="1"/>
  <c r="J96" i="3"/>
  <c r="L96" i="3" s="1"/>
  <c r="N96" i="3" s="1"/>
  <c r="O96" i="3" s="1"/>
  <c r="J121" i="3"/>
  <c r="L121" i="3" s="1"/>
  <c r="N121" i="3" s="1"/>
  <c r="O121" i="3" s="1"/>
  <c r="J212" i="3"/>
  <c r="L212" i="3" s="1"/>
  <c r="N212" i="3" s="1"/>
  <c r="O212" i="3" s="1"/>
  <c r="J264" i="3"/>
  <c r="L264" i="3" s="1"/>
  <c r="N264" i="3" s="1"/>
  <c r="O264" i="3" s="1"/>
  <c r="J224" i="3"/>
  <c r="L224" i="3" s="1"/>
  <c r="N224" i="3" s="1"/>
  <c r="O224" i="3" s="1"/>
  <c r="J271" i="3"/>
  <c r="L271" i="3" s="1"/>
  <c r="N271" i="3" s="1"/>
  <c r="O271" i="3" s="1"/>
  <c r="J173" i="3"/>
  <c r="L173" i="3" s="1"/>
  <c r="N173" i="3" s="1"/>
  <c r="O173" i="3" s="1"/>
  <c r="J237" i="3"/>
  <c r="L237" i="3" s="1"/>
  <c r="N237" i="3" s="1"/>
  <c r="O237" i="3" s="1"/>
  <c r="J131" i="3"/>
  <c r="L131" i="3" s="1"/>
  <c r="N131" i="3" s="1"/>
  <c r="O131" i="3" s="1"/>
  <c r="J146" i="3"/>
  <c r="L146" i="3" s="1"/>
  <c r="N146" i="3" s="1"/>
  <c r="O146" i="3" s="1"/>
  <c r="J112" i="3"/>
  <c r="L112" i="3" s="1"/>
  <c r="N112" i="3" s="1"/>
  <c r="O112" i="3" s="1"/>
  <c r="J198" i="3"/>
  <c r="L198" i="3" s="1"/>
  <c r="N198" i="3" s="1"/>
  <c r="O198" i="3" s="1"/>
  <c r="J160" i="3"/>
  <c r="L160" i="3" s="1"/>
  <c r="N160" i="3" s="1"/>
  <c r="O160" i="3" s="1"/>
  <c r="J65" i="3"/>
  <c r="L65" i="3" s="1"/>
  <c r="N65" i="3" s="1"/>
  <c r="O65" i="3" s="1"/>
  <c r="J104" i="3"/>
  <c r="L104" i="3" s="1"/>
  <c r="N104" i="3" s="1"/>
  <c r="O104" i="3" s="1"/>
  <c r="J128" i="3"/>
  <c r="L128" i="3" s="1"/>
  <c r="N128" i="3" s="1"/>
  <c r="O128" i="3" s="1"/>
  <c r="J176" i="3"/>
  <c r="L176" i="3" s="1"/>
  <c r="N176" i="3" s="1"/>
  <c r="O176" i="3" s="1"/>
  <c r="J207" i="3"/>
  <c r="L207" i="3" s="1"/>
  <c r="N207" i="3" s="1"/>
  <c r="O207" i="3" s="1"/>
  <c r="J222" i="3"/>
  <c r="L222" i="3" s="1"/>
  <c r="N222" i="3" s="1"/>
  <c r="O222" i="3" s="1"/>
  <c r="J25" i="3"/>
  <c r="L25" i="3" s="1"/>
  <c r="N25" i="3" s="1"/>
  <c r="O25" i="3" s="1"/>
  <c r="J170" i="3"/>
  <c r="L170" i="3" s="1"/>
  <c r="N170" i="3" s="1"/>
  <c r="O170" i="3" s="1"/>
  <c r="J42" i="3"/>
  <c r="L42" i="3" s="1"/>
  <c r="N42" i="3" s="1"/>
  <c r="O42" i="3" s="1"/>
  <c r="J256" i="3"/>
  <c r="L256" i="3" s="1"/>
  <c r="N256" i="3" s="1"/>
  <c r="O256" i="3" s="1"/>
  <c r="J132" i="3"/>
  <c r="L132" i="3" s="1"/>
  <c r="N132" i="3" s="1"/>
  <c r="O132" i="3" s="1"/>
  <c r="J182" i="3"/>
  <c r="L182" i="3" s="1"/>
  <c r="N182" i="3" s="1"/>
  <c r="O182" i="3" s="1"/>
  <c r="J248" i="3"/>
  <c r="L248" i="3" s="1"/>
  <c r="N248" i="3" s="1"/>
  <c r="O248" i="3" s="1"/>
  <c r="J14" i="3"/>
  <c r="L14" i="3" s="1"/>
  <c r="N14" i="3" s="1"/>
  <c r="O14" i="3" s="1"/>
  <c r="J117" i="3"/>
  <c r="L117" i="3" s="1"/>
  <c r="N117" i="3" s="1"/>
  <c r="O117" i="3" s="1"/>
  <c r="J71" i="3"/>
  <c r="L71" i="3" s="1"/>
  <c r="N71" i="3" s="1"/>
  <c r="O71" i="3" s="1"/>
  <c r="J94" i="3"/>
  <c r="L94" i="3" s="1"/>
  <c r="N94" i="3" s="1"/>
  <c r="O94" i="3" s="1"/>
  <c r="J133" i="3"/>
  <c r="L133" i="3" s="1"/>
  <c r="N133" i="3" s="1"/>
  <c r="O133" i="3" s="1"/>
  <c r="J166" i="3"/>
  <c r="L166" i="3" s="1"/>
  <c r="N166" i="3" s="1"/>
  <c r="O166" i="3" s="1"/>
  <c r="J206" i="3"/>
  <c r="L206" i="3" s="1"/>
  <c r="N206" i="3" s="1"/>
  <c r="O206" i="3" s="1"/>
  <c r="J217" i="3"/>
  <c r="L217" i="3" s="1"/>
  <c r="N217" i="3" s="1"/>
  <c r="O217" i="3" s="1"/>
  <c r="J227" i="3"/>
  <c r="L227" i="3" s="1"/>
  <c r="N227" i="3" s="1"/>
  <c r="O227" i="3" s="1"/>
  <c r="J19" i="3"/>
  <c r="L19" i="3" s="1"/>
  <c r="N19" i="3" s="1"/>
  <c r="O19" i="3" s="1"/>
  <c r="J4" i="3"/>
  <c r="L4" i="3" s="1"/>
  <c r="N4" i="3" s="1"/>
  <c r="O4" i="3" s="1"/>
  <c r="J59" i="3"/>
  <c r="L59" i="3" s="1"/>
  <c r="N59" i="3" s="1"/>
  <c r="O59" i="3" s="1"/>
  <c r="J263" i="3"/>
  <c r="L263" i="3" s="1"/>
  <c r="N263" i="3" s="1"/>
  <c r="O263" i="3" s="1"/>
  <c r="J186" i="3"/>
  <c r="L186" i="3" s="1"/>
  <c r="N186" i="3" s="1"/>
  <c r="O186" i="3" s="1"/>
  <c r="J149" i="3"/>
  <c r="L149" i="3" s="1"/>
  <c r="N149" i="3" s="1"/>
  <c r="O149" i="3" s="1"/>
  <c r="J126" i="3"/>
  <c r="L126" i="3" s="1"/>
  <c r="N126" i="3" s="1"/>
  <c r="O126" i="3" s="1"/>
  <c r="J10" i="3"/>
  <c r="L10" i="3" s="1"/>
  <c r="N10" i="3" s="1"/>
  <c r="O10" i="3" s="1"/>
  <c r="J28" i="3"/>
  <c r="L28" i="3" s="1"/>
  <c r="N28" i="3" s="1"/>
  <c r="O28" i="3" s="1"/>
  <c r="J55" i="3"/>
  <c r="L55" i="3" s="1"/>
  <c r="N55" i="3" s="1"/>
  <c r="O55" i="3" s="1"/>
  <c r="J87" i="3"/>
  <c r="L87" i="3" s="1"/>
  <c r="N87" i="3" s="1"/>
  <c r="O87" i="3" s="1"/>
  <c r="J111" i="3"/>
  <c r="L111" i="3" s="1"/>
  <c r="N111" i="3" s="1"/>
  <c r="O111" i="3" s="1"/>
  <c r="J194" i="3"/>
  <c r="L194" i="3" s="1"/>
  <c r="N194" i="3" s="1"/>
  <c r="O194" i="3" s="1"/>
  <c r="J202" i="3"/>
  <c r="L202" i="3" s="1"/>
  <c r="N202" i="3" s="1"/>
  <c r="O202" i="3" s="1"/>
  <c r="J235" i="3"/>
  <c r="J273" i="3"/>
  <c r="L273" i="3" s="1"/>
  <c r="N273" i="3" s="1"/>
  <c r="O273" i="3" s="1"/>
  <c r="J218" i="3"/>
  <c r="L218" i="3" s="1"/>
  <c r="N218" i="3" s="1"/>
  <c r="O218" i="3" s="1"/>
  <c r="J162" i="3"/>
  <c r="L162" i="3" s="1"/>
  <c r="N162" i="3" s="1"/>
  <c r="O162" i="3" s="1"/>
  <c r="J98" i="3"/>
  <c r="L98" i="3" s="1"/>
  <c r="N98" i="3" s="1"/>
  <c r="O98" i="3" s="1"/>
  <c r="J83" i="3"/>
  <c r="L83" i="3" s="1"/>
  <c r="N83" i="3" s="1"/>
  <c r="O83" i="3" s="1"/>
  <c r="J249" i="3"/>
  <c r="L249" i="3" s="1"/>
  <c r="N249" i="3" s="1"/>
  <c r="O249" i="3" s="1"/>
  <c r="J144" i="3"/>
  <c r="L144" i="3" s="1"/>
  <c r="N144" i="3" s="1"/>
  <c r="O144" i="3" s="1"/>
  <c r="J76" i="3"/>
  <c r="L76" i="3" s="1"/>
  <c r="N76" i="3" s="1"/>
  <c r="O76" i="3" s="1"/>
  <c r="J43" i="3"/>
  <c r="L43" i="3" s="1"/>
  <c r="N43" i="3" s="1"/>
  <c r="O43" i="3" s="1"/>
  <c r="J46" i="3"/>
  <c r="L46" i="3" s="1"/>
  <c r="N46" i="3" s="1"/>
  <c r="O46" i="3" s="1"/>
  <c r="J69" i="3"/>
  <c r="L69" i="3" s="1"/>
  <c r="N69" i="3" s="1"/>
  <c r="O69" i="3" s="1"/>
  <c r="J119" i="3"/>
  <c r="L119" i="3" s="1"/>
  <c r="N119" i="3" s="1"/>
  <c r="O119" i="3" s="1"/>
  <c r="J2" i="3"/>
  <c r="L2" i="3" s="1"/>
  <c r="N2" i="3" s="1"/>
  <c r="O2" i="3" s="1"/>
  <c r="J81" i="3"/>
  <c r="L81" i="3" s="1"/>
  <c r="N81" i="3" s="1"/>
  <c r="O81" i="3" s="1"/>
  <c r="J122" i="3"/>
  <c r="L122" i="3" s="1"/>
  <c r="N122" i="3" s="1"/>
  <c r="O122" i="3" s="1"/>
  <c r="J171" i="3"/>
  <c r="L171" i="3" s="1"/>
  <c r="N171" i="3" s="1"/>
  <c r="O171" i="3" s="1"/>
  <c r="J195" i="3"/>
  <c r="L195" i="3" s="1"/>
  <c r="N195" i="3" s="1"/>
  <c r="O195" i="3" s="1"/>
  <c r="J225" i="3"/>
  <c r="L225" i="3" s="1"/>
  <c r="N225" i="3" s="1"/>
  <c r="O225" i="3" s="1"/>
  <c r="J215" i="3"/>
  <c r="L215" i="3" s="1"/>
  <c r="N215" i="3" s="1"/>
  <c r="O215" i="3" s="1"/>
  <c r="J247" i="3"/>
  <c r="L247" i="3" s="1"/>
  <c r="N247" i="3" s="1"/>
  <c r="O247" i="3" s="1"/>
  <c r="J177" i="3"/>
  <c r="L177" i="3" s="1"/>
  <c r="N177" i="3" s="1"/>
  <c r="O177" i="3" s="1"/>
  <c r="J151" i="3"/>
  <c r="L151" i="3" s="1"/>
  <c r="N151" i="3" s="1"/>
  <c r="O151" i="3" s="1"/>
  <c r="J29" i="3"/>
  <c r="L29" i="3" s="1"/>
  <c r="N29" i="3" s="1"/>
  <c r="O29" i="3" s="1"/>
  <c r="J40" i="3"/>
  <c r="L40" i="3" s="1"/>
  <c r="N40" i="3" s="1"/>
  <c r="O40" i="3" s="1"/>
  <c r="J68" i="3"/>
  <c r="L68" i="3" s="1"/>
  <c r="N68" i="3" s="1"/>
  <c r="O68" i="3" s="1"/>
  <c r="J9" i="3"/>
  <c r="L9" i="3" s="1"/>
  <c r="N9" i="3" s="1"/>
  <c r="O9" i="3" s="1"/>
  <c r="J77" i="3"/>
  <c r="L77" i="3" s="1"/>
  <c r="N77" i="3" s="1"/>
  <c r="O77" i="3" s="1"/>
  <c r="J90" i="3"/>
  <c r="L90" i="3" s="1"/>
  <c r="N90" i="3" s="1"/>
  <c r="O90" i="3" s="1"/>
  <c r="J106" i="3"/>
  <c r="L106" i="3" s="1"/>
  <c r="N106" i="3" s="1"/>
  <c r="O106" i="3" s="1"/>
  <c r="J136" i="3"/>
  <c r="L136" i="3" s="1"/>
  <c r="N136" i="3" s="1"/>
  <c r="O136" i="3" s="1"/>
  <c r="J175" i="3"/>
  <c r="L175" i="3" s="1"/>
  <c r="N175" i="3" s="1"/>
  <c r="O175" i="3" s="1"/>
  <c r="J183" i="3"/>
  <c r="L183" i="3" s="1"/>
  <c r="N183" i="3" s="1"/>
  <c r="O183" i="3" s="1"/>
  <c r="J203" i="3"/>
  <c r="L203" i="3" s="1"/>
  <c r="N203" i="3" s="1"/>
  <c r="O203" i="3" s="1"/>
  <c r="J211" i="3"/>
  <c r="L211" i="3" s="1"/>
  <c r="N211" i="3" s="1"/>
  <c r="O211" i="3" s="1"/>
  <c r="J261" i="3"/>
  <c r="L261" i="3" s="1"/>
  <c r="N261" i="3" s="1"/>
  <c r="O261" i="3" s="1"/>
  <c r="J153" i="3"/>
  <c r="L153" i="3" s="1"/>
  <c r="N153" i="3" s="1"/>
  <c r="O153" i="3" s="1"/>
  <c r="J18" i="3"/>
  <c r="L18" i="3" s="1"/>
  <c r="N18" i="3" s="1"/>
  <c r="O18" i="3" s="1"/>
  <c r="J142" i="3"/>
  <c r="L142" i="3" s="1"/>
  <c r="N142" i="3" s="1"/>
  <c r="O142" i="3" s="1"/>
  <c r="J250" i="3"/>
  <c r="L250" i="3" s="1"/>
  <c r="N250" i="3" s="1"/>
  <c r="O250" i="3" s="1"/>
  <c r="J32" i="3"/>
  <c r="L32" i="3" s="1"/>
  <c r="I24" i="7" l="1"/>
  <c r="K24" i="7" s="1"/>
  <c r="L24" i="7" s="1"/>
  <c r="I125" i="7"/>
  <c r="K125" i="7" s="1"/>
  <c r="L125" i="7" s="1"/>
  <c r="I184" i="7"/>
  <c r="K184" i="7" s="1"/>
  <c r="L184" i="7" s="1"/>
  <c r="I29" i="7"/>
  <c r="I146" i="7"/>
  <c r="I23" i="7"/>
  <c r="K23" i="7" s="1"/>
  <c r="L23" i="7" s="1"/>
  <c r="I88" i="7"/>
  <c r="K88" i="7" s="1"/>
  <c r="L88" i="7" s="1"/>
  <c r="I113" i="7"/>
  <c r="K113" i="7" s="1"/>
  <c r="L113" i="7" s="1"/>
  <c r="I46" i="7"/>
  <c r="K46" i="7" s="1"/>
  <c r="L46" i="7" s="1"/>
  <c r="I106" i="7"/>
  <c r="K106" i="7" s="1"/>
  <c r="L106" i="7" s="1"/>
  <c r="I165" i="7"/>
  <c r="K165" i="7" s="1"/>
  <c r="L165" i="7" s="1"/>
  <c r="I130" i="7"/>
  <c r="K130" i="7" s="1"/>
  <c r="L130" i="7" s="1"/>
  <c r="I196" i="7"/>
  <c r="K196" i="7" s="1"/>
  <c r="L196" i="7" s="1"/>
  <c r="I169" i="7"/>
  <c r="K169" i="7" s="1"/>
  <c r="L169" i="7" s="1"/>
  <c r="I109" i="7"/>
  <c r="K109" i="7" s="1"/>
  <c r="L109" i="7" s="1"/>
  <c r="I215" i="7"/>
  <c r="I79" i="7"/>
  <c r="K79" i="7" s="1"/>
  <c r="L79" i="7" s="1"/>
  <c r="I131" i="7"/>
  <c r="I107" i="7"/>
  <c r="K107" i="7" s="1"/>
  <c r="L107" i="7" s="1"/>
  <c r="I33" i="7"/>
  <c r="K33" i="7" s="1"/>
  <c r="L33" i="7" s="1"/>
  <c r="I175" i="7"/>
  <c r="K175" i="7" s="1"/>
  <c r="L175" i="7" s="1"/>
  <c r="I135" i="7"/>
  <c r="K135" i="7" s="1"/>
  <c r="L135" i="7" s="1"/>
  <c r="I160" i="7"/>
  <c r="K160" i="7" s="1"/>
  <c r="L160" i="7" s="1"/>
  <c r="I37" i="7"/>
  <c r="K37" i="7" s="1"/>
  <c r="L37" i="7" s="1"/>
  <c r="I190" i="7"/>
  <c r="K190" i="7" s="1"/>
  <c r="L190" i="7" s="1"/>
  <c r="I161" i="7"/>
  <c r="K161" i="7" s="1"/>
  <c r="L161" i="7" s="1"/>
  <c r="I225" i="7"/>
  <c r="K225" i="7" s="1"/>
  <c r="L225" i="7" s="1"/>
  <c r="I157" i="7"/>
  <c r="K157" i="7" s="1"/>
  <c r="L157" i="7" s="1"/>
  <c r="I195" i="7"/>
  <c r="I71" i="7"/>
  <c r="I11" i="7"/>
  <c r="K11" i="7" s="1"/>
  <c r="L11" i="7" s="1"/>
  <c r="I228" i="7"/>
  <c r="K228" i="7" s="1"/>
  <c r="L228" i="7" s="1"/>
  <c r="I72" i="7"/>
  <c r="K72" i="7" s="1"/>
  <c r="L72" i="7" s="1"/>
  <c r="I14" i="7"/>
  <c r="I97" i="7"/>
  <c r="K97" i="7" s="1"/>
  <c r="L97" i="7" s="1"/>
  <c r="I22" i="7"/>
  <c r="K22" i="7" s="1"/>
  <c r="L22" i="7" s="1"/>
  <c r="I30" i="7"/>
  <c r="K30" i="7" s="1"/>
  <c r="L30" i="7" s="1"/>
  <c r="I89" i="7"/>
  <c r="I4" i="7"/>
  <c r="K4" i="7" s="1"/>
  <c r="L4" i="7" s="1"/>
  <c r="I78" i="7"/>
  <c r="K78" i="7" s="1"/>
  <c r="L78" i="7" s="1"/>
  <c r="I217" i="7"/>
  <c r="K217" i="7" s="1"/>
  <c r="L217" i="7" s="1"/>
  <c r="I227" i="7"/>
  <c r="K227" i="7" s="1"/>
  <c r="L227" i="7" s="1"/>
  <c r="N126" i="7"/>
  <c r="I111" i="7"/>
  <c r="K111" i="7" s="1"/>
  <c r="L111" i="7" s="1"/>
  <c r="I90" i="7"/>
  <c r="K90" i="7" s="1"/>
  <c r="L90" i="7" s="1"/>
  <c r="I27" i="7"/>
  <c r="I134" i="7"/>
  <c r="K134" i="7" s="1"/>
  <c r="L134" i="7" s="1"/>
  <c r="M169" i="7"/>
  <c r="I233" i="7"/>
  <c r="K233" i="7" s="1"/>
  <c r="L233" i="7" s="1"/>
  <c r="I163" i="7"/>
  <c r="K163" i="7" s="1"/>
  <c r="L163" i="7" s="1"/>
  <c r="I10" i="7"/>
  <c r="K10" i="7" s="1"/>
  <c r="L10" i="7" s="1"/>
  <c r="I156" i="7"/>
  <c r="K156" i="7" s="1"/>
  <c r="L156" i="7" s="1"/>
  <c r="I194" i="7"/>
  <c r="I81" i="7"/>
  <c r="K81" i="7" s="1"/>
  <c r="L81" i="7" s="1"/>
  <c r="I210" i="7"/>
  <c r="K210" i="7" s="1"/>
  <c r="L210" i="7" s="1"/>
  <c r="I212" i="7"/>
  <c r="I237" i="7"/>
  <c r="K237" i="7" s="1"/>
  <c r="L237" i="7" s="1"/>
  <c r="I141" i="7"/>
  <c r="I42" i="7"/>
  <c r="K42" i="7" s="1"/>
  <c r="L42" i="7" s="1"/>
  <c r="I13" i="7"/>
  <c r="K13" i="7" s="1"/>
  <c r="L13" i="7" s="1"/>
  <c r="I8" i="7"/>
  <c r="K8" i="7" s="1"/>
  <c r="L8" i="7" s="1"/>
  <c r="N146" i="7"/>
  <c r="I26" i="7"/>
  <c r="I189" i="7"/>
  <c r="K189" i="7" s="1"/>
  <c r="L189" i="7" s="1"/>
  <c r="I93" i="7"/>
  <c r="I219" i="7"/>
  <c r="K219" i="7" s="1"/>
  <c r="L219" i="7" s="1"/>
  <c r="I51" i="7"/>
  <c r="I214" i="7"/>
  <c r="K214" i="7" s="1"/>
  <c r="L214" i="7" s="1"/>
  <c r="I39" i="7"/>
  <c r="I101" i="7"/>
  <c r="I41" i="7"/>
  <c r="K41" i="7" s="1"/>
  <c r="L41" i="7" s="1"/>
  <c r="I229" i="7"/>
  <c r="K229" i="7" s="1"/>
  <c r="L229" i="7" s="1"/>
  <c r="I152" i="7"/>
  <c r="I65" i="7"/>
  <c r="K65" i="7" s="1"/>
  <c r="L65" i="7" s="1"/>
  <c r="I77" i="7"/>
  <c r="I110" i="7"/>
  <c r="K110" i="7" s="1"/>
  <c r="L110" i="7" s="1"/>
  <c r="I230" i="7"/>
  <c r="K230" i="7" s="1"/>
  <c r="L230" i="7" s="1"/>
  <c r="I145" i="7"/>
  <c r="K145" i="7" s="1"/>
  <c r="L145" i="7" s="1"/>
  <c r="I64" i="7"/>
  <c r="K64" i="7" s="1"/>
  <c r="L64" i="7" s="1"/>
  <c r="I49" i="7"/>
  <c r="K49" i="7" s="1"/>
  <c r="L49" i="7" s="1"/>
  <c r="I52" i="7"/>
  <c r="K52" i="7" s="1"/>
  <c r="L52" i="7" s="1"/>
  <c r="I132" i="7"/>
  <c r="K132" i="7" s="1"/>
  <c r="L132" i="7" s="1"/>
  <c r="I149" i="7"/>
  <c r="K149" i="7" s="1"/>
  <c r="L149" i="7" s="1"/>
  <c r="I112" i="7"/>
  <c r="I241" i="7"/>
  <c r="K241" i="7" s="1"/>
  <c r="L241" i="7" s="1"/>
  <c r="I147" i="7"/>
  <c r="I238" i="7"/>
  <c r="K238" i="7" s="1"/>
  <c r="L238" i="7" s="1"/>
  <c r="I158" i="7"/>
  <c r="K158" i="7" s="1"/>
  <c r="L158" i="7" s="1"/>
  <c r="I18" i="7"/>
  <c r="K18" i="7" s="1"/>
  <c r="L18" i="7" s="1"/>
  <c r="I92" i="7"/>
  <c r="I221" i="7"/>
  <c r="K221" i="7" s="1"/>
  <c r="L221" i="7" s="1"/>
  <c r="I223" i="7"/>
  <c r="M126" i="7"/>
  <c r="I172" i="7"/>
  <c r="K172" i="7" s="1"/>
  <c r="L172" i="7" s="1"/>
  <c r="I178" i="7"/>
  <c r="K178" i="7" s="1"/>
  <c r="L178" i="7" s="1"/>
  <c r="I142" i="7"/>
  <c r="K142" i="7" s="1"/>
  <c r="L142" i="7" s="1"/>
  <c r="I104" i="7"/>
  <c r="K104" i="7" s="1"/>
  <c r="L104" i="7" s="1"/>
  <c r="I155" i="7"/>
  <c r="K155" i="7" s="1"/>
  <c r="L155" i="7" s="1"/>
  <c r="N125" i="7"/>
  <c r="I204" i="7"/>
  <c r="K204" i="7" s="1"/>
  <c r="L204" i="7" s="1"/>
  <c r="I48" i="7"/>
  <c r="K48" i="7" s="1"/>
  <c r="L48" i="7" s="1"/>
  <c r="I139" i="7"/>
  <c r="K139" i="7" s="1"/>
  <c r="L139" i="7" s="1"/>
  <c r="I86" i="7"/>
  <c r="I63" i="7"/>
  <c r="M184" i="7"/>
  <c r="I53" i="7"/>
  <c r="K53" i="7" s="1"/>
  <c r="L53" i="7" s="1"/>
  <c r="I102" i="7"/>
  <c r="K102" i="7" s="1"/>
  <c r="L102" i="7" s="1"/>
  <c r="I5" i="7"/>
  <c r="K5" i="7" s="1"/>
  <c r="L5" i="7" s="1"/>
  <c r="N184" i="7"/>
  <c r="I133" i="7"/>
  <c r="K133" i="7" s="1"/>
  <c r="L133" i="7" s="1"/>
  <c r="I28" i="7"/>
  <c r="K28" i="7" s="1"/>
  <c r="L28" i="7" s="1"/>
  <c r="I120" i="7"/>
  <c r="K120" i="7" s="1"/>
  <c r="L120" i="7" s="1"/>
  <c r="I82" i="7"/>
  <c r="K82" i="7" s="1"/>
  <c r="L82" i="7" s="1"/>
  <c r="I85" i="7"/>
  <c r="K85" i="7" s="1"/>
  <c r="L85" i="7" s="1"/>
  <c r="I67" i="7"/>
  <c r="K67" i="7" s="1"/>
  <c r="L67" i="7" s="1"/>
  <c r="I198" i="7"/>
  <c r="K198" i="7" s="1"/>
  <c r="L198" i="7" s="1"/>
  <c r="I50" i="7"/>
  <c r="I38" i="7"/>
  <c r="K38" i="7" s="1"/>
  <c r="L38" i="7" s="1"/>
  <c r="I192" i="7"/>
  <c r="M125" i="7"/>
  <c r="I222" i="7"/>
  <c r="K222" i="7" s="1"/>
  <c r="L222" i="7" s="1"/>
  <c r="I202" i="7"/>
  <c r="K202" i="7" s="1"/>
  <c r="L202" i="7" s="1"/>
  <c r="I127" i="7"/>
  <c r="K127" i="7" s="1"/>
  <c r="L127" i="7" s="1"/>
  <c r="I186" i="7"/>
  <c r="K186" i="7" s="1"/>
  <c r="L186" i="7" s="1"/>
  <c r="I128" i="7"/>
  <c r="I96" i="7"/>
  <c r="K96" i="7" s="1"/>
  <c r="L96" i="7" s="1"/>
  <c r="I123" i="7"/>
  <c r="K123" i="7" s="1"/>
  <c r="L123" i="7" s="1"/>
  <c r="M24" i="7"/>
  <c r="I232" i="7"/>
  <c r="K232" i="7" s="1"/>
  <c r="L232" i="7" s="1"/>
  <c r="I70" i="7"/>
  <c r="K70" i="7" s="1"/>
  <c r="L70" i="7" s="1"/>
  <c r="I140" i="7"/>
  <c r="K140" i="7" s="1"/>
  <c r="L140" i="7" s="1"/>
  <c r="I151" i="7"/>
  <c r="K151" i="7" s="1"/>
  <c r="L151" i="7" s="1"/>
  <c r="I35" i="7"/>
  <c r="I105" i="7"/>
  <c r="K105" i="7" s="1"/>
  <c r="L105" i="7" s="1"/>
  <c r="I121" i="7"/>
  <c r="K121" i="7" s="1"/>
  <c r="L121" i="7" s="1"/>
  <c r="I124" i="7"/>
  <c r="K124" i="7" s="1"/>
  <c r="L124" i="7" s="1"/>
  <c r="I148" i="7"/>
  <c r="K148" i="7" s="1"/>
  <c r="L148" i="7" s="1"/>
  <c r="I108" i="7"/>
  <c r="K108" i="7" s="1"/>
  <c r="L108" i="7" s="1"/>
  <c r="I76" i="7"/>
  <c r="K76" i="7" s="1"/>
  <c r="L76" i="7" s="1"/>
  <c r="I168" i="7"/>
  <c r="K168" i="7" s="1"/>
  <c r="L168" i="7" s="1"/>
  <c r="I84" i="7"/>
  <c r="K84" i="7" s="1"/>
  <c r="L84" i="7" s="1"/>
  <c r="I54" i="7"/>
  <c r="K54" i="7" s="1"/>
  <c r="L54" i="7" s="1"/>
  <c r="I162" i="7"/>
  <c r="K162" i="7" s="1"/>
  <c r="L162" i="7" s="1"/>
  <c r="I200" i="7"/>
  <c r="K200" i="7" s="1"/>
  <c r="L200" i="7" s="1"/>
  <c r="I6" i="7"/>
  <c r="K6" i="7" s="1"/>
  <c r="L6" i="7" s="1"/>
  <c r="I32" i="7"/>
  <c r="K32" i="7" s="1"/>
  <c r="L32" i="7" s="1"/>
  <c r="I203" i="7"/>
  <c r="K203" i="7" s="1"/>
  <c r="L203" i="7" s="1"/>
  <c r="I231" i="7"/>
  <c r="K231" i="7" s="1"/>
  <c r="L231" i="7" s="1"/>
  <c r="I143" i="7"/>
  <c r="K143" i="7" s="1"/>
  <c r="L143" i="7" s="1"/>
  <c r="I167" i="7"/>
  <c r="I226" i="7"/>
  <c r="K226" i="7" s="1"/>
  <c r="L226" i="7" s="1"/>
  <c r="N24" i="7"/>
  <c r="I21" i="7"/>
  <c r="K21" i="7" s="1"/>
  <c r="L21" i="7" s="1"/>
  <c r="I118" i="7"/>
  <c r="K118" i="7" s="1"/>
  <c r="L118" i="7" s="1"/>
  <c r="I55" i="7"/>
  <c r="K55" i="7" s="1"/>
  <c r="L55" i="7" s="1"/>
  <c r="I3" i="7"/>
  <c r="K3" i="7" s="1"/>
  <c r="L3" i="7" s="1"/>
  <c r="I224" i="7"/>
  <c r="K224" i="7" s="1"/>
  <c r="L224" i="7" s="1"/>
  <c r="I40" i="7"/>
  <c r="I94" i="7"/>
  <c r="K94" i="7" s="1"/>
  <c r="L94" i="7" s="1"/>
  <c r="I62" i="7"/>
  <c r="K62" i="7" s="1"/>
  <c r="L62" i="7" s="1"/>
  <c r="I73" i="7"/>
  <c r="I187" i="7"/>
  <c r="K187" i="7" s="1"/>
  <c r="L187" i="7" s="1"/>
  <c r="I25" i="7"/>
  <c r="K25" i="7" s="1"/>
  <c r="L25" i="7" s="1"/>
  <c r="I199" i="7"/>
  <c r="I201" i="7"/>
  <c r="K201" i="7" s="1"/>
  <c r="L201" i="7" s="1"/>
  <c r="I117" i="7"/>
  <c r="K117" i="7" s="1"/>
  <c r="L117" i="7" s="1"/>
  <c r="I74" i="7"/>
  <c r="K74" i="7" s="1"/>
  <c r="L74" i="7" s="1"/>
  <c r="I59" i="7"/>
  <c r="K59" i="7" s="1"/>
  <c r="L59" i="7" s="1"/>
  <c r="I12" i="7"/>
  <c r="K12" i="7" s="1"/>
  <c r="L12" i="7" s="1"/>
  <c r="I17" i="7"/>
  <c r="K17" i="7" s="1"/>
  <c r="L17" i="7" s="1"/>
  <c r="I137" i="7"/>
  <c r="K137" i="7" s="1"/>
  <c r="L137" i="7" s="1"/>
  <c r="N46" i="7"/>
  <c r="I235" i="7"/>
  <c r="K235" i="7" s="1"/>
  <c r="L235" i="7" s="1"/>
  <c r="I119" i="7"/>
  <c r="K119" i="7" s="1"/>
  <c r="L119" i="7" s="1"/>
  <c r="I144" i="7"/>
  <c r="K144" i="7" s="1"/>
  <c r="L144" i="7" s="1"/>
  <c r="I44" i="7"/>
  <c r="I83" i="7"/>
  <c r="K83" i="7" s="1"/>
  <c r="L83" i="7" s="1"/>
  <c r="I236" i="7"/>
  <c r="K236" i="7" s="1"/>
  <c r="L236" i="7" s="1"/>
  <c r="M103" i="7"/>
  <c r="I207" i="7"/>
  <c r="I56" i="7"/>
  <c r="K56" i="7" s="1"/>
  <c r="L56" i="7" s="1"/>
  <c r="I193" i="7"/>
  <c r="K193" i="7" s="1"/>
  <c r="L193" i="7" s="1"/>
  <c r="I116" i="7"/>
  <c r="I16" i="7"/>
  <c r="K16" i="7" s="1"/>
  <c r="L16" i="7" s="1"/>
  <c r="I166" i="7"/>
  <c r="K166" i="7" s="1"/>
  <c r="L166" i="7" s="1"/>
  <c r="I95" i="7"/>
  <c r="K95" i="7" s="1"/>
  <c r="L95" i="7" s="1"/>
  <c r="I75" i="7"/>
  <c r="K75" i="7" s="1"/>
  <c r="L75" i="7" s="1"/>
  <c r="I31" i="7"/>
  <c r="K31" i="7" s="1"/>
  <c r="L31" i="7" s="1"/>
  <c r="I179" i="7"/>
  <c r="K179" i="7" s="1"/>
  <c r="L179" i="7" s="1"/>
  <c r="I188" i="7"/>
  <c r="K188" i="7" s="1"/>
  <c r="L188" i="7" s="1"/>
  <c r="I180" i="7"/>
  <c r="K180" i="7" s="1"/>
  <c r="L180" i="7" s="1"/>
  <c r="I20" i="7"/>
  <c r="K20" i="7" s="1"/>
  <c r="L20" i="7" s="1"/>
  <c r="I239" i="7"/>
  <c r="K239" i="7" s="1"/>
  <c r="L239" i="7" s="1"/>
  <c r="I100" i="7"/>
  <c r="K100" i="7" s="1"/>
  <c r="L100" i="7" s="1"/>
  <c r="I183" i="7"/>
  <c r="K183" i="7" s="1"/>
  <c r="L183" i="7" s="1"/>
  <c r="I154" i="7"/>
  <c r="I2" i="7"/>
  <c r="K2" i="7" s="1"/>
  <c r="L2" i="7" s="1"/>
  <c r="I216" i="7"/>
  <c r="K216" i="7" s="1"/>
  <c r="L216" i="7" s="1"/>
  <c r="I87" i="7"/>
  <c r="K87" i="7" s="1"/>
  <c r="L87" i="7" s="1"/>
  <c r="I57" i="7"/>
  <c r="K57" i="7" s="1"/>
  <c r="L57" i="7" s="1"/>
  <c r="I47" i="7"/>
  <c r="K47" i="7" s="1"/>
  <c r="L47" i="7" s="1"/>
  <c r="I177" i="7"/>
  <c r="K177" i="7" s="1"/>
  <c r="L177" i="7" s="1"/>
  <c r="I185" i="7"/>
  <c r="K185" i="7" s="1"/>
  <c r="L185" i="7" s="1"/>
  <c r="I60" i="7"/>
  <c r="K60" i="7" s="1"/>
  <c r="L60" i="7" s="1"/>
  <c r="I68" i="7"/>
  <c r="K68" i="7" s="1"/>
  <c r="L68" i="7" s="1"/>
  <c r="I61" i="7"/>
  <c r="K61" i="7" s="1"/>
  <c r="L61" i="7" s="1"/>
  <c r="I171" i="7"/>
  <c r="K171" i="7" s="1"/>
  <c r="L171" i="7" s="1"/>
  <c r="I211" i="7"/>
  <c r="K211" i="7" s="1"/>
  <c r="L211" i="7" s="1"/>
  <c r="I98" i="7"/>
  <c r="K98" i="7" s="1"/>
  <c r="L98" i="7" s="1"/>
  <c r="I45" i="7"/>
  <c r="I182" i="7"/>
  <c r="K182" i="7" s="1"/>
  <c r="L182" i="7" s="1"/>
  <c r="I220" i="7"/>
  <c r="K220" i="7" s="1"/>
  <c r="L220" i="7" s="1"/>
  <c r="I170" i="7"/>
  <c r="K170" i="7" s="1"/>
  <c r="L170" i="7" s="1"/>
  <c r="I164" i="7"/>
  <c r="I34" i="7"/>
  <c r="K34" i="7" s="1"/>
  <c r="L34" i="7" s="1"/>
  <c r="I80" i="7"/>
  <c r="K80" i="7" s="1"/>
  <c r="L80" i="7" s="1"/>
  <c r="I208" i="7"/>
  <c r="K208" i="7" s="1"/>
  <c r="L208" i="7" s="1"/>
  <c r="I43" i="7"/>
  <c r="I66" i="7"/>
  <c r="K66" i="7" s="1"/>
  <c r="L66" i="7" s="1"/>
  <c r="I99" i="7"/>
  <c r="K99" i="7" s="1"/>
  <c r="L99" i="7" s="1"/>
  <c r="I138" i="7"/>
  <c r="K138" i="7" s="1"/>
  <c r="L138" i="7" s="1"/>
  <c r="I129" i="7"/>
  <c r="I209" i="7"/>
  <c r="K209" i="7" s="1"/>
  <c r="L209" i="7" s="1"/>
  <c r="I153" i="7"/>
  <c r="I150" i="7"/>
  <c r="K150" i="7" s="1"/>
  <c r="L150" i="7" s="1"/>
  <c r="I159" i="7"/>
  <c r="K159" i="7" s="1"/>
  <c r="L159" i="7" s="1"/>
  <c r="I58" i="7"/>
  <c r="K58" i="7" s="1"/>
  <c r="L58" i="7" s="1"/>
  <c r="I218" i="7"/>
  <c r="K218" i="7" s="1"/>
  <c r="L218" i="7" s="1"/>
  <c r="I205" i="7"/>
  <c r="K205" i="7" s="1"/>
  <c r="L205" i="7" s="1"/>
  <c r="I136" i="7"/>
  <c r="K136" i="7" s="1"/>
  <c r="L136" i="7" s="1"/>
  <c r="I36" i="7"/>
  <c r="K36" i="7" s="1"/>
  <c r="L36" i="7" s="1"/>
  <c r="I114" i="7"/>
  <c r="K114" i="7" s="1"/>
  <c r="L114" i="7" s="1"/>
  <c r="I9" i="7"/>
  <c r="I19" i="7"/>
  <c r="K19" i="7" s="1"/>
  <c r="L19" i="7" s="1"/>
  <c r="I240" i="7"/>
  <c r="K240" i="7" s="1"/>
  <c r="L240" i="7" s="1"/>
  <c r="I173" i="7"/>
  <c r="K173" i="7" s="1"/>
  <c r="L173" i="7" s="1"/>
  <c r="I176" i="7"/>
  <c r="K176" i="7" s="1"/>
  <c r="L176" i="7" s="1"/>
  <c r="I197" i="7"/>
  <c r="I206" i="7"/>
  <c r="K206" i="7" s="1"/>
  <c r="L206" i="7" s="1"/>
  <c r="I174" i="7"/>
  <c r="K174" i="7" s="1"/>
  <c r="L174" i="7" s="1"/>
  <c r="I7" i="7"/>
  <c r="K7" i="7" s="1"/>
  <c r="L7" i="7" s="1"/>
  <c r="I122" i="7"/>
  <c r="K122" i="7" s="1"/>
  <c r="L122" i="7" s="1"/>
  <c r="I91" i="7"/>
  <c r="K91" i="7" s="1"/>
  <c r="L91" i="7" s="1"/>
  <c r="I115" i="7"/>
  <c r="K115" i="7" s="1"/>
  <c r="L115" i="7" s="1"/>
  <c r="I234" i="7"/>
  <c r="K234" i="7" s="1"/>
  <c r="L234" i="7" s="1"/>
  <c r="I15" i="7"/>
  <c r="K15" i="7" s="1"/>
  <c r="L15" i="7" s="1"/>
  <c r="N103" i="7"/>
  <c r="I181" i="7"/>
  <c r="K181" i="7" s="1"/>
  <c r="L181" i="7" s="1"/>
  <c r="I191" i="7"/>
  <c r="K191" i="7" s="1"/>
  <c r="L191" i="7" s="1"/>
  <c r="I213" i="7"/>
  <c r="K213" i="7" s="1"/>
  <c r="L213" i="7" s="1"/>
  <c r="I69" i="7"/>
  <c r="K69" i="7" s="1"/>
  <c r="L69" i="7" s="1"/>
  <c r="Q207" i="3"/>
  <c r="Q175" i="3"/>
  <c r="Q136" i="3"/>
  <c r="Q31" i="3"/>
  <c r="P155" i="3"/>
  <c r="P251" i="3"/>
  <c r="Q8" i="3"/>
  <c r="P30" i="3"/>
  <c r="P233" i="3"/>
  <c r="P201" i="3"/>
  <c r="Q39" i="3"/>
  <c r="Q255" i="3"/>
  <c r="Q25" i="3"/>
  <c r="Q222" i="3"/>
  <c r="Q86" i="3"/>
  <c r="Q271" i="3"/>
  <c r="Q264" i="3"/>
  <c r="Q220" i="3"/>
  <c r="Q238" i="3"/>
  <c r="Q212" i="3"/>
  <c r="Q81" i="3"/>
  <c r="Q224" i="3"/>
  <c r="Q35" i="3"/>
  <c r="P106" i="3"/>
  <c r="P111" i="3"/>
  <c r="P104" i="3"/>
  <c r="P199" i="3"/>
  <c r="P192" i="3"/>
  <c r="Q53" i="3"/>
  <c r="Q141" i="3"/>
  <c r="Q121" i="3"/>
  <c r="Q218" i="3"/>
  <c r="Q67" i="3"/>
  <c r="Q11" i="3"/>
  <c r="P90" i="3"/>
  <c r="P87" i="3"/>
  <c r="P65" i="3"/>
  <c r="P103" i="3"/>
  <c r="P114" i="3"/>
  <c r="Q95" i="3"/>
  <c r="Q226" i="3"/>
  <c r="Q20" i="3"/>
  <c r="Q273" i="3"/>
  <c r="Q122" i="3"/>
  <c r="Q270" i="3"/>
  <c r="Q84" i="3"/>
  <c r="Q109" i="3"/>
  <c r="Q202" i="3"/>
  <c r="Q88" i="3"/>
  <c r="Q240" i="3"/>
  <c r="Q243" i="3"/>
  <c r="Q26" i="3"/>
  <c r="Q3" i="3"/>
  <c r="Q79" i="3"/>
  <c r="Q194" i="3"/>
  <c r="Q171" i="3"/>
  <c r="Q221" i="3"/>
  <c r="Q49" i="3"/>
  <c r="Q267" i="3"/>
  <c r="Q60" i="3"/>
  <c r="Q19" i="3"/>
  <c r="Q72" i="3"/>
  <c r="Q213" i="3"/>
  <c r="Q231" i="3"/>
  <c r="Q234" i="3"/>
  <c r="Q51" i="3"/>
  <c r="Q227" i="3"/>
  <c r="Q225" i="3"/>
  <c r="Q93" i="3"/>
  <c r="Q236" i="3"/>
  <c r="Q143" i="3"/>
  <c r="Q211" i="3"/>
  <c r="Q217" i="3"/>
  <c r="Q195" i="3"/>
  <c r="Q63" i="3"/>
  <c r="Q137" i="3"/>
  <c r="Q101" i="3"/>
  <c r="Q203" i="3"/>
  <c r="Q206" i="3"/>
  <c r="N32" i="3"/>
  <c r="O32" i="3" s="1"/>
  <c r="Q44" i="3"/>
  <c r="Q75" i="3"/>
  <c r="Q15" i="3"/>
  <c r="Q183" i="3"/>
  <c r="Q166" i="3"/>
  <c r="P248" i="3"/>
  <c r="P168" i="3"/>
  <c r="P131" i="3"/>
  <c r="P154" i="3"/>
  <c r="P124" i="3"/>
  <c r="P107" i="3"/>
  <c r="Q37" i="3"/>
  <c r="Q22" i="3"/>
  <c r="Q246" i="3"/>
  <c r="Q209" i="3"/>
  <c r="Q242" i="3"/>
  <c r="Q265" i="3"/>
  <c r="Q260" i="3"/>
  <c r="Q176" i="3"/>
  <c r="Q96" i="3"/>
  <c r="Q17" i="3"/>
  <c r="Q106" i="3"/>
  <c r="Q2" i="3"/>
  <c r="Q111" i="3"/>
  <c r="Q133" i="3"/>
  <c r="L229" i="3"/>
  <c r="N229" i="3" s="1"/>
  <c r="O229" i="3" s="1"/>
  <c r="P7" i="3"/>
  <c r="P156" i="3"/>
  <c r="P132" i="3"/>
  <c r="P253" i="3"/>
  <c r="P92" i="3"/>
  <c r="Q258" i="3"/>
  <c r="Q262" i="3"/>
  <c r="Q204" i="3"/>
  <c r="Q108" i="3"/>
  <c r="Q23" i="3"/>
  <c r="Q172" i="3"/>
  <c r="Q214" i="3"/>
  <c r="Q128" i="3"/>
  <c r="Q78" i="3"/>
  <c r="Q188" i="3"/>
  <c r="Q90" i="3"/>
  <c r="Q119" i="3"/>
  <c r="Q87" i="3"/>
  <c r="Q94" i="3"/>
  <c r="P197" i="3"/>
  <c r="P45" i="3"/>
  <c r="P186" i="3"/>
  <c r="P257" i="3"/>
  <c r="P134" i="3"/>
  <c r="Q272" i="3"/>
  <c r="Q155" i="3"/>
  <c r="Q259" i="3"/>
  <c r="Q251" i="3"/>
  <c r="Q210" i="3"/>
  <c r="Q107" i="3"/>
  <c r="Q127" i="3"/>
  <c r="Q104" i="3"/>
  <c r="Q66" i="3"/>
  <c r="Q199" i="3"/>
  <c r="Q77" i="3"/>
  <c r="Q69" i="3"/>
  <c r="Q55" i="3"/>
  <c r="Q71" i="3"/>
  <c r="P126" i="3"/>
  <c r="P266" i="3"/>
  <c r="P144" i="3"/>
  <c r="P97" i="3"/>
  <c r="P249" i="3"/>
  <c r="P52" i="3"/>
  <c r="Q147" i="3"/>
  <c r="Q233" i="3"/>
  <c r="Q161" i="3"/>
  <c r="Q201" i="3"/>
  <c r="Q184" i="3"/>
  <c r="Q92" i="3"/>
  <c r="Q61" i="3"/>
  <c r="Q65" i="3"/>
  <c r="Q34" i="3"/>
  <c r="Q30" i="3"/>
  <c r="Q9" i="3"/>
  <c r="Q46" i="3"/>
  <c r="Q28" i="3"/>
  <c r="Q117" i="3"/>
  <c r="P76" i="3"/>
  <c r="P62" i="3"/>
  <c r="P29" i="3"/>
  <c r="P174" i="3"/>
  <c r="P118" i="3"/>
  <c r="Q70" i="3"/>
  <c r="Q140" i="3"/>
  <c r="Q232" i="3"/>
  <c r="Q102" i="3"/>
  <c r="Q178" i="3"/>
  <c r="Q48" i="3"/>
  <c r="Q50" i="3"/>
  <c r="Q160" i="3"/>
  <c r="Q230" i="3"/>
  <c r="Q241" i="3"/>
  <c r="Q68" i="3"/>
  <c r="Q43" i="3"/>
  <c r="Q10" i="3"/>
  <c r="Q14" i="3"/>
  <c r="P73" i="3"/>
  <c r="P158" i="3"/>
  <c r="P237" i="3"/>
  <c r="P245" i="3"/>
  <c r="P2" i="3"/>
  <c r="P133" i="3"/>
  <c r="P66" i="3"/>
  <c r="P272" i="3"/>
  <c r="P259" i="3"/>
  <c r="P210" i="3"/>
  <c r="P127" i="3"/>
  <c r="P208" i="3"/>
  <c r="Q5" i="3"/>
  <c r="Q157" i="3"/>
  <c r="Q189" i="3"/>
  <c r="Q89" i="3"/>
  <c r="Q123" i="3"/>
  <c r="Q16" i="3"/>
  <c r="Q27" i="3"/>
  <c r="Q198" i="3"/>
  <c r="Q100" i="3"/>
  <c r="Q58" i="3"/>
  <c r="Q40" i="3"/>
  <c r="Q76" i="3"/>
  <c r="Q126" i="3"/>
  <c r="Q248" i="3"/>
  <c r="P196" i="3"/>
  <c r="P182" i="3"/>
  <c r="P85" i="3"/>
  <c r="P163" i="3"/>
  <c r="P138" i="3"/>
  <c r="P119" i="3"/>
  <c r="P94" i="3"/>
  <c r="P34" i="3"/>
  <c r="P147" i="3"/>
  <c r="P161" i="3"/>
  <c r="P184" i="3"/>
  <c r="P61" i="3"/>
  <c r="P190" i="3"/>
  <c r="Q135" i="3"/>
  <c r="Q116" i="3"/>
  <c r="Q181" i="3"/>
  <c r="Q169" i="3"/>
  <c r="Q120" i="3"/>
  <c r="Q56" i="3"/>
  <c r="Q200" i="3"/>
  <c r="Q179" i="3"/>
  <c r="Q112" i="3"/>
  <c r="Q150" i="3"/>
  <c r="Q250" i="3"/>
  <c r="Q29" i="3"/>
  <c r="Q144" i="3"/>
  <c r="Q149" i="3"/>
  <c r="Q182" i="3"/>
  <c r="P32" i="3"/>
  <c r="P113" i="3"/>
  <c r="P149" i="3"/>
  <c r="P74" i="3"/>
  <c r="P151" i="3"/>
  <c r="P191" i="3"/>
  <c r="P77" i="3"/>
  <c r="P69" i="3"/>
  <c r="P55" i="3"/>
  <c r="P71" i="3"/>
  <c r="P160" i="3"/>
  <c r="P230" i="3"/>
  <c r="P241" i="3"/>
  <c r="P70" i="3"/>
  <c r="P140" i="3"/>
  <c r="P232" i="3"/>
  <c r="P102" i="3"/>
  <c r="P178" i="3"/>
  <c r="P48" i="3"/>
  <c r="P50" i="3"/>
  <c r="P91" i="3"/>
  <c r="P165" i="3"/>
  <c r="P228" i="3"/>
  <c r="Q73" i="3"/>
  <c r="Q196" i="3"/>
  <c r="Q167" i="3"/>
  <c r="Q7" i="3"/>
  <c r="Q62" i="3"/>
  <c r="Q266" i="3"/>
  <c r="Q113" i="3"/>
  <c r="Q168" i="3"/>
  <c r="Q146" i="3"/>
  <c r="Q197" i="3"/>
  <c r="Q142" i="3"/>
  <c r="Q151" i="3"/>
  <c r="Q249" i="3"/>
  <c r="Q186" i="3"/>
  <c r="Q132" i="3"/>
  <c r="P146" i="3"/>
  <c r="P139" i="3"/>
  <c r="P180" i="3"/>
  <c r="P36" i="3"/>
  <c r="P9" i="3"/>
  <c r="P46" i="3"/>
  <c r="P28" i="3"/>
  <c r="P117" i="3"/>
  <c r="P198" i="3"/>
  <c r="P100" i="3"/>
  <c r="P58" i="3"/>
  <c r="P5" i="3"/>
  <c r="P157" i="3"/>
  <c r="P189" i="3"/>
  <c r="P89" i="3"/>
  <c r="P123" i="3"/>
  <c r="P16" i="3"/>
  <c r="P27" i="3"/>
  <c r="P57" i="3"/>
  <c r="P115" i="3"/>
  <c r="P244" i="3"/>
  <c r="Q156" i="3"/>
  <c r="Q174" i="3"/>
  <c r="Q97" i="3"/>
  <c r="Q45" i="3"/>
  <c r="Q12" i="3"/>
  <c r="Q158" i="3"/>
  <c r="Q154" i="3"/>
  <c r="Q74" i="3"/>
  <c r="Q131" i="3"/>
  <c r="Q139" i="3"/>
  <c r="Q18" i="3"/>
  <c r="Q177" i="3"/>
  <c r="Q83" i="3"/>
  <c r="Q263" i="3"/>
  <c r="Q256" i="3"/>
  <c r="P40" i="3"/>
  <c r="P167" i="3"/>
  <c r="P250" i="3"/>
  <c r="P12" i="3"/>
  <c r="P142" i="3"/>
  <c r="P269" i="3"/>
  <c r="P68" i="3"/>
  <c r="P43" i="3"/>
  <c r="P10" i="3"/>
  <c r="P14" i="3"/>
  <c r="P112" i="3"/>
  <c r="P150" i="3"/>
  <c r="P135" i="3"/>
  <c r="P116" i="3"/>
  <c r="P181" i="3"/>
  <c r="P169" i="3"/>
  <c r="P120" i="3"/>
  <c r="P56" i="3"/>
  <c r="P200" i="3"/>
  <c r="P179" i="3"/>
  <c r="P33" i="3"/>
  <c r="P41" i="3"/>
  <c r="P64" i="3"/>
  <c r="Q269" i="3"/>
  <c r="Q124" i="3"/>
  <c r="Q118" i="3"/>
  <c r="Q36" i="3"/>
  <c r="Q191" i="3"/>
  <c r="Q52" i="3"/>
  <c r="Q138" i="3"/>
  <c r="Q245" i="3"/>
  <c r="Q237" i="3"/>
  <c r="Q163" i="3"/>
  <c r="Q153" i="3"/>
  <c r="Q247" i="3"/>
  <c r="Q98" i="3"/>
  <c r="Q59" i="3"/>
  <c r="Q42" i="3"/>
  <c r="P145" i="3"/>
  <c r="Q152" i="3"/>
  <c r="Q110" i="3"/>
  <c r="Q38" i="3"/>
  <c r="Q80" i="3"/>
  <c r="Q82" i="3"/>
  <c r="Q216" i="3"/>
  <c r="Q185" i="3"/>
  <c r="Q148" i="3"/>
  <c r="Q173" i="3"/>
  <c r="Q252" i="3"/>
  <c r="Q261" i="3"/>
  <c r="Q215" i="3"/>
  <c r="Q162" i="3"/>
  <c r="Q4" i="3"/>
  <c r="Q170" i="3"/>
  <c r="Q32" i="3"/>
  <c r="P18" i="3"/>
  <c r="P177" i="3"/>
  <c r="P83" i="3"/>
  <c r="P263" i="3"/>
  <c r="P256" i="3"/>
  <c r="P173" i="3"/>
  <c r="P252" i="3"/>
  <c r="P152" i="3"/>
  <c r="P110" i="3"/>
  <c r="P38" i="3"/>
  <c r="P80" i="3"/>
  <c r="P82" i="3"/>
  <c r="P216" i="3"/>
  <c r="P185" i="3"/>
  <c r="P148" i="3"/>
  <c r="P47" i="3"/>
  <c r="P130" i="3"/>
  <c r="P153" i="3"/>
  <c r="P247" i="3"/>
  <c r="P98" i="3"/>
  <c r="P59" i="3"/>
  <c r="P42" i="3"/>
  <c r="P271" i="3"/>
  <c r="P20" i="3"/>
  <c r="P221" i="3"/>
  <c r="P88" i="3"/>
  <c r="P35" i="3"/>
  <c r="P26" i="3"/>
  <c r="P75" i="3"/>
  <c r="P72" i="3"/>
  <c r="P84" i="3"/>
  <c r="P101" i="3"/>
  <c r="P105" i="3"/>
  <c r="P99" i="3"/>
  <c r="Q180" i="3"/>
  <c r="P261" i="3"/>
  <c r="P215" i="3"/>
  <c r="P162" i="3"/>
  <c r="P4" i="3"/>
  <c r="P170" i="3"/>
  <c r="P224" i="3"/>
  <c r="P109" i="3"/>
  <c r="P213" i="3"/>
  <c r="P86" i="3"/>
  <c r="P220" i="3"/>
  <c r="P49" i="3"/>
  <c r="P31" i="3"/>
  <c r="P243" i="3"/>
  <c r="P3" i="3"/>
  <c r="P15" i="3"/>
  <c r="P6" i="3"/>
  <c r="P205" i="3"/>
  <c r="Q257" i="3"/>
  <c r="P211" i="3"/>
  <c r="P225" i="3"/>
  <c r="P218" i="3"/>
  <c r="P19" i="3"/>
  <c r="P25" i="3"/>
  <c r="P264" i="3"/>
  <c r="P79" i="3"/>
  <c r="P93" i="3"/>
  <c r="P67" i="3"/>
  <c r="P53" i="3"/>
  <c r="P231" i="3"/>
  <c r="P8" i="3"/>
  <c r="P238" i="3"/>
  <c r="P267" i="3"/>
  <c r="P125" i="3"/>
  <c r="P54" i="3"/>
  <c r="P159" i="3"/>
  <c r="Q47" i="3"/>
  <c r="P203" i="3"/>
  <c r="P195" i="3"/>
  <c r="P273" i="3"/>
  <c r="P227" i="3"/>
  <c r="P222" i="3"/>
  <c r="P212" i="3"/>
  <c r="P60" i="3"/>
  <c r="P63" i="3"/>
  <c r="P240" i="3"/>
  <c r="P95" i="3"/>
  <c r="P236" i="3"/>
  <c r="P39" i="3"/>
  <c r="P141" i="3"/>
  <c r="P234" i="3"/>
  <c r="P21" i="3"/>
  <c r="P239" i="3"/>
  <c r="P129" i="3"/>
  <c r="Q105" i="3"/>
  <c r="P183" i="3"/>
  <c r="P171" i="3"/>
  <c r="P217" i="3"/>
  <c r="P207" i="3"/>
  <c r="P121" i="3"/>
  <c r="P51" i="3"/>
  <c r="P44" i="3"/>
  <c r="P11" i="3"/>
  <c r="P270" i="3"/>
  <c r="P137" i="3"/>
  <c r="P255" i="3"/>
  <c r="P226" i="3"/>
  <c r="P143" i="3"/>
  <c r="P164" i="3"/>
  <c r="P13" i="3"/>
  <c r="P187" i="3"/>
  <c r="Q145" i="3"/>
  <c r="P175" i="3"/>
  <c r="P122" i="3"/>
  <c r="P202" i="3"/>
  <c r="P206" i="3"/>
  <c r="P176" i="3"/>
  <c r="P96" i="3"/>
  <c r="P17" i="3"/>
  <c r="P37" i="3"/>
  <c r="P22" i="3"/>
  <c r="P246" i="3"/>
  <c r="P209" i="3"/>
  <c r="P242" i="3"/>
  <c r="P265" i="3"/>
  <c r="P260" i="3"/>
  <c r="P223" i="3"/>
  <c r="P268" i="3"/>
  <c r="P219" i="3"/>
  <c r="Q85" i="3"/>
  <c r="P136" i="3"/>
  <c r="P81" i="3"/>
  <c r="P194" i="3"/>
  <c r="P166" i="3"/>
  <c r="P128" i="3"/>
  <c r="P78" i="3"/>
  <c r="P188" i="3"/>
  <c r="P258" i="3"/>
  <c r="P262" i="3"/>
  <c r="P204" i="3"/>
  <c r="P108" i="3"/>
  <c r="P23" i="3"/>
  <c r="P172" i="3"/>
  <c r="P214" i="3"/>
  <c r="P193" i="3"/>
  <c r="P254" i="3"/>
  <c r="P24" i="3"/>
  <c r="Q253" i="3"/>
  <c r="Q130" i="3"/>
  <c r="Q99" i="3"/>
  <c r="Q54" i="3"/>
  <c r="Q164" i="3"/>
  <c r="Q13" i="3"/>
  <c r="Q187" i="3"/>
  <c r="Q239" i="3"/>
  <c r="Q223" i="3"/>
  <c r="Q268" i="3"/>
  <c r="Q219" i="3"/>
  <c r="Q129" i="3"/>
  <c r="Q193" i="3"/>
  <c r="Q254" i="3"/>
  <c r="Q24" i="3"/>
  <c r="Q21" i="3"/>
  <c r="Q134" i="3"/>
  <c r="Q208" i="3"/>
  <c r="Q192" i="3"/>
  <c r="L235" i="3"/>
  <c r="Q125" i="3"/>
  <c r="Q103" i="3"/>
  <c r="Q190" i="3"/>
  <c r="Q114" i="3"/>
  <c r="Q6" i="3"/>
  <c r="Q159" i="3"/>
  <c r="Q91" i="3"/>
  <c r="Q165" i="3"/>
  <c r="Q228" i="3"/>
  <c r="Q205" i="3"/>
  <c r="Q57" i="3"/>
  <c r="Q115" i="3"/>
  <c r="Q244" i="3"/>
  <c r="Q33" i="3"/>
  <c r="Q41" i="3"/>
  <c r="Q64" i="3"/>
  <c r="L197" i="5"/>
  <c r="N197" i="5" s="1"/>
  <c r="O197" i="5" s="1"/>
  <c r="L165" i="5"/>
  <c r="N165" i="5" s="1"/>
  <c r="O165" i="5" s="1"/>
  <c r="L149" i="5"/>
  <c r="N149" i="5" s="1"/>
  <c r="O149" i="5" s="1"/>
  <c r="L85" i="5"/>
  <c r="N85" i="5" s="1"/>
  <c r="O85" i="5" s="1"/>
  <c r="L93" i="5"/>
  <c r="N93" i="5" s="1"/>
  <c r="O93" i="5" s="1"/>
  <c r="L133" i="5"/>
  <c r="N133" i="5" s="1"/>
  <c r="O133" i="5" s="1"/>
  <c r="L261" i="5"/>
  <c r="N261" i="5" s="1"/>
  <c r="O261" i="5" s="1"/>
  <c r="M128" i="7" l="1"/>
  <c r="K128" i="7"/>
  <c r="L128" i="7" s="1"/>
  <c r="N92" i="7"/>
  <c r="K92" i="7"/>
  <c r="L92" i="7" s="1"/>
  <c r="M141" i="7"/>
  <c r="K141" i="7"/>
  <c r="L141" i="7" s="1"/>
  <c r="M152" i="7"/>
  <c r="K152" i="7"/>
  <c r="L152" i="7" s="1"/>
  <c r="M26" i="7"/>
  <c r="K26" i="7"/>
  <c r="L26" i="7" s="1"/>
  <c r="N71" i="7"/>
  <c r="K71" i="7"/>
  <c r="L71" i="7" s="1"/>
  <c r="N40" i="7"/>
  <c r="K40" i="7"/>
  <c r="L40" i="7" s="1"/>
  <c r="N129" i="7"/>
  <c r="K129" i="7"/>
  <c r="L129" i="7" s="1"/>
  <c r="N195" i="7"/>
  <c r="K195" i="7"/>
  <c r="L195" i="7" s="1"/>
  <c r="N223" i="7"/>
  <c r="K223" i="7"/>
  <c r="L223" i="7" s="1"/>
  <c r="N113" i="7"/>
  <c r="N35" i="7"/>
  <c r="K35" i="7"/>
  <c r="L35" i="7" s="1"/>
  <c r="N50" i="7"/>
  <c r="K50" i="7"/>
  <c r="L50" i="7" s="1"/>
  <c r="N194" i="7"/>
  <c r="K194" i="7"/>
  <c r="L194" i="7" s="1"/>
  <c r="M146" i="7"/>
  <c r="K146" i="7"/>
  <c r="L146" i="7" s="1"/>
  <c r="M44" i="7"/>
  <c r="K44" i="7"/>
  <c r="L44" i="7" s="1"/>
  <c r="N215" i="7"/>
  <c r="K215" i="7"/>
  <c r="L215" i="7" s="1"/>
  <c r="N77" i="7"/>
  <c r="K77" i="7"/>
  <c r="L77" i="7" s="1"/>
  <c r="M212" i="7"/>
  <c r="K212" i="7"/>
  <c r="L212" i="7" s="1"/>
  <c r="N164" i="7"/>
  <c r="K164" i="7"/>
  <c r="L164" i="7" s="1"/>
  <c r="N167" i="7"/>
  <c r="K167" i="7"/>
  <c r="L167" i="7" s="1"/>
  <c r="N112" i="7"/>
  <c r="K112" i="7"/>
  <c r="L112" i="7" s="1"/>
  <c r="N27" i="7"/>
  <c r="K27" i="7"/>
  <c r="L27" i="7" s="1"/>
  <c r="N43" i="7"/>
  <c r="K43" i="7"/>
  <c r="L43" i="7" s="1"/>
  <c r="N63" i="7"/>
  <c r="K63" i="7"/>
  <c r="L63" i="7" s="1"/>
  <c r="M101" i="7"/>
  <c r="K101" i="7"/>
  <c r="L101" i="7" s="1"/>
  <c r="N89" i="7"/>
  <c r="K89" i="7"/>
  <c r="L89" i="7" s="1"/>
  <c r="M39" i="7"/>
  <c r="K39" i="7"/>
  <c r="L39" i="7" s="1"/>
  <c r="N154" i="7"/>
  <c r="K154" i="7"/>
  <c r="L154" i="7" s="1"/>
  <c r="N199" i="7"/>
  <c r="K199" i="7"/>
  <c r="L199" i="7" s="1"/>
  <c r="M45" i="7"/>
  <c r="K45" i="7"/>
  <c r="L45" i="7" s="1"/>
  <c r="N51" i="7"/>
  <c r="K51" i="7"/>
  <c r="L51" i="7" s="1"/>
  <c r="N116" i="7"/>
  <c r="K116" i="7"/>
  <c r="L116" i="7" s="1"/>
  <c r="M86" i="7"/>
  <c r="K86" i="7"/>
  <c r="L86" i="7" s="1"/>
  <c r="N207" i="7"/>
  <c r="K207" i="7"/>
  <c r="L207" i="7" s="1"/>
  <c r="N14" i="7"/>
  <c r="K14" i="7"/>
  <c r="L14" i="7" s="1"/>
  <c r="M131" i="7"/>
  <c r="K131" i="7"/>
  <c r="L131" i="7" s="1"/>
  <c r="N197" i="7"/>
  <c r="K197" i="7"/>
  <c r="L197" i="7" s="1"/>
  <c r="N9" i="7"/>
  <c r="K9" i="7"/>
  <c r="L9" i="7" s="1"/>
  <c r="M192" i="7"/>
  <c r="K192" i="7"/>
  <c r="L192" i="7" s="1"/>
  <c r="N147" i="7"/>
  <c r="K147" i="7"/>
  <c r="L147" i="7" s="1"/>
  <c r="M29" i="7"/>
  <c r="K29" i="7"/>
  <c r="L29" i="7" s="1"/>
  <c r="N153" i="7"/>
  <c r="K153" i="7"/>
  <c r="L153" i="7" s="1"/>
  <c r="N73" i="7"/>
  <c r="K73" i="7"/>
  <c r="L73" i="7" s="1"/>
  <c r="N93" i="7"/>
  <c r="K93" i="7"/>
  <c r="L93" i="7" s="1"/>
  <c r="M31" i="7"/>
  <c r="M130" i="7"/>
  <c r="N88" i="7"/>
  <c r="N23" i="7"/>
  <c r="M46" i="7"/>
  <c r="M196" i="7"/>
  <c r="N169" i="7"/>
  <c r="N165" i="7"/>
  <c r="N130" i="7"/>
  <c r="N29" i="7"/>
  <c r="M109" i="7"/>
  <c r="M113" i="7"/>
  <c r="M106" i="7"/>
  <c r="M215" i="7"/>
  <c r="M23" i="7"/>
  <c r="N106" i="7"/>
  <c r="M88" i="7"/>
  <c r="M79" i="7"/>
  <c r="N109" i="7"/>
  <c r="N131" i="7"/>
  <c r="N196" i="7"/>
  <c r="M107" i="7"/>
  <c r="N107" i="7"/>
  <c r="N175" i="7"/>
  <c r="M78" i="7"/>
  <c r="N233" i="7"/>
  <c r="M165" i="7"/>
  <c r="M30" i="7"/>
  <c r="N156" i="7"/>
  <c r="M81" i="7"/>
  <c r="N4" i="7"/>
  <c r="N55" i="7"/>
  <c r="M160" i="7"/>
  <c r="M89" i="7"/>
  <c r="N69" i="7"/>
  <c r="M190" i="7"/>
  <c r="M33" i="7"/>
  <c r="N79" i="7"/>
  <c r="N78" i="7"/>
  <c r="N159" i="7"/>
  <c r="M217" i="7"/>
  <c r="M97" i="7"/>
  <c r="N28" i="7"/>
  <c r="N191" i="7"/>
  <c r="N157" i="7"/>
  <c r="N180" i="7"/>
  <c r="N76" i="7"/>
  <c r="M135" i="7"/>
  <c r="N81" i="7"/>
  <c r="M4" i="7"/>
  <c r="M37" i="7"/>
  <c r="M157" i="7"/>
  <c r="M77" i="7"/>
  <c r="N235" i="7"/>
  <c r="N33" i="7"/>
  <c r="M180" i="7"/>
  <c r="M227" i="7"/>
  <c r="M156" i="7"/>
  <c r="N190" i="7"/>
  <c r="M72" i="7"/>
  <c r="N96" i="7"/>
  <c r="N228" i="7"/>
  <c r="N11" i="7"/>
  <c r="N217" i="7"/>
  <c r="M149" i="7"/>
  <c r="M11" i="7"/>
  <c r="N142" i="7"/>
  <c r="N212" i="7"/>
  <c r="N225" i="7"/>
  <c r="M51" i="7"/>
  <c r="M71" i="7"/>
  <c r="M161" i="7"/>
  <c r="N219" i="7"/>
  <c r="N160" i="7"/>
  <c r="M13" i="7"/>
  <c r="M234" i="7"/>
  <c r="N141" i="7"/>
  <c r="M175" i="7"/>
  <c r="N135" i="7"/>
  <c r="M228" i="7"/>
  <c r="M14" i="7"/>
  <c r="N241" i="7"/>
  <c r="N6" i="7"/>
  <c r="N72" i="7"/>
  <c r="N10" i="7"/>
  <c r="M32" i="7"/>
  <c r="N181" i="7"/>
  <c r="M53" i="7"/>
  <c r="M118" i="7"/>
  <c r="M233" i="7"/>
  <c r="N38" i="7"/>
  <c r="M111" i="7"/>
  <c r="M112" i="7"/>
  <c r="N178" i="7"/>
  <c r="M225" i="7"/>
  <c r="M22" i="7"/>
  <c r="N149" i="7"/>
  <c r="N30" i="7"/>
  <c r="N161" i="7"/>
  <c r="M201" i="7"/>
  <c r="M93" i="7"/>
  <c r="M163" i="7"/>
  <c r="N22" i="7"/>
  <c r="N37" i="7"/>
  <c r="M209" i="7"/>
  <c r="M195" i="7"/>
  <c r="M219" i="7"/>
  <c r="N97" i="7"/>
  <c r="N39" i="7"/>
  <c r="N138" i="7"/>
  <c r="N26" i="7"/>
  <c r="M52" i="7"/>
  <c r="N189" i="7"/>
  <c r="M171" i="7"/>
  <c r="N210" i="7"/>
  <c r="M210" i="7"/>
  <c r="M132" i="7"/>
  <c r="N237" i="7"/>
  <c r="M104" i="7"/>
  <c r="N104" i="7"/>
  <c r="N66" i="7"/>
  <c r="N171" i="7"/>
  <c r="M94" i="7"/>
  <c r="M42" i="7"/>
  <c r="N132" i="7"/>
  <c r="M90" i="7"/>
  <c r="M194" i="7"/>
  <c r="M8" i="7"/>
  <c r="M49" i="7"/>
  <c r="N211" i="7"/>
  <c r="N174" i="7"/>
  <c r="M74" i="7"/>
  <c r="N127" i="7"/>
  <c r="N90" i="7"/>
  <c r="M5" i="7"/>
  <c r="M216" i="7"/>
  <c r="N64" i="7"/>
  <c r="N111" i="7"/>
  <c r="M150" i="7"/>
  <c r="M134" i="7"/>
  <c r="M189" i="7"/>
  <c r="M27" i="7"/>
  <c r="M84" i="7"/>
  <c r="N140" i="7"/>
  <c r="N49" i="7"/>
  <c r="N80" i="7"/>
  <c r="N42" i="7"/>
  <c r="M142" i="7"/>
  <c r="N163" i="7"/>
  <c r="N8" i="7"/>
  <c r="N83" i="7"/>
  <c r="M137" i="7"/>
  <c r="N176" i="7"/>
  <c r="M237" i="7"/>
  <c r="N52" i="7"/>
  <c r="N134" i="7"/>
  <c r="M168" i="7"/>
  <c r="M64" i="7"/>
  <c r="M10" i="7"/>
  <c r="N13" i="7"/>
  <c r="N227" i="7"/>
  <c r="M241" i="7"/>
  <c r="M38" i="7"/>
  <c r="M230" i="7"/>
  <c r="M178" i="7"/>
  <c r="N232" i="7"/>
  <c r="M60" i="7"/>
  <c r="M119" i="7"/>
  <c r="M145" i="7"/>
  <c r="M226" i="7"/>
  <c r="M232" i="7"/>
  <c r="N166" i="7"/>
  <c r="M115" i="7"/>
  <c r="N170" i="7"/>
  <c r="N145" i="7"/>
  <c r="M41" i="7"/>
  <c r="N101" i="7"/>
  <c r="M188" i="7"/>
  <c r="N188" i="7"/>
  <c r="M99" i="7"/>
  <c r="M59" i="7"/>
  <c r="M105" i="7"/>
  <c r="M185" i="7"/>
  <c r="M28" i="7"/>
  <c r="M18" i="7"/>
  <c r="N18" i="7"/>
  <c r="N108" i="7"/>
  <c r="M220" i="7"/>
  <c r="M223" i="7"/>
  <c r="N240" i="7"/>
  <c r="N118" i="7"/>
  <c r="N185" i="7"/>
  <c r="N120" i="7"/>
  <c r="N155" i="7"/>
  <c r="N238" i="7"/>
  <c r="N152" i="7"/>
  <c r="N172" i="7"/>
  <c r="N162" i="7"/>
  <c r="M173" i="7"/>
  <c r="M108" i="7"/>
  <c r="N168" i="7"/>
  <c r="M54" i="7"/>
  <c r="M158" i="7"/>
  <c r="N158" i="7"/>
  <c r="N75" i="7"/>
  <c r="M2" i="7"/>
  <c r="N221" i="7"/>
  <c r="M110" i="7"/>
  <c r="M82" i="7"/>
  <c r="M83" i="7"/>
  <c r="N12" i="7"/>
  <c r="N209" i="7"/>
  <c r="M16" i="7"/>
  <c r="N193" i="7"/>
  <c r="M235" i="7"/>
  <c r="N229" i="7"/>
  <c r="M186" i="7"/>
  <c r="M229" i="7"/>
  <c r="M213" i="7"/>
  <c r="N34" i="7"/>
  <c r="N213" i="7"/>
  <c r="N214" i="7"/>
  <c r="N100" i="7"/>
  <c r="M75" i="7"/>
  <c r="N110" i="7"/>
  <c r="M120" i="7"/>
  <c r="N151" i="7"/>
  <c r="M15" i="7"/>
  <c r="M221" i="7"/>
  <c r="M121" i="7"/>
  <c r="M214" i="7"/>
  <c r="M240" i="7"/>
  <c r="M238" i="7"/>
  <c r="N230" i="7"/>
  <c r="M191" i="7"/>
  <c r="M172" i="7"/>
  <c r="M200" i="7"/>
  <c r="M92" i="7"/>
  <c r="M147" i="7"/>
  <c r="N115" i="7"/>
  <c r="N41" i="7"/>
  <c r="M127" i="7"/>
  <c r="N186" i="7"/>
  <c r="N15" i="7"/>
  <c r="M65" i="7"/>
  <c r="N65" i="7"/>
  <c r="M155" i="7"/>
  <c r="N70" i="7"/>
  <c r="N60" i="7"/>
  <c r="M21" i="7"/>
  <c r="N16" i="7"/>
  <c r="M95" i="7"/>
  <c r="M17" i="7"/>
  <c r="M224" i="7"/>
  <c r="M35" i="7"/>
  <c r="N47" i="7"/>
  <c r="M198" i="7"/>
  <c r="N133" i="7"/>
  <c r="N61" i="7"/>
  <c r="M62" i="7"/>
  <c r="N231" i="7"/>
  <c r="M136" i="7"/>
  <c r="M57" i="7"/>
  <c r="N117" i="7"/>
  <c r="N121" i="7"/>
  <c r="M205" i="7"/>
  <c r="N150" i="7"/>
  <c r="N183" i="7"/>
  <c r="N137" i="7"/>
  <c r="M116" i="7"/>
  <c r="N124" i="7"/>
  <c r="N105" i="7"/>
  <c r="N139" i="7"/>
  <c r="M96" i="7"/>
  <c r="M50" i="7"/>
  <c r="N68" i="7"/>
  <c r="M182" i="7"/>
  <c r="N143" i="7"/>
  <c r="N198" i="7"/>
  <c r="M153" i="7"/>
  <c r="M164" i="7"/>
  <c r="N99" i="7"/>
  <c r="N182" i="7"/>
  <c r="N206" i="7"/>
  <c r="M183" i="7"/>
  <c r="M181" i="7"/>
  <c r="N187" i="7"/>
  <c r="M3" i="7"/>
  <c r="M87" i="7"/>
  <c r="N128" i="7"/>
  <c r="M25" i="7"/>
  <c r="N53" i="7"/>
  <c r="N91" i="7"/>
  <c r="M133" i="7"/>
  <c r="M179" i="7"/>
  <c r="N200" i="7"/>
  <c r="M218" i="7"/>
  <c r="M100" i="7"/>
  <c r="M56" i="7"/>
  <c r="M166" i="7"/>
  <c r="N56" i="7"/>
  <c r="M222" i="7"/>
  <c r="M139" i="7"/>
  <c r="N67" i="7"/>
  <c r="M144" i="7"/>
  <c r="M177" i="7"/>
  <c r="M143" i="7"/>
  <c r="M124" i="7"/>
  <c r="N136" i="7"/>
  <c r="N102" i="7"/>
  <c r="N216" i="7"/>
  <c r="M6" i="7"/>
  <c r="M61" i="7"/>
  <c r="M208" i="7"/>
  <c r="M206" i="7"/>
  <c r="N239" i="7"/>
  <c r="N31" i="7"/>
  <c r="M73" i="7"/>
  <c r="N224" i="7"/>
  <c r="N123" i="7"/>
  <c r="N192" i="7"/>
  <c r="N82" i="7"/>
  <c r="N20" i="7"/>
  <c r="M91" i="7"/>
  <c r="N85" i="7"/>
  <c r="M36" i="7"/>
  <c r="N177" i="7"/>
  <c r="N94" i="7"/>
  <c r="N57" i="7"/>
  <c r="N236" i="7"/>
  <c r="M102" i="7"/>
  <c r="N17" i="7"/>
  <c r="M9" i="7"/>
  <c r="N226" i="7"/>
  <c r="M211" i="7"/>
  <c r="M67" i="7"/>
  <c r="M19" i="7"/>
  <c r="N114" i="7"/>
  <c r="N86" i="7"/>
  <c r="M40" i="7"/>
  <c r="N7" i="7"/>
  <c r="M122" i="7"/>
  <c r="M117" i="7"/>
  <c r="M197" i="7"/>
  <c r="M80" i="7"/>
  <c r="N234" i="7"/>
  <c r="N173" i="7"/>
  <c r="N58" i="7"/>
  <c r="M58" i="7"/>
  <c r="M43" i="7"/>
  <c r="M138" i="7"/>
  <c r="M34" i="7"/>
  <c r="M154" i="7"/>
  <c r="M207" i="7"/>
  <c r="N74" i="7"/>
  <c r="M55" i="7"/>
  <c r="N59" i="7"/>
  <c r="N32" i="7"/>
  <c r="N87" i="7"/>
  <c r="M123" i="7"/>
  <c r="N203" i="7"/>
  <c r="M140" i="7"/>
  <c r="M236" i="7"/>
  <c r="M85" i="7"/>
  <c r="N222" i="7"/>
  <c r="M20" i="7"/>
  <c r="N144" i="7"/>
  <c r="N179" i="7"/>
  <c r="N45" i="7"/>
  <c r="N21" i="7"/>
  <c r="N25" i="7"/>
  <c r="N148" i="7"/>
  <c r="N36" i="7"/>
  <c r="M98" i="7"/>
  <c r="N54" i="7"/>
  <c r="M203" i="7"/>
  <c r="M176" i="7"/>
  <c r="N208" i="7"/>
  <c r="N44" i="7"/>
  <c r="M193" i="7"/>
  <c r="M170" i="7"/>
  <c r="M202" i="7"/>
  <c r="M162" i="7"/>
  <c r="N62" i="7"/>
  <c r="N202" i="7"/>
  <c r="M204" i="7"/>
  <c r="N204" i="7"/>
  <c r="M76" i="7"/>
  <c r="M70" i="7"/>
  <c r="N19" i="7"/>
  <c r="M174" i="7"/>
  <c r="M68" i="7"/>
  <c r="M7" i="7"/>
  <c r="M239" i="7"/>
  <c r="N201" i="7"/>
  <c r="M231" i="7"/>
  <c r="M66" i="7"/>
  <c r="M69" i="7"/>
  <c r="M129" i="7"/>
  <c r="N205" i="7"/>
  <c r="N122" i="7"/>
  <c r="M114" i="7"/>
  <c r="M159" i="7"/>
  <c r="N218" i="7"/>
  <c r="N220" i="7"/>
  <c r="N98" i="7"/>
  <c r="M187" i="7"/>
  <c r="M12" i="7"/>
  <c r="N95" i="7"/>
  <c r="M199" i="7"/>
  <c r="N119" i="7"/>
  <c r="M167" i="7"/>
  <c r="N3" i="7"/>
  <c r="M148" i="7"/>
  <c r="N84" i="7"/>
  <c r="M47" i="7"/>
  <c r="N2" i="7"/>
  <c r="N5" i="7"/>
  <c r="M48" i="7"/>
  <c r="M63" i="7"/>
  <c r="N48" i="7"/>
  <c r="M151" i="7"/>
  <c r="Q229" i="3"/>
  <c r="P229" i="3"/>
  <c r="N235" i="3"/>
  <c r="O235" i="3" s="1"/>
  <c r="Q235" i="3"/>
  <c r="P235" i="3"/>
</calcChain>
</file>

<file path=xl/sharedStrings.xml><?xml version="1.0" encoding="utf-8"?>
<sst xmlns="http://schemas.openxmlformats.org/spreadsheetml/2006/main" count="2463" uniqueCount="103">
  <si>
    <t>Teams</t>
  </si>
  <si>
    <t>ARI</t>
  </si>
  <si>
    <t>ATL</t>
  </si>
  <si>
    <t>BAL</t>
  </si>
  <si>
    <t>BUF</t>
  </si>
  <si>
    <t>CAR</t>
  </si>
  <si>
    <t>CHI</t>
  </si>
  <si>
    <t>CIN</t>
  </si>
  <si>
    <t>CLE</t>
  </si>
  <si>
    <t>DAL</t>
  </si>
  <si>
    <t>DEN</t>
  </si>
  <si>
    <t>DET</t>
  </si>
  <si>
    <t>GB</t>
  </si>
  <si>
    <t>HOU</t>
  </si>
  <si>
    <t>IND</t>
  </si>
  <si>
    <t>JAX</t>
  </si>
  <si>
    <t>KC</t>
  </si>
  <si>
    <t>MIA</t>
  </si>
  <si>
    <t>MIN</t>
  </si>
  <si>
    <t>NE</t>
  </si>
  <si>
    <t>TEN</t>
  </si>
  <si>
    <t>NO</t>
  </si>
  <si>
    <t>NYG</t>
  </si>
  <si>
    <t>NYJ</t>
  </si>
  <si>
    <t>LV</t>
  </si>
  <si>
    <t>PHI</t>
  </si>
  <si>
    <t>PIT</t>
  </si>
  <si>
    <t>LAR</t>
  </si>
  <si>
    <t>LAC</t>
  </si>
  <si>
    <t>SF</t>
  </si>
  <si>
    <t>SEA</t>
  </si>
  <si>
    <t>TBB</t>
  </si>
  <si>
    <t>WAS</t>
  </si>
  <si>
    <t>NA</t>
  </si>
  <si>
    <t>elo</t>
  </si>
  <si>
    <t>team</t>
  </si>
  <si>
    <t>division</t>
  </si>
  <si>
    <t>conference</t>
  </si>
  <si>
    <t>AFC East</t>
  </si>
  <si>
    <t>AFC</t>
  </si>
  <si>
    <t>AFC West</t>
  </si>
  <si>
    <t>NFC South</t>
  </si>
  <si>
    <t>NFC</t>
  </si>
  <si>
    <t>NFC East</t>
  </si>
  <si>
    <t>NFC North</t>
  </si>
  <si>
    <t>AFC North</t>
  </si>
  <si>
    <t>NFC West</t>
  </si>
  <si>
    <t>AFC South</t>
  </si>
  <si>
    <t>week</t>
  </si>
  <si>
    <t>date</t>
  </si>
  <si>
    <t>home</t>
  </si>
  <si>
    <t>away</t>
  </si>
  <si>
    <t>h_win</t>
  </si>
  <si>
    <t>a_win</t>
  </si>
  <si>
    <t>tie</t>
  </si>
  <si>
    <t>dis_home</t>
  </si>
  <si>
    <t>dis_away</t>
  </si>
  <si>
    <t>Home Elo</t>
  </si>
  <si>
    <t>Away Elo</t>
  </si>
  <si>
    <t>Elo Diff</t>
  </si>
  <si>
    <t>Dis Diff</t>
  </si>
  <si>
    <t>Home Win Prob</t>
  </si>
  <si>
    <t>Away Win Prob</t>
  </si>
  <si>
    <t xml:space="preserve">Ravens </t>
  </si>
  <si>
    <t>Bills</t>
  </si>
  <si>
    <t>Giants</t>
  </si>
  <si>
    <t>Cowboys</t>
  </si>
  <si>
    <t>Rams</t>
  </si>
  <si>
    <t>Packers</t>
  </si>
  <si>
    <t>Bills (A)</t>
  </si>
  <si>
    <t>Ravens (H)</t>
  </si>
  <si>
    <t>Cowboys (H)</t>
  </si>
  <si>
    <t>Giants (A)</t>
  </si>
  <si>
    <t>Rams (A)</t>
  </si>
  <si>
    <t>Packers (H)</t>
  </si>
  <si>
    <t>Team</t>
  </si>
  <si>
    <t>Win Probability</t>
  </si>
  <si>
    <t>Week</t>
  </si>
  <si>
    <t>Home Diff</t>
  </si>
  <si>
    <t>Away Diff</t>
  </si>
  <si>
    <t>Home vs Opp Strength</t>
  </si>
  <si>
    <t>Away vs Opp Strength</t>
  </si>
  <si>
    <t>Opp Strength</t>
  </si>
  <si>
    <t>Division</t>
  </si>
  <si>
    <t>2021 Record</t>
  </si>
  <si>
    <t>Record Through Week 2</t>
  </si>
  <si>
    <t xml:space="preserve"> 9-8</t>
  </si>
  <si>
    <t xml:space="preserve"> 10-7</t>
  </si>
  <si>
    <t xml:space="preserve"> 4-13</t>
  </si>
  <si>
    <t xml:space="preserve"> 8-9</t>
  </si>
  <si>
    <t xml:space="preserve"> 9-7-1</t>
  </si>
  <si>
    <t xml:space="preserve"> 3-14</t>
  </si>
  <si>
    <t xml:space="preserve"> 12-5</t>
  </si>
  <si>
    <t xml:space="preserve"> 7-10</t>
  </si>
  <si>
    <t xml:space="preserve"> 6-11</t>
  </si>
  <si>
    <t xml:space="preserve"> 3-13-1</t>
  </si>
  <si>
    <t xml:space="preserve"> 13-4</t>
  </si>
  <si>
    <t xml:space="preserve"> 5-12</t>
  </si>
  <si>
    <t xml:space="preserve"> 11-6</t>
  </si>
  <si>
    <t xml:space="preserve"> 2-0</t>
  </si>
  <si>
    <t xml:space="preserve"> 1-1</t>
  </si>
  <si>
    <t xml:space="preserve"> 0-2</t>
  </si>
  <si>
    <t xml:space="preserve"> 0-1-1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</si>
</sst>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168" fontId="0" fillId="0" borderId="0" xfId="0" applyNumberFormat="1"/>
    <xf numFmtId="2" fontId="0" fillId="0" borderId="0" xfId="0" applyNumberFormat="1"/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3" xfId="0" applyBorder="1" applyAlignment="1">
      <alignment horizontal="center"/>
    </xf>
    <xf numFmtId="168" fontId="0" fillId="2" borderId="3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168" fontId="0" fillId="2" borderId="4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9" xfId="0" applyFill="1" applyBorder="1" applyAlignment="1">
      <alignment horizontal="center"/>
    </xf>
    <xf numFmtId="16" fontId="0" fillId="2" borderId="9" xfId="0" applyNumberFormat="1" applyFill="1" applyBorder="1" applyAlignment="1">
      <alignment horizontal="center"/>
    </xf>
    <xf numFmtId="17" fontId="0" fillId="2" borderId="9" xfId="0" applyNumberFormat="1" applyFill="1" applyBorder="1" applyAlignment="1">
      <alignment horizontal="center"/>
    </xf>
    <xf numFmtId="168" fontId="0" fillId="2" borderId="9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" fontId="0" fillId="2" borderId="3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16" fontId="0" fillId="2" borderId="10" xfId="0" applyNumberFormat="1" applyFill="1" applyBorder="1" applyAlignment="1">
      <alignment horizontal="center"/>
    </xf>
    <xf numFmtId="168" fontId="0" fillId="2" borderId="10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</cellXfs>
  <cellStyles count="1">
    <cellStyle name="Normal" xfId="0" builtinId="0"/>
  </cellStyles>
  <dxfs count="24"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8" formatCode="0.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8" formatCode="0.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numFmt numFmtId="21" formatCode="d\-mmm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numFmt numFmtId="168" formatCode="0.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94C6A9E-A736-714D-8401-82E083851186}" name="Table7" displayName="Table7" ref="F1:J33" totalsRowShown="0" headerRowDxfId="17" dataDxfId="9" headerRowBorderDxfId="15" tableBorderDxfId="16">
  <autoFilter ref="F1:J33" xr:uid="{E94C6A9E-A736-714D-8401-82E08385118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B7767E9-68E6-9D43-9708-EF383F9EBA31}" name="Team" dataDxfId="14"/>
    <tableColumn id="2" xr3:uid="{7086CBC1-178D-A743-B062-E7021F635DCE}" name="Division" dataDxfId="13"/>
    <tableColumn id="3" xr3:uid="{8E6FC594-1B61-9E40-A64B-575F3908A1CF}" name="2021 Record" dataDxfId="12"/>
    <tableColumn id="4" xr3:uid="{3CE496A5-8924-7C4D-9CE2-58DF62BCF256}" name="Record Through Week 2" dataDxfId="11"/>
    <tableColumn id="7" xr3:uid="{C3C0B53D-51B7-C94C-A107-153CE8738C43}" name="Opp Strength" dataDxfId="10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BEAF4C-1426-BE45-9052-221124873796}" name="Table8" displayName="Table8" ref="Q1:U3" totalsRowShown="0" headerRowDxfId="6" dataDxfId="0" headerRowBorderDxfId="7" tableBorderDxfId="8">
  <autoFilter ref="Q1:U3" xr:uid="{04BEAF4C-1426-BE45-9052-22112487379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94701723-3F0D-9C47-94B7-214FACF17D7F}" name="Team" dataDxfId="5"/>
    <tableColumn id="2" xr3:uid="{3D3F44F2-2355-4248-A287-C1F2AB0EAEE9}" name="Division" dataDxfId="4"/>
    <tableColumn id="3" xr3:uid="{C7FEB86A-948C-3A42-9148-D792993557AB}" name="Home vs Opp Strength" dataDxfId="3"/>
    <tableColumn id="4" xr3:uid="{431C1234-44DA-FC43-9EF5-297C23A79D17}" name="Away vs Opp Strength" dataDxfId="2"/>
    <tableColumn id="5" xr3:uid="{2C1A1675-A2AC-B046-8EF3-0442EB45F2E1}" name="Opp Strength" dataDxfId="1">
      <calculatedColumnFormula>(S2+T2)/2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A1B9738-6713-B247-9AF4-8CC3680D0B79}" name="Table46" displayName="Table46" ref="Q2:S8" totalsRowShown="0" headerRowDxfId="23" dataDxfId="22" tableBorderDxfId="21">
  <autoFilter ref="Q2:S8" xr:uid="{E1353232-39E8-FD43-A460-73E9A72E138F}">
    <filterColumn colId="0" hiddenButton="1"/>
    <filterColumn colId="1" hiddenButton="1"/>
    <filterColumn colId="2" hiddenButton="1"/>
  </autoFilter>
  <tableColumns count="3">
    <tableColumn id="1" xr3:uid="{3F3D9B04-342E-D14B-B0B5-4FD54FB23C2A}" name="Team" dataDxfId="20"/>
    <tableColumn id="3" xr3:uid="{8CDD3CDB-5240-8242-B9B2-1B1E3CE01848}" name="Week" dataDxfId="19"/>
    <tableColumn id="2" xr3:uid="{30720CEC-DDE2-AB4D-9A38-526794168D41}" name="Win Probability" dataDxfId="18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4B6CB-84F1-F045-BEE6-FF213015C67D}">
  <dimension ref="A1:AG33"/>
  <sheetViews>
    <sheetView workbookViewId="0">
      <selection sqref="A1:AG34"/>
    </sheetView>
  </sheetViews>
  <sheetFormatPr baseColWidth="10" defaultRowHeight="16" x14ac:dyDescent="0.2"/>
  <sheetData>
    <row r="1" spans="1:3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">
      <c r="A2" t="s">
        <v>1</v>
      </c>
      <c r="B2" t="s">
        <v>33</v>
      </c>
      <c r="C2">
        <v>1868</v>
      </c>
      <c r="D2">
        <v>2366</v>
      </c>
      <c r="E2">
        <v>2274</v>
      </c>
      <c r="F2">
        <v>2107</v>
      </c>
      <c r="G2">
        <v>1819</v>
      </c>
      <c r="H2">
        <v>1876</v>
      </c>
      <c r="I2">
        <v>2085</v>
      </c>
      <c r="J2">
        <v>1077</v>
      </c>
      <c r="K2">
        <v>904</v>
      </c>
      <c r="L2">
        <v>2074</v>
      </c>
      <c r="M2">
        <v>2017</v>
      </c>
      <c r="N2">
        <v>1188</v>
      </c>
      <c r="O2">
        <v>1764</v>
      </c>
      <c r="P2">
        <v>2072</v>
      </c>
      <c r="Q2">
        <v>1360</v>
      </c>
      <c r="R2">
        <v>2390</v>
      </c>
      <c r="S2">
        <v>1805</v>
      </c>
      <c r="T2">
        <v>2700</v>
      </c>
      <c r="U2">
        <v>1687</v>
      </c>
      <c r="V2">
        <v>1548</v>
      </c>
      <c r="W2">
        <v>2481</v>
      </c>
      <c r="X2">
        <v>2481</v>
      </c>
      <c r="Y2">
        <v>290</v>
      </c>
      <c r="Z2">
        <v>2420</v>
      </c>
      <c r="AA2">
        <v>2136</v>
      </c>
      <c r="AB2">
        <v>373</v>
      </c>
      <c r="AC2">
        <v>373</v>
      </c>
      <c r="AD2">
        <v>750</v>
      </c>
      <c r="AE2">
        <v>1513</v>
      </c>
      <c r="AF2">
        <v>2184</v>
      </c>
      <c r="AG2">
        <v>2362</v>
      </c>
    </row>
    <row r="3" spans="1:33" x14ac:dyDescent="0.2">
      <c r="A3" t="s">
        <v>2</v>
      </c>
      <c r="B3">
        <v>1868</v>
      </c>
      <c r="C3" t="s">
        <v>33</v>
      </c>
      <c r="D3">
        <v>679</v>
      </c>
      <c r="E3">
        <v>910</v>
      </c>
      <c r="F3">
        <v>238</v>
      </c>
      <c r="G3">
        <v>717</v>
      </c>
      <c r="H3">
        <v>476</v>
      </c>
      <c r="I3">
        <v>726</v>
      </c>
      <c r="J3">
        <v>792</v>
      </c>
      <c r="K3">
        <v>1403</v>
      </c>
      <c r="L3">
        <v>735</v>
      </c>
      <c r="M3">
        <v>927</v>
      </c>
      <c r="N3">
        <v>800</v>
      </c>
      <c r="O3">
        <v>531</v>
      </c>
      <c r="P3">
        <v>344</v>
      </c>
      <c r="Q3">
        <v>801</v>
      </c>
      <c r="R3">
        <v>661</v>
      </c>
      <c r="S3">
        <v>1129</v>
      </c>
      <c r="T3">
        <v>1074</v>
      </c>
      <c r="U3">
        <v>248</v>
      </c>
      <c r="V3">
        <v>473</v>
      </c>
      <c r="W3">
        <v>869</v>
      </c>
      <c r="X3">
        <v>869</v>
      </c>
      <c r="Y3">
        <v>19633</v>
      </c>
      <c r="Z3">
        <v>782</v>
      </c>
      <c r="AA3">
        <v>676</v>
      </c>
      <c r="AB3">
        <v>2174</v>
      </c>
      <c r="AC3">
        <v>2174</v>
      </c>
      <c r="AD3">
        <v>2618</v>
      </c>
      <c r="AE3">
        <v>2705</v>
      </c>
      <c r="AF3">
        <v>455</v>
      </c>
      <c r="AG3">
        <v>636</v>
      </c>
    </row>
    <row r="4" spans="1:33" x14ac:dyDescent="0.2">
      <c r="A4" t="s">
        <v>3</v>
      </c>
      <c r="B4">
        <v>2366</v>
      </c>
      <c r="C4">
        <v>679</v>
      </c>
      <c r="D4" t="s">
        <v>33</v>
      </c>
      <c r="E4">
        <v>370</v>
      </c>
      <c r="F4">
        <v>441</v>
      </c>
      <c r="G4">
        <v>708</v>
      </c>
      <c r="H4">
        <v>521</v>
      </c>
      <c r="I4">
        <v>377</v>
      </c>
      <c r="J4">
        <v>1399</v>
      </c>
      <c r="K4">
        <v>1690</v>
      </c>
      <c r="L4">
        <v>532</v>
      </c>
      <c r="M4">
        <v>918</v>
      </c>
      <c r="N4">
        <v>1470</v>
      </c>
      <c r="O4">
        <v>600</v>
      </c>
      <c r="P4">
        <v>763</v>
      </c>
      <c r="Q4">
        <v>1087</v>
      </c>
      <c r="R4">
        <v>1109</v>
      </c>
      <c r="S4">
        <v>1121</v>
      </c>
      <c r="T4">
        <v>392</v>
      </c>
      <c r="U4">
        <v>707</v>
      </c>
      <c r="V4">
        <v>1142</v>
      </c>
      <c r="W4">
        <v>192</v>
      </c>
      <c r="X4">
        <v>192</v>
      </c>
      <c r="Y4">
        <v>2437</v>
      </c>
      <c r="Z4">
        <v>104</v>
      </c>
      <c r="AA4">
        <v>246</v>
      </c>
      <c r="AB4">
        <v>2659</v>
      </c>
      <c r="AC4">
        <v>2659</v>
      </c>
      <c r="AD4">
        <v>2840</v>
      </c>
      <c r="AE4">
        <v>2775</v>
      </c>
      <c r="AF4">
        <v>960</v>
      </c>
      <c r="AG4">
        <v>38</v>
      </c>
    </row>
    <row r="5" spans="1:33" x14ac:dyDescent="0.2">
      <c r="A5" t="s">
        <v>4</v>
      </c>
      <c r="B5">
        <v>2274</v>
      </c>
      <c r="C5">
        <v>910</v>
      </c>
      <c r="D5">
        <v>370</v>
      </c>
      <c r="E5" t="s">
        <v>33</v>
      </c>
      <c r="F5">
        <v>695</v>
      </c>
      <c r="G5">
        <v>545</v>
      </c>
      <c r="H5">
        <v>442</v>
      </c>
      <c r="I5">
        <v>197</v>
      </c>
      <c r="J5">
        <v>1393</v>
      </c>
      <c r="K5">
        <v>1546</v>
      </c>
      <c r="L5">
        <v>277</v>
      </c>
      <c r="M5">
        <v>753</v>
      </c>
      <c r="N5">
        <v>1513</v>
      </c>
      <c r="O5">
        <v>508</v>
      </c>
      <c r="P5">
        <v>1080</v>
      </c>
      <c r="Q5">
        <v>995</v>
      </c>
      <c r="R5">
        <v>1425</v>
      </c>
      <c r="S5">
        <v>958</v>
      </c>
      <c r="T5">
        <v>455</v>
      </c>
      <c r="U5">
        <v>706</v>
      </c>
      <c r="V5">
        <v>1254</v>
      </c>
      <c r="W5">
        <v>400</v>
      </c>
      <c r="X5">
        <v>400</v>
      </c>
      <c r="Y5">
        <v>2275</v>
      </c>
      <c r="Z5">
        <v>414</v>
      </c>
      <c r="AA5">
        <v>217</v>
      </c>
      <c r="AB5">
        <v>2533</v>
      </c>
      <c r="AC5">
        <v>2533</v>
      </c>
      <c r="AD5">
        <v>2677</v>
      </c>
      <c r="AE5">
        <v>2612</v>
      </c>
      <c r="AF5">
        <v>1276</v>
      </c>
      <c r="AG5">
        <v>384</v>
      </c>
    </row>
    <row r="6" spans="1:33" x14ac:dyDescent="0.2">
      <c r="A6" t="s">
        <v>5</v>
      </c>
      <c r="B6">
        <v>2107</v>
      </c>
      <c r="C6">
        <v>238</v>
      </c>
      <c r="D6">
        <v>441</v>
      </c>
      <c r="E6">
        <v>695</v>
      </c>
      <c r="F6" t="s">
        <v>33</v>
      </c>
      <c r="G6">
        <v>761</v>
      </c>
      <c r="H6">
        <v>476</v>
      </c>
      <c r="I6">
        <v>520</v>
      </c>
      <c r="J6">
        <v>1031</v>
      </c>
      <c r="K6">
        <v>1559</v>
      </c>
      <c r="L6">
        <v>675</v>
      </c>
      <c r="M6">
        <v>994</v>
      </c>
      <c r="N6">
        <v>1041</v>
      </c>
      <c r="O6">
        <v>575</v>
      </c>
      <c r="P6">
        <v>385</v>
      </c>
      <c r="Q6">
        <v>956</v>
      </c>
      <c r="R6">
        <v>730</v>
      </c>
      <c r="S6">
        <v>1173</v>
      </c>
      <c r="T6">
        <v>835</v>
      </c>
      <c r="U6">
        <v>426</v>
      </c>
      <c r="V6">
        <v>713</v>
      </c>
      <c r="W6">
        <v>631</v>
      </c>
      <c r="X6">
        <v>631</v>
      </c>
      <c r="Y6">
        <v>2217</v>
      </c>
      <c r="Z6">
        <v>543</v>
      </c>
      <c r="AA6">
        <v>438</v>
      </c>
      <c r="AB6">
        <v>2419</v>
      </c>
      <c r="AC6">
        <v>2419</v>
      </c>
      <c r="AD6">
        <v>2759</v>
      </c>
      <c r="AE6">
        <v>2827</v>
      </c>
      <c r="AF6">
        <v>581</v>
      </c>
      <c r="AG6">
        <v>397</v>
      </c>
    </row>
    <row r="7" spans="1:33" x14ac:dyDescent="0.2">
      <c r="A7" t="s">
        <v>6</v>
      </c>
      <c r="B7">
        <v>1819</v>
      </c>
      <c r="C7">
        <v>717</v>
      </c>
      <c r="D7">
        <v>708</v>
      </c>
      <c r="E7">
        <v>545</v>
      </c>
      <c r="F7">
        <v>761</v>
      </c>
      <c r="G7" t="s">
        <v>33</v>
      </c>
      <c r="H7">
        <v>302</v>
      </c>
      <c r="I7">
        <v>346</v>
      </c>
      <c r="J7">
        <v>936</v>
      </c>
      <c r="K7">
        <v>1015</v>
      </c>
      <c r="L7">
        <v>283</v>
      </c>
      <c r="M7">
        <v>208</v>
      </c>
      <c r="N7">
        <v>1108</v>
      </c>
      <c r="O7">
        <v>184</v>
      </c>
      <c r="P7">
        <v>1065</v>
      </c>
      <c r="Q7">
        <v>532</v>
      </c>
      <c r="R7">
        <v>1382</v>
      </c>
      <c r="S7">
        <v>409</v>
      </c>
      <c r="T7">
        <v>985</v>
      </c>
      <c r="U7">
        <v>472</v>
      </c>
      <c r="V7">
        <v>935</v>
      </c>
      <c r="W7">
        <v>797</v>
      </c>
      <c r="X7">
        <v>797</v>
      </c>
      <c r="Y7">
        <v>1753</v>
      </c>
      <c r="Z7">
        <v>768</v>
      </c>
      <c r="AA7">
        <v>467</v>
      </c>
      <c r="AB7">
        <v>2016</v>
      </c>
      <c r="AC7">
        <v>2016</v>
      </c>
      <c r="AD7">
        <v>2146</v>
      </c>
      <c r="AE7">
        <v>2062</v>
      </c>
      <c r="AF7">
        <v>1176</v>
      </c>
      <c r="AG7">
        <v>701</v>
      </c>
    </row>
    <row r="8" spans="1:33" x14ac:dyDescent="0.2">
      <c r="A8" t="s">
        <v>7</v>
      </c>
      <c r="B8">
        <v>1876</v>
      </c>
      <c r="C8">
        <v>476</v>
      </c>
      <c r="D8">
        <v>521</v>
      </c>
      <c r="E8">
        <v>442</v>
      </c>
      <c r="F8">
        <v>476</v>
      </c>
      <c r="G8">
        <v>302</v>
      </c>
      <c r="H8" t="s">
        <v>33</v>
      </c>
      <c r="I8">
        <v>253</v>
      </c>
      <c r="J8">
        <v>958</v>
      </c>
      <c r="K8">
        <v>1200</v>
      </c>
      <c r="L8">
        <v>261</v>
      </c>
      <c r="M8">
        <v>506</v>
      </c>
      <c r="N8">
        <v>1079</v>
      </c>
      <c r="O8">
        <v>116</v>
      </c>
      <c r="P8">
        <v>803</v>
      </c>
      <c r="Q8">
        <v>597</v>
      </c>
      <c r="R8">
        <v>1141</v>
      </c>
      <c r="S8">
        <v>714</v>
      </c>
      <c r="T8">
        <v>841</v>
      </c>
      <c r="U8">
        <v>274</v>
      </c>
      <c r="V8">
        <v>820</v>
      </c>
      <c r="W8">
        <v>636</v>
      </c>
      <c r="X8">
        <v>636</v>
      </c>
      <c r="Y8">
        <v>1949</v>
      </c>
      <c r="Z8">
        <v>576</v>
      </c>
      <c r="AA8">
        <v>292</v>
      </c>
      <c r="AB8">
        <v>2172</v>
      </c>
      <c r="AC8">
        <v>2172</v>
      </c>
      <c r="AD8">
        <v>2407</v>
      </c>
      <c r="AE8">
        <v>2368</v>
      </c>
      <c r="AF8">
        <v>935</v>
      </c>
      <c r="AG8">
        <v>517</v>
      </c>
    </row>
    <row r="9" spans="1:33" x14ac:dyDescent="0.2">
      <c r="A9" t="s">
        <v>8</v>
      </c>
      <c r="B9">
        <v>2085</v>
      </c>
      <c r="C9">
        <v>726</v>
      </c>
      <c r="D9">
        <v>377</v>
      </c>
      <c r="E9">
        <v>197</v>
      </c>
      <c r="F9">
        <v>520</v>
      </c>
      <c r="G9">
        <v>346</v>
      </c>
      <c r="H9">
        <v>253</v>
      </c>
      <c r="I9" t="s">
        <v>33</v>
      </c>
      <c r="J9">
        <v>1208</v>
      </c>
      <c r="K9">
        <v>1347</v>
      </c>
      <c r="L9">
        <v>171</v>
      </c>
      <c r="M9">
        <v>553</v>
      </c>
      <c r="N9">
        <v>1328</v>
      </c>
      <c r="O9">
        <v>319</v>
      </c>
      <c r="P9">
        <v>904</v>
      </c>
      <c r="Q9">
        <v>806</v>
      </c>
      <c r="R9">
        <v>1254</v>
      </c>
      <c r="S9">
        <v>760</v>
      </c>
      <c r="T9">
        <v>639</v>
      </c>
      <c r="U9">
        <v>521</v>
      </c>
      <c r="V9">
        <v>1070</v>
      </c>
      <c r="W9">
        <v>466</v>
      </c>
      <c r="X9">
        <v>466</v>
      </c>
      <c r="Y9">
        <v>2085</v>
      </c>
      <c r="Z9">
        <v>437</v>
      </c>
      <c r="AA9">
        <v>136</v>
      </c>
      <c r="AB9">
        <v>2349</v>
      </c>
      <c r="AC9">
        <v>2349</v>
      </c>
      <c r="AD9">
        <v>2478</v>
      </c>
      <c r="AE9">
        <v>2413</v>
      </c>
      <c r="AF9">
        <v>1101</v>
      </c>
      <c r="AG9">
        <v>370</v>
      </c>
    </row>
    <row r="10" spans="1:33" x14ac:dyDescent="0.2">
      <c r="A10" t="s">
        <v>9</v>
      </c>
      <c r="B10">
        <v>1077</v>
      </c>
      <c r="C10">
        <v>792</v>
      </c>
      <c r="D10">
        <v>1399</v>
      </c>
      <c r="E10">
        <v>1393</v>
      </c>
      <c r="F10">
        <v>1031</v>
      </c>
      <c r="G10">
        <v>936</v>
      </c>
      <c r="H10">
        <v>958</v>
      </c>
      <c r="I10">
        <v>1208</v>
      </c>
      <c r="J10" t="s">
        <v>33</v>
      </c>
      <c r="K10">
        <v>887</v>
      </c>
      <c r="L10">
        <v>1218</v>
      </c>
      <c r="M10">
        <v>1149</v>
      </c>
      <c r="N10">
        <v>241</v>
      </c>
      <c r="O10">
        <v>913</v>
      </c>
      <c r="P10">
        <v>1049</v>
      </c>
      <c r="Q10">
        <v>554</v>
      </c>
      <c r="R10">
        <v>1367</v>
      </c>
      <c r="S10">
        <v>999</v>
      </c>
      <c r="T10">
        <v>1755</v>
      </c>
      <c r="U10">
        <v>667</v>
      </c>
      <c r="V10">
        <v>525</v>
      </c>
      <c r="W10">
        <v>1589</v>
      </c>
      <c r="X10">
        <v>1589</v>
      </c>
      <c r="Y10">
        <v>1234</v>
      </c>
      <c r="Z10">
        <v>1501</v>
      </c>
      <c r="AA10">
        <v>1246</v>
      </c>
      <c r="AB10">
        <v>1439</v>
      </c>
      <c r="AC10">
        <v>1439</v>
      </c>
      <c r="AD10">
        <v>1827</v>
      </c>
      <c r="AE10">
        <v>2208</v>
      </c>
      <c r="AF10">
        <v>1161</v>
      </c>
      <c r="AG10">
        <v>1362</v>
      </c>
    </row>
    <row r="11" spans="1:33" x14ac:dyDescent="0.2">
      <c r="A11" t="s">
        <v>10</v>
      </c>
      <c r="B11">
        <v>904</v>
      </c>
      <c r="C11">
        <v>1403</v>
      </c>
      <c r="D11">
        <v>1690</v>
      </c>
      <c r="E11">
        <v>1546</v>
      </c>
      <c r="F11">
        <v>1559</v>
      </c>
      <c r="G11">
        <v>1015</v>
      </c>
      <c r="H11">
        <v>1200</v>
      </c>
      <c r="I11">
        <v>1347</v>
      </c>
      <c r="J11">
        <v>887</v>
      </c>
      <c r="K11" t="s">
        <v>33</v>
      </c>
      <c r="L11">
        <v>1284</v>
      </c>
      <c r="M11">
        <v>1105</v>
      </c>
      <c r="N11">
        <v>1127</v>
      </c>
      <c r="O11">
        <v>1088</v>
      </c>
      <c r="P11">
        <v>1751</v>
      </c>
      <c r="Q11">
        <v>603</v>
      </c>
      <c r="R11">
        <v>2069</v>
      </c>
      <c r="S11">
        <v>924</v>
      </c>
      <c r="T11">
        <v>1987</v>
      </c>
      <c r="U11">
        <v>1162</v>
      </c>
      <c r="V11">
        <v>1409</v>
      </c>
      <c r="W11">
        <v>1799</v>
      </c>
      <c r="X11">
        <v>1799</v>
      </c>
      <c r="Y11">
        <v>756</v>
      </c>
      <c r="Z11">
        <v>1744</v>
      </c>
      <c r="AA11">
        <v>1460</v>
      </c>
      <c r="AB11">
        <v>1019</v>
      </c>
      <c r="AC11">
        <v>1019</v>
      </c>
      <c r="AD11">
        <v>1271</v>
      </c>
      <c r="AE11">
        <v>1329</v>
      </c>
      <c r="AF11">
        <v>1862</v>
      </c>
      <c r="AG11">
        <v>1686</v>
      </c>
    </row>
    <row r="12" spans="1:33" x14ac:dyDescent="0.2">
      <c r="A12" t="s">
        <v>11</v>
      </c>
      <c r="B12">
        <v>2074</v>
      </c>
      <c r="C12">
        <v>735</v>
      </c>
      <c r="D12">
        <v>532</v>
      </c>
      <c r="E12">
        <v>277</v>
      </c>
      <c r="F12">
        <v>675</v>
      </c>
      <c r="G12">
        <v>283</v>
      </c>
      <c r="H12">
        <v>261</v>
      </c>
      <c r="I12">
        <v>171</v>
      </c>
      <c r="J12">
        <v>1218</v>
      </c>
      <c r="K12">
        <v>1284</v>
      </c>
      <c r="L12" t="s">
        <v>33</v>
      </c>
      <c r="M12">
        <v>490</v>
      </c>
      <c r="N12">
        <v>1338</v>
      </c>
      <c r="O12">
        <v>318</v>
      </c>
      <c r="P12">
        <v>1060</v>
      </c>
      <c r="Q12">
        <v>795</v>
      </c>
      <c r="R12">
        <v>1401</v>
      </c>
      <c r="S12">
        <v>697</v>
      </c>
      <c r="T12">
        <v>707</v>
      </c>
      <c r="U12">
        <v>535</v>
      </c>
      <c r="V12">
        <v>1079</v>
      </c>
      <c r="W12">
        <v>622</v>
      </c>
      <c r="X12">
        <v>622</v>
      </c>
      <c r="Y12">
        <v>2013</v>
      </c>
      <c r="Z12">
        <v>592</v>
      </c>
      <c r="AA12">
        <v>292</v>
      </c>
      <c r="AB12">
        <v>2277</v>
      </c>
      <c r="AC12">
        <v>2277</v>
      </c>
      <c r="AD12">
        <v>2415</v>
      </c>
      <c r="AE12">
        <v>2350</v>
      </c>
      <c r="AF12">
        <v>1194</v>
      </c>
      <c r="AG12">
        <v>526</v>
      </c>
    </row>
    <row r="13" spans="1:33" x14ac:dyDescent="0.2">
      <c r="A13" t="s">
        <v>12</v>
      </c>
      <c r="B13">
        <v>2017</v>
      </c>
      <c r="C13">
        <v>927</v>
      </c>
      <c r="D13">
        <v>918</v>
      </c>
      <c r="E13">
        <v>753</v>
      </c>
      <c r="F13">
        <v>994</v>
      </c>
      <c r="G13">
        <v>208</v>
      </c>
      <c r="H13">
        <v>506</v>
      </c>
      <c r="I13">
        <v>553</v>
      </c>
      <c r="J13">
        <v>1149</v>
      </c>
      <c r="K13">
        <v>1105</v>
      </c>
      <c r="L13">
        <v>490</v>
      </c>
      <c r="M13" t="s">
        <v>33</v>
      </c>
      <c r="N13">
        <v>1390</v>
      </c>
      <c r="O13">
        <v>393</v>
      </c>
      <c r="P13">
        <v>1273</v>
      </c>
      <c r="Q13">
        <v>626</v>
      </c>
      <c r="R13">
        <v>1594</v>
      </c>
      <c r="S13">
        <v>280</v>
      </c>
      <c r="T13">
        <v>1192</v>
      </c>
      <c r="U13">
        <v>680</v>
      </c>
      <c r="V13">
        <v>1135</v>
      </c>
      <c r="W13">
        <v>998</v>
      </c>
      <c r="X13">
        <v>998</v>
      </c>
      <c r="Y13">
        <v>1862</v>
      </c>
      <c r="Z13">
        <v>968</v>
      </c>
      <c r="AA13">
        <v>669</v>
      </c>
      <c r="AB13">
        <v>2125</v>
      </c>
      <c r="AC13">
        <v>2125</v>
      </c>
      <c r="AD13">
        <v>2236</v>
      </c>
      <c r="AE13">
        <v>1939</v>
      </c>
      <c r="AF13">
        <v>1384</v>
      </c>
      <c r="AG13">
        <v>906</v>
      </c>
    </row>
    <row r="14" spans="1:33" x14ac:dyDescent="0.2">
      <c r="A14" t="s">
        <v>13</v>
      </c>
      <c r="B14">
        <v>1188</v>
      </c>
      <c r="C14">
        <v>800</v>
      </c>
      <c r="D14">
        <v>1470</v>
      </c>
      <c r="E14">
        <v>1513</v>
      </c>
      <c r="F14">
        <v>1041</v>
      </c>
      <c r="G14">
        <v>1108</v>
      </c>
      <c r="H14">
        <v>1079</v>
      </c>
      <c r="I14">
        <v>1328</v>
      </c>
      <c r="J14">
        <v>241</v>
      </c>
      <c r="K14">
        <v>1127</v>
      </c>
      <c r="L14">
        <v>1338</v>
      </c>
      <c r="M14">
        <v>1390</v>
      </c>
      <c r="N14" t="s">
        <v>33</v>
      </c>
      <c r="O14">
        <v>1033</v>
      </c>
      <c r="P14">
        <v>884</v>
      </c>
      <c r="Q14">
        <v>795</v>
      </c>
      <c r="R14">
        <v>1201</v>
      </c>
      <c r="S14">
        <v>1240</v>
      </c>
      <c r="T14">
        <v>1835</v>
      </c>
      <c r="U14">
        <v>859</v>
      </c>
      <c r="V14">
        <v>360</v>
      </c>
      <c r="W14">
        <v>1660</v>
      </c>
      <c r="X14">
        <v>1660</v>
      </c>
      <c r="Y14">
        <v>1471</v>
      </c>
      <c r="Z14">
        <v>1572</v>
      </c>
      <c r="AA14">
        <v>1366</v>
      </c>
      <c r="AB14">
        <v>1550</v>
      </c>
      <c r="AC14">
        <v>1550</v>
      </c>
      <c r="AD14">
        <v>1938</v>
      </c>
      <c r="AE14">
        <v>2444</v>
      </c>
      <c r="AF14">
        <v>945</v>
      </c>
      <c r="AG14">
        <v>1433</v>
      </c>
    </row>
    <row r="15" spans="1:33" x14ac:dyDescent="0.2">
      <c r="A15" t="s">
        <v>14</v>
      </c>
      <c r="B15">
        <v>1764</v>
      </c>
      <c r="C15">
        <v>531</v>
      </c>
      <c r="D15">
        <v>600</v>
      </c>
      <c r="E15">
        <v>508</v>
      </c>
      <c r="F15">
        <v>575</v>
      </c>
      <c r="G15">
        <v>184</v>
      </c>
      <c r="H15">
        <v>116</v>
      </c>
      <c r="I15">
        <v>319</v>
      </c>
      <c r="J15">
        <v>913</v>
      </c>
      <c r="K15">
        <v>1088</v>
      </c>
      <c r="L15">
        <v>318</v>
      </c>
      <c r="M15">
        <v>393</v>
      </c>
      <c r="N15">
        <v>1033</v>
      </c>
      <c r="O15" t="s">
        <v>33</v>
      </c>
      <c r="P15">
        <v>879</v>
      </c>
      <c r="Q15">
        <v>485</v>
      </c>
      <c r="R15">
        <v>1196</v>
      </c>
      <c r="S15">
        <v>596</v>
      </c>
      <c r="T15">
        <v>950</v>
      </c>
      <c r="U15">
        <v>288</v>
      </c>
      <c r="V15">
        <v>826</v>
      </c>
      <c r="W15">
        <v>715</v>
      </c>
      <c r="X15">
        <v>715</v>
      </c>
      <c r="Y15">
        <v>1850</v>
      </c>
      <c r="Z15">
        <v>655</v>
      </c>
      <c r="AA15">
        <v>370</v>
      </c>
      <c r="AB15">
        <v>2073</v>
      </c>
      <c r="AC15">
        <v>2073</v>
      </c>
      <c r="AD15">
        <v>2290</v>
      </c>
      <c r="AE15">
        <v>2249</v>
      </c>
      <c r="AF15">
        <v>990</v>
      </c>
      <c r="AG15">
        <v>596</v>
      </c>
    </row>
    <row r="16" spans="1:33" x14ac:dyDescent="0.2">
      <c r="A16" t="s">
        <v>15</v>
      </c>
      <c r="B16">
        <v>2072</v>
      </c>
      <c r="C16">
        <v>344</v>
      </c>
      <c r="D16">
        <v>763</v>
      </c>
      <c r="E16">
        <v>1080</v>
      </c>
      <c r="F16">
        <v>385</v>
      </c>
      <c r="G16">
        <v>1065</v>
      </c>
      <c r="H16">
        <v>803</v>
      </c>
      <c r="I16">
        <v>904</v>
      </c>
      <c r="J16">
        <v>1049</v>
      </c>
      <c r="K16">
        <v>1751</v>
      </c>
      <c r="L16">
        <v>1060</v>
      </c>
      <c r="M16">
        <v>1273</v>
      </c>
      <c r="N16">
        <v>884</v>
      </c>
      <c r="O16">
        <v>879</v>
      </c>
      <c r="P16" t="s">
        <v>33</v>
      </c>
      <c r="Q16">
        <v>1148</v>
      </c>
      <c r="R16">
        <v>345</v>
      </c>
      <c r="S16">
        <v>1477</v>
      </c>
      <c r="T16">
        <v>1142</v>
      </c>
      <c r="U16">
        <v>594</v>
      </c>
      <c r="V16">
        <v>556</v>
      </c>
      <c r="W16">
        <v>953</v>
      </c>
      <c r="X16">
        <v>953</v>
      </c>
      <c r="Y16">
        <v>2260</v>
      </c>
      <c r="Z16">
        <v>866</v>
      </c>
      <c r="AA16">
        <v>822</v>
      </c>
      <c r="AB16">
        <v>2420</v>
      </c>
      <c r="AC16">
        <v>2420</v>
      </c>
      <c r="AD16">
        <v>2822</v>
      </c>
      <c r="AE16">
        <v>3052</v>
      </c>
      <c r="AF16">
        <v>196</v>
      </c>
      <c r="AG16">
        <v>720</v>
      </c>
    </row>
    <row r="17" spans="1:33" x14ac:dyDescent="0.2">
      <c r="A17" t="s">
        <v>16</v>
      </c>
      <c r="B17">
        <v>1360</v>
      </c>
      <c r="C17">
        <v>801</v>
      </c>
      <c r="D17">
        <v>1087</v>
      </c>
      <c r="E17">
        <v>995</v>
      </c>
      <c r="F17">
        <v>956</v>
      </c>
      <c r="G17">
        <v>532</v>
      </c>
      <c r="H17">
        <v>597</v>
      </c>
      <c r="I17">
        <v>806</v>
      </c>
      <c r="J17">
        <v>554</v>
      </c>
      <c r="K17">
        <v>603</v>
      </c>
      <c r="L17">
        <v>795</v>
      </c>
      <c r="M17">
        <v>626</v>
      </c>
      <c r="N17">
        <v>795</v>
      </c>
      <c r="O17">
        <v>485</v>
      </c>
      <c r="P17">
        <v>1148</v>
      </c>
      <c r="Q17" t="s">
        <v>33</v>
      </c>
      <c r="R17">
        <v>1466</v>
      </c>
      <c r="S17">
        <v>441</v>
      </c>
      <c r="T17">
        <v>1434</v>
      </c>
      <c r="U17">
        <v>558</v>
      </c>
      <c r="V17">
        <v>932</v>
      </c>
      <c r="W17">
        <v>1202</v>
      </c>
      <c r="X17">
        <v>1202</v>
      </c>
      <c r="Y17">
        <v>1360</v>
      </c>
      <c r="Z17">
        <v>1141</v>
      </c>
      <c r="AA17">
        <v>857</v>
      </c>
      <c r="AB17">
        <v>1624</v>
      </c>
      <c r="AC17">
        <v>1624</v>
      </c>
      <c r="AD17">
        <v>1814</v>
      </c>
      <c r="AE17">
        <v>1872</v>
      </c>
      <c r="AF17">
        <v>1259</v>
      </c>
      <c r="AG17">
        <v>1083</v>
      </c>
    </row>
    <row r="18" spans="1:33" x14ac:dyDescent="0.2">
      <c r="A18" t="s">
        <v>17</v>
      </c>
      <c r="B18">
        <v>2390</v>
      </c>
      <c r="C18">
        <v>661</v>
      </c>
      <c r="D18">
        <v>1109</v>
      </c>
      <c r="E18">
        <v>1425</v>
      </c>
      <c r="F18">
        <v>730</v>
      </c>
      <c r="G18">
        <v>1382</v>
      </c>
      <c r="H18">
        <v>1141</v>
      </c>
      <c r="I18">
        <v>1250</v>
      </c>
      <c r="J18">
        <v>1367</v>
      </c>
      <c r="K18">
        <v>2069</v>
      </c>
      <c r="L18">
        <v>1401</v>
      </c>
      <c r="M18">
        <v>1594</v>
      </c>
      <c r="N18">
        <v>1201</v>
      </c>
      <c r="O18">
        <v>1196</v>
      </c>
      <c r="P18">
        <v>345</v>
      </c>
      <c r="Q18">
        <v>1466</v>
      </c>
      <c r="R18" t="s">
        <v>33</v>
      </c>
      <c r="S18">
        <v>1794</v>
      </c>
      <c r="T18">
        <v>1492</v>
      </c>
      <c r="U18">
        <v>915</v>
      </c>
      <c r="V18">
        <v>874</v>
      </c>
      <c r="W18">
        <v>1299</v>
      </c>
      <c r="X18">
        <v>1299</v>
      </c>
      <c r="Y18">
        <v>2575</v>
      </c>
      <c r="Z18">
        <v>1211</v>
      </c>
      <c r="AA18">
        <v>1167</v>
      </c>
      <c r="AB18">
        <v>2735</v>
      </c>
      <c r="AC18">
        <v>2735</v>
      </c>
      <c r="AD18">
        <v>3140</v>
      </c>
      <c r="AE18">
        <v>3370</v>
      </c>
      <c r="AF18">
        <v>274</v>
      </c>
      <c r="AG18">
        <v>1065</v>
      </c>
    </row>
    <row r="19" spans="1:33" x14ac:dyDescent="0.2">
      <c r="A19" t="s">
        <v>18</v>
      </c>
      <c r="B19">
        <v>1805</v>
      </c>
      <c r="C19">
        <v>1129</v>
      </c>
      <c r="D19">
        <v>1121</v>
      </c>
      <c r="E19">
        <v>958</v>
      </c>
      <c r="F19">
        <v>1173</v>
      </c>
      <c r="G19">
        <v>409</v>
      </c>
      <c r="H19">
        <v>714</v>
      </c>
      <c r="I19">
        <v>760</v>
      </c>
      <c r="J19">
        <v>999</v>
      </c>
      <c r="K19">
        <v>924</v>
      </c>
      <c r="L19">
        <v>697</v>
      </c>
      <c r="M19">
        <v>280</v>
      </c>
      <c r="N19">
        <v>1240</v>
      </c>
      <c r="O19">
        <v>596</v>
      </c>
      <c r="P19">
        <v>1477</v>
      </c>
      <c r="Q19">
        <v>441</v>
      </c>
      <c r="R19">
        <v>1794</v>
      </c>
      <c r="S19" t="s">
        <v>33</v>
      </c>
      <c r="T19">
        <v>1392</v>
      </c>
      <c r="U19">
        <v>870</v>
      </c>
      <c r="V19">
        <v>1337</v>
      </c>
      <c r="W19">
        <v>1211</v>
      </c>
      <c r="X19">
        <v>1211</v>
      </c>
      <c r="Y19">
        <v>1665</v>
      </c>
      <c r="Z19">
        <v>1181</v>
      </c>
      <c r="AA19">
        <v>881</v>
      </c>
      <c r="AB19">
        <v>1928</v>
      </c>
      <c r="AC19">
        <v>1928</v>
      </c>
      <c r="AD19">
        <v>2055</v>
      </c>
      <c r="AE19">
        <v>1654</v>
      </c>
      <c r="AF19">
        <v>1588</v>
      </c>
      <c r="AG19">
        <v>1115</v>
      </c>
    </row>
    <row r="20" spans="1:33" x14ac:dyDescent="0.2">
      <c r="A20" t="s">
        <v>19</v>
      </c>
      <c r="B20">
        <v>2700</v>
      </c>
      <c r="C20">
        <v>1074</v>
      </c>
      <c r="D20">
        <v>392</v>
      </c>
      <c r="E20">
        <v>455</v>
      </c>
      <c r="F20">
        <v>835</v>
      </c>
      <c r="G20">
        <v>985</v>
      </c>
      <c r="H20">
        <v>841</v>
      </c>
      <c r="I20">
        <v>639</v>
      </c>
      <c r="J20">
        <v>1755</v>
      </c>
      <c r="K20">
        <v>1987</v>
      </c>
      <c r="L20">
        <v>707</v>
      </c>
      <c r="M20">
        <v>1192</v>
      </c>
      <c r="N20">
        <v>1835</v>
      </c>
      <c r="O20">
        <v>950</v>
      </c>
      <c r="P20">
        <v>1142</v>
      </c>
      <c r="Q20">
        <v>1434</v>
      </c>
      <c r="R20">
        <v>1492</v>
      </c>
      <c r="S20">
        <v>1392</v>
      </c>
      <c r="T20" t="s">
        <v>33</v>
      </c>
      <c r="U20">
        <v>1090</v>
      </c>
      <c r="V20">
        <v>1510</v>
      </c>
      <c r="W20">
        <v>204</v>
      </c>
      <c r="X20">
        <v>204</v>
      </c>
      <c r="Y20">
        <v>2722</v>
      </c>
      <c r="Z20">
        <v>295</v>
      </c>
      <c r="AA20">
        <v>572</v>
      </c>
      <c r="AB20">
        <v>3006</v>
      </c>
      <c r="AC20">
        <v>3006</v>
      </c>
      <c r="AD20">
        <v>3117</v>
      </c>
      <c r="AE20">
        <v>3051</v>
      </c>
      <c r="AF20">
        <v>1367</v>
      </c>
      <c r="AG20">
        <v>432</v>
      </c>
    </row>
    <row r="21" spans="1:33" x14ac:dyDescent="0.2">
      <c r="A21" t="s">
        <v>20</v>
      </c>
      <c r="B21">
        <v>1687</v>
      </c>
      <c r="C21">
        <v>248</v>
      </c>
      <c r="D21">
        <v>707</v>
      </c>
      <c r="E21">
        <v>706</v>
      </c>
      <c r="F21">
        <v>426</v>
      </c>
      <c r="G21">
        <v>472</v>
      </c>
      <c r="H21">
        <v>274</v>
      </c>
      <c r="I21">
        <v>521</v>
      </c>
      <c r="J21">
        <v>667</v>
      </c>
      <c r="K21">
        <v>1162</v>
      </c>
      <c r="L21">
        <v>535</v>
      </c>
      <c r="M21">
        <v>680</v>
      </c>
      <c r="N21">
        <v>859</v>
      </c>
      <c r="O21">
        <v>288</v>
      </c>
      <c r="P21">
        <v>594</v>
      </c>
      <c r="Q21">
        <v>558</v>
      </c>
      <c r="R21">
        <v>915</v>
      </c>
      <c r="S21">
        <v>870</v>
      </c>
      <c r="T21">
        <v>1090</v>
      </c>
      <c r="U21" t="s">
        <v>33</v>
      </c>
      <c r="V21">
        <v>534</v>
      </c>
      <c r="W21">
        <v>890</v>
      </c>
      <c r="X21">
        <v>890</v>
      </c>
      <c r="Y21">
        <v>1802</v>
      </c>
      <c r="Z21">
        <v>809</v>
      </c>
      <c r="AA21">
        <v>560</v>
      </c>
      <c r="AB21">
        <v>2007</v>
      </c>
      <c r="AC21">
        <v>2007</v>
      </c>
      <c r="AD21">
        <v>2311</v>
      </c>
      <c r="AE21">
        <v>2405</v>
      </c>
      <c r="AF21">
        <v>705</v>
      </c>
      <c r="AG21">
        <v>676</v>
      </c>
    </row>
    <row r="22" spans="1:33" x14ac:dyDescent="0.2">
      <c r="A22" t="s">
        <v>21</v>
      </c>
      <c r="B22">
        <v>1548</v>
      </c>
      <c r="C22">
        <v>473</v>
      </c>
      <c r="D22">
        <v>1142</v>
      </c>
      <c r="E22">
        <v>1254</v>
      </c>
      <c r="F22">
        <v>713</v>
      </c>
      <c r="G22">
        <v>935</v>
      </c>
      <c r="H22">
        <v>820</v>
      </c>
      <c r="I22">
        <v>1070</v>
      </c>
      <c r="J22">
        <v>525</v>
      </c>
      <c r="K22">
        <v>1409</v>
      </c>
      <c r="L22">
        <v>1079</v>
      </c>
      <c r="M22">
        <v>1135</v>
      </c>
      <c r="N22">
        <v>360</v>
      </c>
      <c r="O22">
        <v>826</v>
      </c>
      <c r="P22">
        <v>556</v>
      </c>
      <c r="Q22">
        <v>932</v>
      </c>
      <c r="R22">
        <v>874</v>
      </c>
      <c r="S22">
        <v>1337</v>
      </c>
      <c r="T22">
        <v>1510</v>
      </c>
      <c r="U22">
        <v>534</v>
      </c>
      <c r="V22" t="s">
        <v>33</v>
      </c>
      <c r="W22">
        <v>1332</v>
      </c>
      <c r="X22">
        <v>1332</v>
      </c>
      <c r="Y22">
        <v>1747</v>
      </c>
      <c r="Z22">
        <v>1245</v>
      </c>
      <c r="AA22">
        <v>1108</v>
      </c>
      <c r="AB22">
        <v>1906</v>
      </c>
      <c r="AC22">
        <v>1906</v>
      </c>
      <c r="AD22">
        <v>2298</v>
      </c>
      <c r="AE22">
        <v>2731</v>
      </c>
      <c r="AF22">
        <v>668</v>
      </c>
      <c r="AG22">
        <v>1106</v>
      </c>
    </row>
    <row r="23" spans="1:33" x14ac:dyDescent="0.2">
      <c r="A23" t="s">
        <v>22</v>
      </c>
      <c r="B23">
        <v>2481</v>
      </c>
      <c r="C23">
        <v>869</v>
      </c>
      <c r="D23">
        <v>192</v>
      </c>
      <c r="E23">
        <v>400</v>
      </c>
      <c r="F23">
        <v>631</v>
      </c>
      <c r="G23">
        <v>797</v>
      </c>
      <c r="H23">
        <v>636</v>
      </c>
      <c r="I23">
        <v>466</v>
      </c>
      <c r="J23">
        <v>1589</v>
      </c>
      <c r="K23">
        <v>1799</v>
      </c>
      <c r="L23">
        <v>622</v>
      </c>
      <c r="M23">
        <v>998</v>
      </c>
      <c r="N23">
        <v>1660</v>
      </c>
      <c r="O23">
        <v>715</v>
      </c>
      <c r="P23">
        <v>953</v>
      </c>
      <c r="Q23">
        <v>1202</v>
      </c>
      <c r="R23">
        <v>1299</v>
      </c>
      <c r="S23">
        <v>1211</v>
      </c>
      <c r="T23">
        <v>204</v>
      </c>
      <c r="U23">
        <v>890</v>
      </c>
      <c r="V23">
        <v>1332</v>
      </c>
      <c r="W23" t="s">
        <v>33</v>
      </c>
      <c r="X23">
        <v>0</v>
      </c>
      <c r="Y23">
        <v>2539</v>
      </c>
      <c r="Z23">
        <v>91</v>
      </c>
      <c r="AA23">
        <v>367</v>
      </c>
      <c r="AB23">
        <v>2807</v>
      </c>
      <c r="AC23">
        <v>2807</v>
      </c>
      <c r="AD23">
        <v>2929</v>
      </c>
      <c r="AE23">
        <v>2864</v>
      </c>
      <c r="AF23">
        <v>1150</v>
      </c>
      <c r="AG23">
        <v>228</v>
      </c>
    </row>
    <row r="24" spans="1:33" x14ac:dyDescent="0.2">
      <c r="A24" t="s">
        <v>23</v>
      </c>
      <c r="B24">
        <v>2481</v>
      </c>
      <c r="C24">
        <v>869</v>
      </c>
      <c r="D24">
        <v>192</v>
      </c>
      <c r="E24">
        <v>400</v>
      </c>
      <c r="F24">
        <v>631</v>
      </c>
      <c r="G24">
        <v>797</v>
      </c>
      <c r="H24">
        <v>636</v>
      </c>
      <c r="I24">
        <v>466</v>
      </c>
      <c r="J24">
        <v>1589</v>
      </c>
      <c r="K24">
        <v>1799</v>
      </c>
      <c r="L24">
        <v>622</v>
      </c>
      <c r="M24">
        <v>998</v>
      </c>
      <c r="N24">
        <v>1660</v>
      </c>
      <c r="O24">
        <v>715</v>
      </c>
      <c r="P24">
        <v>953</v>
      </c>
      <c r="Q24">
        <v>1202</v>
      </c>
      <c r="R24">
        <v>1299</v>
      </c>
      <c r="S24">
        <v>1211</v>
      </c>
      <c r="T24">
        <v>204</v>
      </c>
      <c r="U24">
        <v>890</v>
      </c>
      <c r="V24">
        <v>1332</v>
      </c>
      <c r="W24">
        <v>0</v>
      </c>
      <c r="X24" t="s">
        <v>33</v>
      </c>
      <c r="Y24">
        <v>2539</v>
      </c>
      <c r="Z24">
        <v>91</v>
      </c>
      <c r="AA24">
        <v>367</v>
      </c>
      <c r="AB24">
        <v>2807</v>
      </c>
      <c r="AC24">
        <v>2807</v>
      </c>
      <c r="AD24">
        <v>2929</v>
      </c>
      <c r="AE24">
        <v>2864</v>
      </c>
      <c r="AF24">
        <v>1150</v>
      </c>
      <c r="AG24">
        <v>228</v>
      </c>
    </row>
    <row r="25" spans="1:33" x14ac:dyDescent="0.2">
      <c r="A25" t="s">
        <v>24</v>
      </c>
      <c r="B25">
        <v>290</v>
      </c>
      <c r="C25">
        <v>19633</v>
      </c>
      <c r="D25">
        <v>2437</v>
      </c>
      <c r="E25">
        <v>2275</v>
      </c>
      <c r="F25">
        <v>2217</v>
      </c>
      <c r="G25">
        <v>1753</v>
      </c>
      <c r="H25">
        <v>1949</v>
      </c>
      <c r="I25">
        <v>2085</v>
      </c>
      <c r="J25">
        <v>1234</v>
      </c>
      <c r="K25">
        <v>756</v>
      </c>
      <c r="L25">
        <v>2013</v>
      </c>
      <c r="M25">
        <v>1862</v>
      </c>
      <c r="N25">
        <v>1471</v>
      </c>
      <c r="O25">
        <v>1850</v>
      </c>
      <c r="P25">
        <v>2260</v>
      </c>
      <c r="Q25">
        <v>1360</v>
      </c>
      <c r="R25">
        <v>2575</v>
      </c>
      <c r="S25">
        <v>1665</v>
      </c>
      <c r="T25">
        <v>2722</v>
      </c>
      <c r="U25">
        <v>1802</v>
      </c>
      <c r="V25">
        <v>1747</v>
      </c>
      <c r="W25">
        <v>2539</v>
      </c>
      <c r="X25">
        <v>2539</v>
      </c>
      <c r="Y25" t="s">
        <v>33</v>
      </c>
      <c r="Z25">
        <v>2497</v>
      </c>
      <c r="AA25">
        <v>2210</v>
      </c>
      <c r="AB25">
        <v>278</v>
      </c>
      <c r="AC25">
        <v>278</v>
      </c>
      <c r="AD25">
        <v>571</v>
      </c>
      <c r="AE25">
        <v>1266</v>
      </c>
      <c r="AF25">
        <v>2372</v>
      </c>
      <c r="AG25">
        <v>2442</v>
      </c>
    </row>
    <row r="26" spans="1:33" x14ac:dyDescent="0.2">
      <c r="A26" t="s">
        <v>25</v>
      </c>
      <c r="B26">
        <v>2420</v>
      </c>
      <c r="C26">
        <v>782</v>
      </c>
      <c r="D26">
        <v>104</v>
      </c>
      <c r="E26">
        <v>414</v>
      </c>
      <c r="F26">
        <v>543</v>
      </c>
      <c r="G26">
        <v>768</v>
      </c>
      <c r="H26">
        <v>576</v>
      </c>
      <c r="I26">
        <v>437</v>
      </c>
      <c r="J26">
        <v>1501</v>
      </c>
      <c r="K26">
        <v>1744</v>
      </c>
      <c r="L26">
        <v>592</v>
      </c>
      <c r="M26">
        <v>968</v>
      </c>
      <c r="N26">
        <v>1572</v>
      </c>
      <c r="O26">
        <v>655</v>
      </c>
      <c r="P26">
        <v>866</v>
      </c>
      <c r="Q26">
        <v>1141</v>
      </c>
      <c r="R26">
        <v>1211</v>
      </c>
      <c r="S26">
        <v>1181</v>
      </c>
      <c r="T26">
        <v>295</v>
      </c>
      <c r="U26">
        <v>809</v>
      </c>
      <c r="V26">
        <v>1245</v>
      </c>
      <c r="W26">
        <v>91</v>
      </c>
      <c r="X26">
        <v>91</v>
      </c>
      <c r="Y26">
        <v>2497</v>
      </c>
      <c r="Z26" t="s">
        <v>33</v>
      </c>
      <c r="AA26">
        <v>306</v>
      </c>
      <c r="AB26">
        <v>2713</v>
      </c>
      <c r="AC26">
        <v>2713</v>
      </c>
      <c r="AD26">
        <v>2900</v>
      </c>
      <c r="AE26">
        <v>2835</v>
      </c>
      <c r="AF26">
        <v>1062</v>
      </c>
      <c r="AG26">
        <v>140</v>
      </c>
    </row>
    <row r="27" spans="1:33" x14ac:dyDescent="0.2">
      <c r="A27" t="s">
        <v>26</v>
      </c>
      <c r="B27">
        <v>2136</v>
      </c>
      <c r="C27">
        <v>676</v>
      </c>
      <c r="D27">
        <v>246</v>
      </c>
      <c r="E27">
        <v>217</v>
      </c>
      <c r="F27">
        <v>438</v>
      </c>
      <c r="G27">
        <v>467</v>
      </c>
      <c r="H27">
        <v>292</v>
      </c>
      <c r="I27">
        <v>136</v>
      </c>
      <c r="J27">
        <v>1246</v>
      </c>
      <c r="K27">
        <v>1460</v>
      </c>
      <c r="L27">
        <v>292</v>
      </c>
      <c r="M27">
        <v>669</v>
      </c>
      <c r="N27">
        <v>1366</v>
      </c>
      <c r="O27">
        <v>370</v>
      </c>
      <c r="P27">
        <v>822</v>
      </c>
      <c r="Q27">
        <v>857</v>
      </c>
      <c r="R27">
        <v>1167</v>
      </c>
      <c r="S27">
        <v>881</v>
      </c>
      <c r="T27">
        <v>572</v>
      </c>
      <c r="U27">
        <v>560</v>
      </c>
      <c r="V27">
        <v>1108</v>
      </c>
      <c r="W27">
        <v>367</v>
      </c>
      <c r="X27">
        <v>367</v>
      </c>
      <c r="Y27">
        <v>2210</v>
      </c>
      <c r="Z27">
        <v>306</v>
      </c>
      <c r="AA27" t="s">
        <v>33</v>
      </c>
      <c r="AB27">
        <v>2433</v>
      </c>
      <c r="AC27">
        <v>2433</v>
      </c>
      <c r="AD27">
        <v>2599</v>
      </c>
      <c r="AE27">
        <v>2534</v>
      </c>
      <c r="AF27">
        <v>1019</v>
      </c>
      <c r="AG27">
        <v>240</v>
      </c>
    </row>
    <row r="28" spans="1:33" x14ac:dyDescent="0.2">
      <c r="A28" t="s">
        <v>27</v>
      </c>
      <c r="B28">
        <v>373</v>
      </c>
      <c r="C28">
        <v>2174</v>
      </c>
      <c r="D28">
        <v>2659</v>
      </c>
      <c r="E28">
        <v>2533</v>
      </c>
      <c r="F28">
        <v>2419</v>
      </c>
      <c r="G28">
        <v>2016</v>
      </c>
      <c r="H28">
        <v>2172</v>
      </c>
      <c r="I28">
        <v>2349</v>
      </c>
      <c r="J28">
        <v>1439</v>
      </c>
      <c r="K28">
        <v>1019</v>
      </c>
      <c r="L28">
        <v>2277</v>
      </c>
      <c r="M28">
        <v>2125</v>
      </c>
      <c r="N28">
        <v>1550</v>
      </c>
      <c r="O28">
        <v>2073</v>
      </c>
      <c r="P28">
        <v>2420</v>
      </c>
      <c r="Q28">
        <v>1624</v>
      </c>
      <c r="R28">
        <v>2735</v>
      </c>
      <c r="S28">
        <v>1928</v>
      </c>
      <c r="T28">
        <v>3006</v>
      </c>
      <c r="U28">
        <v>2007</v>
      </c>
      <c r="V28">
        <v>1906</v>
      </c>
      <c r="W28">
        <v>2807</v>
      </c>
      <c r="X28">
        <v>2807</v>
      </c>
      <c r="Y28">
        <v>278</v>
      </c>
      <c r="Z28">
        <v>2713</v>
      </c>
      <c r="AA28">
        <v>2433</v>
      </c>
      <c r="AB28" t="s">
        <v>33</v>
      </c>
      <c r="AC28">
        <v>0</v>
      </c>
      <c r="AD28">
        <v>381</v>
      </c>
      <c r="AE28">
        <v>1136</v>
      </c>
      <c r="AF28">
        <v>2532</v>
      </c>
      <c r="AG28">
        <v>2665</v>
      </c>
    </row>
    <row r="29" spans="1:33" x14ac:dyDescent="0.2">
      <c r="A29" t="s">
        <v>28</v>
      </c>
      <c r="B29">
        <v>373</v>
      </c>
      <c r="C29">
        <v>2174</v>
      </c>
      <c r="D29">
        <v>2659</v>
      </c>
      <c r="E29">
        <v>2533</v>
      </c>
      <c r="F29">
        <v>2419</v>
      </c>
      <c r="G29">
        <v>2016</v>
      </c>
      <c r="H29">
        <v>2172</v>
      </c>
      <c r="I29">
        <v>2349</v>
      </c>
      <c r="J29">
        <v>1439</v>
      </c>
      <c r="K29">
        <v>1019</v>
      </c>
      <c r="L29">
        <v>2277</v>
      </c>
      <c r="M29">
        <v>2125</v>
      </c>
      <c r="N29">
        <v>1550</v>
      </c>
      <c r="O29">
        <v>2073</v>
      </c>
      <c r="P29">
        <v>2420</v>
      </c>
      <c r="Q29">
        <v>1624</v>
      </c>
      <c r="R29">
        <v>2735</v>
      </c>
      <c r="S29">
        <v>1928</v>
      </c>
      <c r="T29">
        <v>3006</v>
      </c>
      <c r="U29">
        <v>2007</v>
      </c>
      <c r="V29">
        <v>1906</v>
      </c>
      <c r="W29">
        <v>2807</v>
      </c>
      <c r="X29">
        <v>2807</v>
      </c>
      <c r="Y29">
        <v>278</v>
      </c>
      <c r="Z29">
        <v>2713</v>
      </c>
      <c r="AA29">
        <v>2433</v>
      </c>
      <c r="AB29">
        <v>0</v>
      </c>
      <c r="AC29" t="s">
        <v>33</v>
      </c>
      <c r="AD29">
        <v>381</v>
      </c>
      <c r="AE29">
        <v>1136</v>
      </c>
      <c r="AF29">
        <v>2532</v>
      </c>
      <c r="AG29">
        <v>2665</v>
      </c>
    </row>
    <row r="30" spans="1:33" x14ac:dyDescent="0.2">
      <c r="A30" t="s">
        <v>29</v>
      </c>
      <c r="B30">
        <v>750</v>
      </c>
      <c r="C30">
        <v>2618</v>
      </c>
      <c r="D30">
        <v>2840</v>
      </c>
      <c r="E30">
        <v>2677</v>
      </c>
      <c r="F30">
        <v>2759</v>
      </c>
      <c r="G30">
        <v>2146</v>
      </c>
      <c r="H30">
        <v>2407</v>
      </c>
      <c r="I30">
        <v>2478</v>
      </c>
      <c r="J30">
        <v>1827</v>
      </c>
      <c r="K30">
        <v>1271</v>
      </c>
      <c r="L30">
        <v>2415</v>
      </c>
      <c r="M30">
        <v>2236</v>
      </c>
      <c r="N30">
        <v>1938</v>
      </c>
      <c r="O30">
        <v>2290</v>
      </c>
      <c r="P30">
        <v>2822</v>
      </c>
      <c r="Q30">
        <v>1814</v>
      </c>
      <c r="R30">
        <v>3140</v>
      </c>
      <c r="S30">
        <v>2055</v>
      </c>
      <c r="T30">
        <v>3117</v>
      </c>
      <c r="U30">
        <v>2311</v>
      </c>
      <c r="V30">
        <v>2298</v>
      </c>
      <c r="W30">
        <v>2929</v>
      </c>
      <c r="X30">
        <v>2929</v>
      </c>
      <c r="Y30">
        <v>571</v>
      </c>
      <c r="Z30">
        <v>2900</v>
      </c>
      <c r="AA30">
        <v>2599</v>
      </c>
      <c r="AB30">
        <v>381</v>
      </c>
      <c r="AC30">
        <v>381</v>
      </c>
      <c r="AD30" t="s">
        <v>33</v>
      </c>
      <c r="AE30">
        <v>816</v>
      </c>
      <c r="AF30">
        <v>2933</v>
      </c>
      <c r="AG30">
        <v>2834</v>
      </c>
    </row>
    <row r="31" spans="1:33" x14ac:dyDescent="0.2">
      <c r="A31" t="s">
        <v>30</v>
      </c>
      <c r="B31">
        <v>1513</v>
      </c>
      <c r="C31">
        <v>2705</v>
      </c>
      <c r="D31">
        <v>2775</v>
      </c>
      <c r="E31">
        <v>2612</v>
      </c>
      <c r="F31">
        <v>2827</v>
      </c>
      <c r="G31">
        <v>2062</v>
      </c>
      <c r="H31">
        <v>2368</v>
      </c>
      <c r="I31">
        <v>2413</v>
      </c>
      <c r="J31">
        <v>2208</v>
      </c>
      <c r="K31">
        <v>1329</v>
      </c>
      <c r="L31">
        <v>2350</v>
      </c>
      <c r="M31">
        <v>1939</v>
      </c>
      <c r="N31">
        <v>2449</v>
      </c>
      <c r="O31">
        <v>2249</v>
      </c>
      <c r="P31">
        <v>3052</v>
      </c>
      <c r="Q31">
        <v>1872</v>
      </c>
      <c r="R31">
        <v>3370</v>
      </c>
      <c r="S31">
        <v>1654</v>
      </c>
      <c r="T31">
        <v>3051</v>
      </c>
      <c r="U31">
        <v>2405</v>
      </c>
      <c r="V31">
        <v>2731</v>
      </c>
      <c r="W31">
        <v>2864</v>
      </c>
      <c r="X31">
        <v>2864</v>
      </c>
      <c r="Y31">
        <v>1266</v>
      </c>
      <c r="Z31">
        <v>2835</v>
      </c>
      <c r="AA31">
        <v>2534</v>
      </c>
      <c r="AB31">
        <v>1136</v>
      </c>
      <c r="AC31">
        <v>1136</v>
      </c>
      <c r="AD31">
        <v>816</v>
      </c>
      <c r="AE31" t="s">
        <v>33</v>
      </c>
      <c r="AF31">
        <v>3164</v>
      </c>
      <c r="AG31">
        <v>2769</v>
      </c>
    </row>
    <row r="32" spans="1:33" x14ac:dyDescent="0.2">
      <c r="A32" t="s">
        <v>31</v>
      </c>
      <c r="B32">
        <v>2184</v>
      </c>
      <c r="C32">
        <v>455</v>
      </c>
      <c r="D32">
        <v>960</v>
      </c>
      <c r="E32">
        <v>1276</v>
      </c>
      <c r="F32">
        <v>581</v>
      </c>
      <c r="G32">
        <v>1176</v>
      </c>
      <c r="H32">
        <v>935</v>
      </c>
      <c r="I32">
        <v>1101</v>
      </c>
      <c r="J32">
        <v>1161</v>
      </c>
      <c r="K32">
        <v>1862</v>
      </c>
      <c r="L32">
        <v>1194</v>
      </c>
      <c r="M32">
        <v>1384</v>
      </c>
      <c r="N32">
        <v>995</v>
      </c>
      <c r="O32">
        <v>990</v>
      </c>
      <c r="P32">
        <v>196</v>
      </c>
      <c r="Q32">
        <v>1259</v>
      </c>
      <c r="R32">
        <v>274</v>
      </c>
      <c r="S32">
        <v>1588</v>
      </c>
      <c r="T32">
        <v>1367</v>
      </c>
      <c r="U32">
        <v>705</v>
      </c>
      <c r="V32">
        <v>668</v>
      </c>
      <c r="W32">
        <v>1150</v>
      </c>
      <c r="X32">
        <v>1150</v>
      </c>
      <c r="Y32">
        <v>2372</v>
      </c>
      <c r="Z32">
        <v>1062</v>
      </c>
      <c r="AA32">
        <v>1019</v>
      </c>
      <c r="AB32">
        <v>2532</v>
      </c>
      <c r="AC32">
        <v>2532</v>
      </c>
      <c r="AD32">
        <v>2933</v>
      </c>
      <c r="AE32">
        <v>3164</v>
      </c>
      <c r="AF32" t="s">
        <v>33</v>
      </c>
      <c r="AG32">
        <v>916</v>
      </c>
    </row>
    <row r="33" spans="1:33" x14ac:dyDescent="0.2">
      <c r="A33" t="s">
        <v>32</v>
      </c>
      <c r="B33">
        <v>2362</v>
      </c>
      <c r="C33">
        <v>636</v>
      </c>
      <c r="D33">
        <v>38</v>
      </c>
      <c r="E33">
        <v>384</v>
      </c>
      <c r="F33">
        <v>397</v>
      </c>
      <c r="G33">
        <v>701</v>
      </c>
      <c r="H33">
        <v>517</v>
      </c>
      <c r="I33">
        <v>370</v>
      </c>
      <c r="J33">
        <v>1362</v>
      </c>
      <c r="K33">
        <v>1686</v>
      </c>
      <c r="L33">
        <v>526</v>
      </c>
      <c r="M33">
        <v>906</v>
      </c>
      <c r="N33">
        <v>1433</v>
      </c>
      <c r="O33">
        <v>596</v>
      </c>
      <c r="P33">
        <v>720</v>
      </c>
      <c r="Q33">
        <v>1083</v>
      </c>
      <c r="R33">
        <v>1065</v>
      </c>
      <c r="S33">
        <v>1115</v>
      </c>
      <c r="T33">
        <v>432</v>
      </c>
      <c r="U33">
        <v>676</v>
      </c>
      <c r="V33">
        <v>1106</v>
      </c>
      <c r="W33">
        <v>228</v>
      </c>
      <c r="X33">
        <v>228</v>
      </c>
      <c r="Y33">
        <v>2442</v>
      </c>
      <c r="Z33">
        <v>140</v>
      </c>
      <c r="AA33">
        <v>240</v>
      </c>
      <c r="AB33">
        <v>2665</v>
      </c>
      <c r="AC33">
        <v>2665</v>
      </c>
      <c r="AD33">
        <v>2834</v>
      </c>
      <c r="AE33">
        <v>2769</v>
      </c>
      <c r="AF33">
        <v>916</v>
      </c>
      <c r="AG3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EEA92-D9F3-2448-8836-962756CF29E0}">
  <dimension ref="A1:D33"/>
  <sheetViews>
    <sheetView workbookViewId="0">
      <selection activeCell="F34" sqref="F34"/>
    </sheetView>
  </sheetViews>
  <sheetFormatPr baseColWidth="10" defaultRowHeight="16" x14ac:dyDescent="0.2"/>
  <sheetData>
    <row r="1" spans="1:4" x14ac:dyDescent="0.2">
      <c r="A1" t="s">
        <v>35</v>
      </c>
      <c r="B1" t="s">
        <v>36</v>
      </c>
      <c r="C1" t="s">
        <v>37</v>
      </c>
      <c r="D1" t="s">
        <v>34</v>
      </c>
    </row>
    <row r="2" spans="1:4" x14ac:dyDescent="0.2">
      <c r="A2" t="s">
        <v>4</v>
      </c>
      <c r="B2" t="s">
        <v>38</v>
      </c>
      <c r="C2" t="s">
        <v>39</v>
      </c>
      <c r="D2">
        <v>1683</v>
      </c>
    </row>
    <row r="3" spans="1:4" x14ac:dyDescent="0.2">
      <c r="A3" t="s">
        <v>16</v>
      </c>
      <c r="B3" t="s">
        <v>40</v>
      </c>
      <c r="C3" t="s">
        <v>39</v>
      </c>
      <c r="D3">
        <v>1642</v>
      </c>
    </row>
    <row r="4" spans="1:4" x14ac:dyDescent="0.2">
      <c r="A4" t="s">
        <v>31</v>
      </c>
      <c r="B4" t="s">
        <v>41</v>
      </c>
      <c r="C4" t="s">
        <v>42</v>
      </c>
      <c r="D4">
        <v>1641</v>
      </c>
    </row>
    <row r="5" spans="1:4" x14ac:dyDescent="0.2">
      <c r="A5" t="s">
        <v>25</v>
      </c>
      <c r="B5" t="s">
        <v>43</v>
      </c>
      <c r="C5" t="s">
        <v>42</v>
      </c>
      <c r="D5">
        <v>1586</v>
      </c>
    </row>
    <row r="6" spans="1:4" x14ac:dyDescent="0.2">
      <c r="A6" t="s">
        <v>17</v>
      </c>
      <c r="B6" t="s">
        <v>38</v>
      </c>
      <c r="C6" t="s">
        <v>39</v>
      </c>
      <c r="D6">
        <v>1578</v>
      </c>
    </row>
    <row r="7" spans="1:4" x14ac:dyDescent="0.2">
      <c r="A7" t="s">
        <v>12</v>
      </c>
      <c r="B7" t="s">
        <v>44</v>
      </c>
      <c r="C7" t="s">
        <v>42</v>
      </c>
      <c r="D7">
        <v>1572</v>
      </c>
    </row>
    <row r="8" spans="1:4" x14ac:dyDescent="0.2">
      <c r="A8" t="s">
        <v>3</v>
      </c>
      <c r="B8" t="s">
        <v>45</v>
      </c>
      <c r="C8" t="s">
        <v>39</v>
      </c>
      <c r="D8">
        <v>1565</v>
      </c>
    </row>
    <row r="9" spans="1:4" x14ac:dyDescent="0.2">
      <c r="A9" t="s">
        <v>28</v>
      </c>
      <c r="B9" t="s">
        <v>40</v>
      </c>
      <c r="C9" t="s">
        <v>39</v>
      </c>
      <c r="D9">
        <v>1558</v>
      </c>
    </row>
    <row r="10" spans="1:4" x14ac:dyDescent="0.2">
      <c r="A10" t="s">
        <v>27</v>
      </c>
      <c r="B10" t="s">
        <v>46</v>
      </c>
      <c r="C10" t="s">
        <v>42</v>
      </c>
      <c r="D10">
        <v>1550</v>
      </c>
    </row>
    <row r="11" spans="1:4" x14ac:dyDescent="0.2">
      <c r="A11" t="s">
        <v>9</v>
      </c>
      <c r="B11" t="s">
        <v>43</v>
      </c>
      <c r="C11" t="s">
        <v>42</v>
      </c>
      <c r="D11">
        <v>1536</v>
      </c>
    </row>
    <row r="12" spans="1:4" x14ac:dyDescent="0.2">
      <c r="A12" t="s">
        <v>29</v>
      </c>
      <c r="B12" t="s">
        <v>46</v>
      </c>
      <c r="C12" t="s">
        <v>42</v>
      </c>
      <c r="D12">
        <v>1535</v>
      </c>
    </row>
    <row r="13" spans="1:4" x14ac:dyDescent="0.2">
      <c r="A13" t="s">
        <v>8</v>
      </c>
      <c r="B13" t="s">
        <v>45</v>
      </c>
      <c r="C13" t="s">
        <v>39</v>
      </c>
      <c r="D13">
        <v>1531</v>
      </c>
    </row>
    <row r="14" spans="1:4" x14ac:dyDescent="0.2">
      <c r="A14" t="s">
        <v>18</v>
      </c>
      <c r="B14" t="s">
        <v>44</v>
      </c>
      <c r="C14" t="s">
        <v>42</v>
      </c>
      <c r="D14">
        <v>1529</v>
      </c>
    </row>
    <row r="15" spans="1:4" x14ac:dyDescent="0.2">
      <c r="A15" t="s">
        <v>10</v>
      </c>
      <c r="B15" t="s">
        <v>40</v>
      </c>
      <c r="C15" t="s">
        <v>39</v>
      </c>
      <c r="D15">
        <v>1521</v>
      </c>
    </row>
    <row r="16" spans="1:4" x14ac:dyDescent="0.2">
      <c r="A16" t="s">
        <v>19</v>
      </c>
      <c r="B16" t="s">
        <v>38</v>
      </c>
      <c r="C16" t="s">
        <v>39</v>
      </c>
      <c r="D16">
        <v>1509</v>
      </c>
    </row>
    <row r="17" spans="1:4" x14ac:dyDescent="0.2">
      <c r="A17" t="s">
        <v>7</v>
      </c>
      <c r="B17" t="s">
        <v>45</v>
      </c>
      <c r="C17" t="s">
        <v>39</v>
      </c>
      <c r="D17">
        <v>1504</v>
      </c>
    </row>
    <row r="18" spans="1:4" x14ac:dyDescent="0.2">
      <c r="A18" t="s">
        <v>1</v>
      </c>
      <c r="B18" t="s">
        <v>46</v>
      </c>
      <c r="C18" t="s">
        <v>42</v>
      </c>
      <c r="D18">
        <v>1495</v>
      </c>
    </row>
    <row r="19" spans="1:4" x14ac:dyDescent="0.2">
      <c r="A19" t="s">
        <v>21</v>
      </c>
      <c r="B19" t="s">
        <v>41</v>
      </c>
      <c r="C19" t="s">
        <v>42</v>
      </c>
      <c r="D19">
        <v>1492</v>
      </c>
    </row>
    <row r="20" spans="1:4" x14ac:dyDescent="0.2">
      <c r="A20" t="s">
        <v>20</v>
      </c>
      <c r="B20" t="s">
        <v>47</v>
      </c>
      <c r="C20" t="s">
        <v>39</v>
      </c>
      <c r="D20">
        <v>1490</v>
      </c>
    </row>
    <row r="21" spans="1:4" x14ac:dyDescent="0.2">
      <c r="A21" t="s">
        <v>14</v>
      </c>
      <c r="B21" t="s">
        <v>47</v>
      </c>
      <c r="C21" t="s">
        <v>39</v>
      </c>
      <c r="D21">
        <v>1478</v>
      </c>
    </row>
    <row r="22" spans="1:4" x14ac:dyDescent="0.2">
      <c r="A22" t="s">
        <v>26</v>
      </c>
      <c r="B22" t="s">
        <v>45</v>
      </c>
      <c r="C22" t="s">
        <v>39</v>
      </c>
      <c r="D22">
        <v>1472</v>
      </c>
    </row>
    <row r="23" spans="1:4" x14ac:dyDescent="0.2">
      <c r="A23" t="s">
        <v>32</v>
      </c>
      <c r="B23" t="s">
        <v>43</v>
      </c>
      <c r="C23" t="s">
        <v>42</v>
      </c>
      <c r="D23">
        <v>1471</v>
      </c>
    </row>
    <row r="24" spans="1:4" x14ac:dyDescent="0.2">
      <c r="A24" t="s">
        <v>24</v>
      </c>
      <c r="B24" t="s">
        <v>40</v>
      </c>
      <c r="C24" t="s">
        <v>39</v>
      </c>
      <c r="D24">
        <v>1457</v>
      </c>
    </row>
    <row r="25" spans="1:4" x14ac:dyDescent="0.2">
      <c r="A25" t="s">
        <v>22</v>
      </c>
      <c r="B25" t="s">
        <v>43</v>
      </c>
      <c r="C25" t="s">
        <v>42</v>
      </c>
      <c r="D25">
        <v>1451</v>
      </c>
    </row>
    <row r="26" spans="1:4" x14ac:dyDescent="0.2">
      <c r="A26" t="s">
        <v>15</v>
      </c>
      <c r="B26" t="s">
        <v>47</v>
      </c>
      <c r="C26" t="s">
        <v>39</v>
      </c>
      <c r="D26">
        <v>1436</v>
      </c>
    </row>
    <row r="27" spans="1:4" x14ac:dyDescent="0.2">
      <c r="A27" t="s">
        <v>11</v>
      </c>
      <c r="B27" t="s">
        <v>44</v>
      </c>
      <c r="C27" t="s">
        <v>42</v>
      </c>
      <c r="D27">
        <v>1431</v>
      </c>
    </row>
    <row r="28" spans="1:4" x14ac:dyDescent="0.2">
      <c r="A28" t="s">
        <v>6</v>
      </c>
      <c r="B28" t="s">
        <v>44</v>
      </c>
      <c r="C28" t="s">
        <v>42</v>
      </c>
      <c r="D28">
        <v>1417</v>
      </c>
    </row>
    <row r="29" spans="1:4" x14ac:dyDescent="0.2">
      <c r="A29" t="s">
        <v>30</v>
      </c>
      <c r="B29" t="s">
        <v>46</v>
      </c>
      <c r="C29" t="s">
        <v>42</v>
      </c>
      <c r="D29">
        <v>1417</v>
      </c>
    </row>
    <row r="30" spans="1:4" x14ac:dyDescent="0.2">
      <c r="A30" t="s">
        <v>5</v>
      </c>
      <c r="B30" t="s">
        <v>41</v>
      </c>
      <c r="C30" t="s">
        <v>42</v>
      </c>
      <c r="D30">
        <v>1387</v>
      </c>
    </row>
    <row r="31" spans="1:4" x14ac:dyDescent="0.2">
      <c r="A31" t="s">
        <v>2</v>
      </c>
      <c r="B31" t="s">
        <v>41</v>
      </c>
      <c r="C31" t="s">
        <v>42</v>
      </c>
      <c r="D31">
        <v>1364</v>
      </c>
    </row>
    <row r="32" spans="1:4" x14ac:dyDescent="0.2">
      <c r="A32" t="s">
        <v>23</v>
      </c>
      <c r="B32" t="s">
        <v>38</v>
      </c>
      <c r="C32" t="s">
        <v>39</v>
      </c>
      <c r="D32">
        <v>1358</v>
      </c>
    </row>
    <row r="33" spans="1:4" x14ac:dyDescent="0.2">
      <c r="A33" t="s">
        <v>13</v>
      </c>
      <c r="B33" t="s">
        <v>47</v>
      </c>
      <c r="C33" t="s">
        <v>39</v>
      </c>
      <c r="D33">
        <v>1353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D2E36-7876-E644-8FD9-401724C39A83}">
  <dimension ref="A1:W273"/>
  <sheetViews>
    <sheetView workbookViewId="0">
      <selection activeCell="T1" sqref="T1:W33"/>
    </sheetView>
  </sheetViews>
  <sheetFormatPr baseColWidth="10" defaultRowHeight="16" x14ac:dyDescent="0.2"/>
  <cols>
    <col min="14" max="14" width="14" bestFit="1" customWidth="1"/>
    <col min="15" max="15" width="13.6640625" bestFit="1" customWidth="1"/>
    <col min="17" max="17" width="11.33203125" bestFit="1" customWidth="1"/>
    <col min="19" max="19" width="5.83203125" customWidth="1"/>
    <col min="20" max="20" width="5.83203125" bestFit="1" customWidth="1"/>
    <col min="21" max="21" width="19.83203125" bestFit="1" customWidth="1"/>
    <col min="22" max="22" width="19.33203125" bestFit="1" customWidth="1"/>
    <col min="23" max="23" width="14.33203125" customWidth="1"/>
  </cols>
  <sheetData>
    <row r="1" spans="1:23" x14ac:dyDescent="0.2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78</v>
      </c>
      <c r="Q1" t="s">
        <v>79</v>
      </c>
    </row>
    <row r="2" spans="1:23" x14ac:dyDescent="0.2">
      <c r="A2">
        <v>17</v>
      </c>
      <c r="B2" s="1">
        <v>44927</v>
      </c>
      <c r="C2" t="s">
        <v>2</v>
      </c>
      <c r="D2" t="s">
        <v>1</v>
      </c>
      <c r="H2">
        <v>0</v>
      </c>
      <c r="I2">
        <v>1868</v>
      </c>
      <c r="J2">
        <f>VLOOKUP(C2, ELO!$A$1:$D$33, 4, FALSE)</f>
        <v>1364</v>
      </c>
      <c r="K2">
        <f>VLOOKUP(D2, ELO!$A$1:$D$33, 4, FALSE)</f>
        <v>1495</v>
      </c>
      <c r="L2">
        <f>J2-K2+48+4*(M2/1000)</f>
        <v>-75.528000000000006</v>
      </c>
      <c r="M2">
        <f>I2-H2</f>
        <v>1868</v>
      </c>
      <c r="N2" s="2">
        <f>1/(10^(-L2/400)+1)</f>
        <v>0.39298689454576813</v>
      </c>
      <c r="O2" s="2">
        <f>1-N2</f>
        <v>0.60701310545423182</v>
      </c>
      <c r="P2" s="3">
        <f>K2+L2</f>
        <v>1419.472</v>
      </c>
      <c r="Q2" s="3">
        <f>J2-L2</f>
        <v>1439.528</v>
      </c>
      <c r="U2" s="3"/>
      <c r="V2" s="3"/>
      <c r="W2" s="2"/>
    </row>
    <row r="3" spans="1:23" x14ac:dyDescent="0.2">
      <c r="A3">
        <v>4</v>
      </c>
      <c r="B3" s="1">
        <v>44836</v>
      </c>
      <c r="C3" t="s">
        <v>5</v>
      </c>
      <c r="D3" t="s">
        <v>1</v>
      </c>
      <c r="H3">
        <v>0</v>
      </c>
      <c r="I3">
        <v>2107</v>
      </c>
      <c r="J3">
        <f>VLOOKUP(C3, ELO!$A$1:$D$33, 4, FALSE)</f>
        <v>1387</v>
      </c>
      <c r="K3">
        <f>VLOOKUP(D3, ELO!$A$1:$D$33, 4, FALSE)</f>
        <v>1495</v>
      </c>
      <c r="L3">
        <f>J3-K3+48+4*(M3/1000)</f>
        <v>-51.572000000000003</v>
      </c>
      <c r="M3">
        <f>I3-H3</f>
        <v>2107</v>
      </c>
      <c r="N3" s="2">
        <f>1/(10^(-L3/400)+1)</f>
        <v>0.42632225385922223</v>
      </c>
      <c r="O3" s="2">
        <f>1-N3</f>
        <v>0.57367774614077782</v>
      </c>
      <c r="P3" s="3">
        <f>K3+L3</f>
        <v>1443.4279999999999</v>
      </c>
      <c r="Q3" s="3">
        <f>J3-L3</f>
        <v>1438.5720000000001</v>
      </c>
      <c r="U3" s="3"/>
      <c r="V3" s="3"/>
      <c r="W3" s="2"/>
    </row>
    <row r="4" spans="1:23" x14ac:dyDescent="0.2">
      <c r="A4">
        <v>15</v>
      </c>
      <c r="B4" s="1">
        <v>44913</v>
      </c>
      <c r="C4" t="s">
        <v>10</v>
      </c>
      <c r="D4" t="s">
        <v>1</v>
      </c>
      <c r="H4">
        <v>0</v>
      </c>
      <c r="I4">
        <v>904</v>
      </c>
      <c r="J4">
        <f>VLOOKUP(C4, ELO!$A$1:$D$33, 4, FALSE)</f>
        <v>1521</v>
      </c>
      <c r="K4">
        <f>VLOOKUP(D4, ELO!$A$1:$D$33, 4, FALSE)</f>
        <v>1495</v>
      </c>
      <c r="L4">
        <f>J4-K4+48+4*(M4/1000)</f>
        <v>77.616</v>
      </c>
      <c r="M4">
        <f>I4-H4</f>
        <v>904</v>
      </c>
      <c r="N4" s="2">
        <f>1/(10^(-L4/400)+1)</f>
        <v>0.60987661645421209</v>
      </c>
      <c r="O4" s="2">
        <f>1-N4</f>
        <v>0.39012338354578791</v>
      </c>
      <c r="P4" s="3">
        <f>K4+L4</f>
        <v>1572.616</v>
      </c>
      <c r="Q4" s="3">
        <f>J4-L4</f>
        <v>1443.384</v>
      </c>
      <c r="U4" s="3"/>
      <c r="V4" s="3"/>
      <c r="W4" s="2"/>
    </row>
    <row r="5" spans="1:23" x14ac:dyDescent="0.2">
      <c r="A5">
        <v>10</v>
      </c>
      <c r="B5" s="1">
        <v>44878</v>
      </c>
      <c r="C5" t="s">
        <v>27</v>
      </c>
      <c r="D5" t="s">
        <v>1</v>
      </c>
      <c r="H5">
        <v>0</v>
      </c>
      <c r="I5">
        <v>373</v>
      </c>
      <c r="J5">
        <f>VLOOKUP(C5, ELO!$A$1:$D$33, 4, FALSE)</f>
        <v>1550</v>
      </c>
      <c r="K5">
        <f>VLOOKUP(D5, ELO!$A$1:$D$33, 4, FALSE)</f>
        <v>1495</v>
      </c>
      <c r="L5">
        <f>J5-K5+48+4*(M5/1000)</f>
        <v>104.492</v>
      </c>
      <c r="M5">
        <f>I5-H5</f>
        <v>373</v>
      </c>
      <c r="N5" s="2">
        <f>1/(10^(-L5/400)+1)</f>
        <v>0.64600039177996038</v>
      </c>
      <c r="O5" s="2">
        <f>1-N5</f>
        <v>0.35399960822003962</v>
      </c>
      <c r="P5" s="3">
        <f>K5+L5</f>
        <v>1599.492</v>
      </c>
      <c r="Q5" s="3">
        <f>J5-L5</f>
        <v>1445.508</v>
      </c>
      <c r="U5" s="3"/>
      <c r="V5" s="3"/>
      <c r="W5" s="2"/>
    </row>
    <row r="6" spans="1:23" x14ac:dyDescent="0.2">
      <c r="A6">
        <v>2</v>
      </c>
      <c r="B6" s="1">
        <v>44822</v>
      </c>
      <c r="C6" t="s">
        <v>24</v>
      </c>
      <c r="D6" t="s">
        <v>1</v>
      </c>
      <c r="E6">
        <v>0</v>
      </c>
      <c r="F6">
        <v>1</v>
      </c>
      <c r="G6">
        <v>0</v>
      </c>
      <c r="H6">
        <v>0</v>
      </c>
      <c r="I6">
        <v>290</v>
      </c>
      <c r="J6">
        <f>VLOOKUP(C6, ELO!$A$1:$D$33, 4, FALSE)</f>
        <v>1457</v>
      </c>
      <c r="K6">
        <f>VLOOKUP(D6, ELO!$A$1:$D$33, 4, FALSE)</f>
        <v>1495</v>
      </c>
      <c r="L6">
        <f>J6-K6+48+4*(M6/1000)</f>
        <v>11.16</v>
      </c>
      <c r="M6">
        <f>I6-H6</f>
        <v>290</v>
      </c>
      <c r="N6" s="2">
        <f>1/(10^(-L6/400)+1)</f>
        <v>0.5160550097503861</v>
      </c>
      <c r="O6" s="2">
        <f>1-N6</f>
        <v>0.4839449902496139</v>
      </c>
      <c r="P6" s="3">
        <f>K6+L6</f>
        <v>1506.16</v>
      </c>
      <c r="Q6" s="3">
        <f>J6-L6</f>
        <v>1445.84</v>
      </c>
      <c r="U6" s="3"/>
      <c r="V6" s="3"/>
      <c r="W6" s="2"/>
    </row>
    <row r="7" spans="1:23" x14ac:dyDescent="0.2">
      <c r="A7">
        <v>8</v>
      </c>
      <c r="B7" s="1">
        <v>44864</v>
      </c>
      <c r="C7" t="s">
        <v>18</v>
      </c>
      <c r="D7" t="s">
        <v>1</v>
      </c>
      <c r="H7">
        <v>0</v>
      </c>
      <c r="I7">
        <v>1805</v>
      </c>
      <c r="J7">
        <f>VLOOKUP(C7, ELO!$A$1:$D$33, 4, FALSE)</f>
        <v>1529</v>
      </c>
      <c r="K7">
        <f>VLOOKUP(D7, ELO!$A$1:$D$33, 4, FALSE)</f>
        <v>1495</v>
      </c>
      <c r="L7">
        <f>J7-K7+48+4*(M7/1000)+25</f>
        <v>114.22</v>
      </c>
      <c r="M7">
        <f>I7-H7</f>
        <v>1805</v>
      </c>
      <c r="N7" s="2">
        <f>1/(10^(-L7/400)+1)</f>
        <v>0.6586992881409709</v>
      </c>
      <c r="O7" s="2">
        <f>1-N7</f>
        <v>0.3413007118590291</v>
      </c>
      <c r="P7" s="3">
        <f>K7+L7</f>
        <v>1609.22</v>
      </c>
      <c r="Q7" s="3">
        <f>J7-L7</f>
        <v>1414.78</v>
      </c>
      <c r="U7" s="3"/>
      <c r="V7" s="3"/>
      <c r="W7" s="2"/>
    </row>
    <row r="8" spans="1:23" x14ac:dyDescent="0.2">
      <c r="A8">
        <v>6</v>
      </c>
      <c r="B8" s="1">
        <v>44850</v>
      </c>
      <c r="C8" t="s">
        <v>30</v>
      </c>
      <c r="D8" t="s">
        <v>1</v>
      </c>
      <c r="H8">
        <v>0</v>
      </c>
      <c r="I8">
        <v>1513</v>
      </c>
      <c r="J8">
        <f>VLOOKUP(C8, ELO!$A$1:$D$33, 4, FALSE)</f>
        <v>1417</v>
      </c>
      <c r="K8">
        <f>VLOOKUP(D8, ELO!$A$1:$D$33, 4, FALSE)</f>
        <v>1495</v>
      </c>
      <c r="L8">
        <f>J8-K8+48+4*(M8/1000)</f>
        <v>-23.948</v>
      </c>
      <c r="M8">
        <f>I8-H8</f>
        <v>1513</v>
      </c>
      <c r="N8" s="2">
        <f>1/(10^(-L8/400)+1)</f>
        <v>0.46559053410371032</v>
      </c>
      <c r="O8" s="2">
        <f>1-N8</f>
        <v>0.53440946589628968</v>
      </c>
      <c r="P8" s="3">
        <f>K8+L8</f>
        <v>1471.0519999999999</v>
      </c>
      <c r="Q8" s="3">
        <f>J8-L8</f>
        <v>1440.9480000000001</v>
      </c>
      <c r="U8" s="3"/>
      <c r="V8" s="3"/>
      <c r="W8" s="2"/>
    </row>
    <row r="9" spans="1:23" x14ac:dyDescent="0.2">
      <c r="A9">
        <v>18</v>
      </c>
      <c r="B9" s="1">
        <v>44934</v>
      </c>
      <c r="C9" t="s">
        <v>29</v>
      </c>
      <c r="D9" t="s">
        <v>1</v>
      </c>
      <c r="H9">
        <v>0</v>
      </c>
      <c r="I9">
        <v>750</v>
      </c>
      <c r="J9">
        <f>VLOOKUP(C9, ELO!$A$1:$D$33, 4, FALSE)</f>
        <v>1535</v>
      </c>
      <c r="K9">
        <f>VLOOKUP(D9, ELO!$A$1:$D$33, 4, FALSE)</f>
        <v>1495</v>
      </c>
      <c r="L9">
        <f>J9-K9+48+4*(M9/1000)</f>
        <v>91</v>
      </c>
      <c r="M9">
        <f>I9-H9</f>
        <v>750</v>
      </c>
      <c r="N9" s="2">
        <f>1/(10^(-L9/400)+1)</f>
        <v>0.62804480562194176</v>
      </c>
      <c r="O9" s="2">
        <f>1-N9</f>
        <v>0.37195519437805824</v>
      </c>
      <c r="P9" s="3">
        <f>K9+L9</f>
        <v>1586</v>
      </c>
      <c r="Q9" s="3">
        <f>J9-L9</f>
        <v>1444</v>
      </c>
      <c r="U9" s="3"/>
      <c r="V9" s="3"/>
      <c r="W9" s="2"/>
    </row>
    <row r="10" spans="1:23" x14ac:dyDescent="0.2">
      <c r="A10">
        <v>16</v>
      </c>
      <c r="B10" s="1">
        <v>44919</v>
      </c>
      <c r="C10" t="s">
        <v>3</v>
      </c>
      <c r="D10" t="s">
        <v>2</v>
      </c>
      <c r="H10">
        <v>0</v>
      </c>
      <c r="I10">
        <v>679</v>
      </c>
      <c r="J10">
        <f>VLOOKUP(C10, ELO!$A$1:$D$33, 4, FALSE)</f>
        <v>1565</v>
      </c>
      <c r="K10">
        <f>VLOOKUP(D10, ELO!$A$1:$D$33, 4, FALSE)</f>
        <v>1364</v>
      </c>
      <c r="L10">
        <f>J10-K10+48+4*(M10/1000)</f>
        <v>251.71600000000001</v>
      </c>
      <c r="M10">
        <f>I10-H10</f>
        <v>679</v>
      </c>
      <c r="N10" s="2">
        <f>1/(10^(-L10/400)+1)</f>
        <v>0.80984352639155122</v>
      </c>
      <c r="O10" s="2">
        <f>1-N10</f>
        <v>0.19015647360844878</v>
      </c>
      <c r="P10" s="3">
        <f>K10+L10</f>
        <v>1615.7159999999999</v>
      </c>
      <c r="Q10" s="3">
        <f>J10-L10</f>
        <v>1313.2840000000001</v>
      </c>
      <c r="U10" s="3"/>
      <c r="V10" s="3"/>
      <c r="W10" s="2"/>
    </row>
    <row r="11" spans="1:23" x14ac:dyDescent="0.2">
      <c r="A11">
        <v>10</v>
      </c>
      <c r="B11" s="1">
        <v>44875</v>
      </c>
      <c r="C11" t="s">
        <v>5</v>
      </c>
      <c r="D11" t="s">
        <v>2</v>
      </c>
      <c r="H11">
        <v>0</v>
      </c>
      <c r="I11">
        <v>238</v>
      </c>
      <c r="J11">
        <f>VLOOKUP(C11, ELO!$A$1:$D$33, 4, FALSE)</f>
        <v>1387</v>
      </c>
      <c r="K11">
        <f>VLOOKUP(D11, ELO!$A$1:$D$33, 4, FALSE)</f>
        <v>1364</v>
      </c>
      <c r="L11">
        <f>J11-K11+48+4*(M11/1000)</f>
        <v>71.951999999999998</v>
      </c>
      <c r="M11">
        <f>I11-H11</f>
        <v>238</v>
      </c>
      <c r="N11" s="2">
        <f>1/(10^(-L11/400)+1)</f>
        <v>0.60209189740344438</v>
      </c>
      <c r="O11" s="2">
        <f>1-N11</f>
        <v>0.39790810259655562</v>
      </c>
      <c r="P11" s="3">
        <f>K11+L11</f>
        <v>1435.952</v>
      </c>
      <c r="Q11" s="3">
        <f>J11-L11</f>
        <v>1315.048</v>
      </c>
      <c r="U11" s="3"/>
      <c r="V11" s="3"/>
      <c r="W11" s="2"/>
    </row>
    <row r="12" spans="1:23" x14ac:dyDescent="0.2">
      <c r="A12">
        <v>7</v>
      </c>
      <c r="B12" s="1">
        <v>44857</v>
      </c>
      <c r="C12" t="s">
        <v>7</v>
      </c>
      <c r="D12" t="s">
        <v>2</v>
      </c>
      <c r="H12">
        <v>0</v>
      </c>
      <c r="I12">
        <v>476</v>
      </c>
      <c r="J12">
        <f>VLOOKUP(C12, ELO!$A$1:$D$33, 4, FALSE)</f>
        <v>1504</v>
      </c>
      <c r="K12">
        <f>VLOOKUP(D12, ELO!$A$1:$D$33, 4, FALSE)</f>
        <v>1364</v>
      </c>
      <c r="L12">
        <f>J12-K12+48+4*(M12/1000)</f>
        <v>189.904</v>
      </c>
      <c r="M12">
        <f>I12-H12</f>
        <v>476</v>
      </c>
      <c r="N12" s="2">
        <f>1/(10^(-L12/400)+1)</f>
        <v>0.74897917935713432</v>
      </c>
      <c r="O12" s="2">
        <f>1-N12</f>
        <v>0.25102082064286568</v>
      </c>
      <c r="P12" s="3">
        <f>K12+L12</f>
        <v>1553.904</v>
      </c>
      <c r="Q12" s="3">
        <f>J12-L12</f>
        <v>1314.096</v>
      </c>
      <c r="U12" s="3"/>
      <c r="V12" s="3"/>
      <c r="W12" s="2"/>
    </row>
    <row r="13" spans="1:23" x14ac:dyDescent="0.2">
      <c r="A13">
        <v>2</v>
      </c>
      <c r="B13" s="1">
        <v>44822</v>
      </c>
      <c r="C13" t="s">
        <v>27</v>
      </c>
      <c r="D13" t="s">
        <v>2</v>
      </c>
      <c r="E13">
        <v>1</v>
      </c>
      <c r="F13">
        <v>0</v>
      </c>
      <c r="G13">
        <v>0</v>
      </c>
      <c r="H13">
        <v>0</v>
      </c>
      <c r="I13">
        <v>2174</v>
      </c>
      <c r="J13">
        <f>VLOOKUP(C13, ELO!$A$1:$D$33, 4, FALSE)</f>
        <v>1550</v>
      </c>
      <c r="K13">
        <f>VLOOKUP(D13, ELO!$A$1:$D$33, 4, FALSE)</f>
        <v>1364</v>
      </c>
      <c r="L13">
        <f>J13-K13+48+4*(M13/1000)</f>
        <v>242.696</v>
      </c>
      <c r="M13">
        <f>I13-H13</f>
        <v>2174</v>
      </c>
      <c r="N13" s="2">
        <f>1/(10^(-L13/400)+1)</f>
        <v>0.80171860631008318</v>
      </c>
      <c r="O13" s="2">
        <f>1-N13</f>
        <v>0.19828139368991682</v>
      </c>
      <c r="P13" s="3">
        <f>K13+L13</f>
        <v>1606.6959999999999</v>
      </c>
      <c r="Q13" s="3">
        <f>J13-L13</f>
        <v>1307.3040000000001</v>
      </c>
      <c r="U13" s="3"/>
      <c r="V13" s="3"/>
      <c r="W13" s="2"/>
    </row>
    <row r="14" spans="1:23" x14ac:dyDescent="0.2">
      <c r="A14">
        <v>15</v>
      </c>
      <c r="B14" s="1">
        <v>44913</v>
      </c>
      <c r="C14" t="s">
        <v>21</v>
      </c>
      <c r="D14" t="s">
        <v>2</v>
      </c>
      <c r="H14">
        <v>0</v>
      </c>
      <c r="I14">
        <v>473</v>
      </c>
      <c r="J14">
        <f>VLOOKUP(C14, ELO!$A$1:$D$33, 4, FALSE)</f>
        <v>1492</v>
      </c>
      <c r="K14">
        <f>VLOOKUP(D14, ELO!$A$1:$D$33, 4, FALSE)</f>
        <v>1364</v>
      </c>
      <c r="L14">
        <f>J14-K14+48+4*(M14/1000)-25+25</f>
        <v>177.892</v>
      </c>
      <c r="M14">
        <f>I14-H14</f>
        <v>473</v>
      </c>
      <c r="N14" s="2">
        <f>1/(10^(-L14/400)+1)</f>
        <v>0.7357565920260758</v>
      </c>
      <c r="O14" s="2">
        <f>1-N14</f>
        <v>0.2642434079739242</v>
      </c>
      <c r="P14" s="3">
        <f>K14+L14</f>
        <v>1541.8920000000001</v>
      </c>
      <c r="Q14" s="3">
        <f>J14-L14</f>
        <v>1314.1079999999999</v>
      </c>
      <c r="U14" s="3"/>
      <c r="V14" s="3"/>
      <c r="W14" s="2"/>
    </row>
    <row r="15" spans="1:23" x14ac:dyDescent="0.2">
      <c r="A15">
        <v>3</v>
      </c>
      <c r="B15" s="1">
        <v>44829</v>
      </c>
      <c r="C15" t="s">
        <v>30</v>
      </c>
      <c r="D15" t="s">
        <v>2</v>
      </c>
      <c r="H15">
        <v>0</v>
      </c>
      <c r="I15">
        <v>2705</v>
      </c>
      <c r="J15">
        <f>VLOOKUP(C15, ELO!$A$1:$D$33, 4, FALSE)</f>
        <v>1417</v>
      </c>
      <c r="K15">
        <f>VLOOKUP(D15, ELO!$A$1:$D$33, 4, FALSE)</f>
        <v>1364</v>
      </c>
      <c r="L15">
        <f>J15-K15+48+4*(M15/1000)</f>
        <v>111.82</v>
      </c>
      <c r="M15">
        <f>I15-H15</f>
        <v>2705</v>
      </c>
      <c r="N15" s="2">
        <f>1/(10^(-L15/400)+1)</f>
        <v>0.65558658541849035</v>
      </c>
      <c r="O15" s="2">
        <f>1-N15</f>
        <v>0.34441341458150965</v>
      </c>
      <c r="P15" s="3">
        <f>K15+L15</f>
        <v>1475.82</v>
      </c>
      <c r="Q15" s="3">
        <f>J15-L15</f>
        <v>1305.18</v>
      </c>
      <c r="U15" s="3"/>
      <c r="V15" s="3"/>
      <c r="W15" s="2"/>
    </row>
    <row r="16" spans="1:23" x14ac:dyDescent="0.2">
      <c r="A16">
        <v>5</v>
      </c>
      <c r="B16" s="1">
        <v>44843</v>
      </c>
      <c r="C16" t="s">
        <v>31</v>
      </c>
      <c r="D16" t="s">
        <v>2</v>
      </c>
      <c r="H16">
        <v>0</v>
      </c>
      <c r="I16">
        <v>455</v>
      </c>
      <c r="J16">
        <f>VLOOKUP(C16, ELO!$A$1:$D$33, 4, FALSE)</f>
        <v>1641</v>
      </c>
      <c r="K16">
        <f>VLOOKUP(D16, ELO!$A$1:$D$33, 4, FALSE)</f>
        <v>1364</v>
      </c>
      <c r="L16">
        <f>J16-K16+48+4*(M16/1000)</f>
        <v>326.82</v>
      </c>
      <c r="M16">
        <f>I16-H16</f>
        <v>455</v>
      </c>
      <c r="N16" s="2">
        <f>1/(10^(-L16/400)+1)</f>
        <v>0.86776349130958486</v>
      </c>
      <c r="O16" s="2">
        <f>1-N16</f>
        <v>0.13223650869041514</v>
      </c>
      <c r="P16" s="3">
        <f>K16+L16</f>
        <v>1690.82</v>
      </c>
      <c r="Q16" s="3">
        <f>J16-L16</f>
        <v>1314.18</v>
      </c>
      <c r="U16" s="3"/>
      <c r="V16" s="3"/>
      <c r="W16" s="2"/>
    </row>
    <row r="17" spans="1:23" x14ac:dyDescent="0.2">
      <c r="A17">
        <v>12</v>
      </c>
      <c r="B17" s="1">
        <v>44892</v>
      </c>
      <c r="C17" t="s">
        <v>32</v>
      </c>
      <c r="D17" t="s">
        <v>2</v>
      </c>
      <c r="H17">
        <v>0</v>
      </c>
      <c r="I17">
        <v>636</v>
      </c>
      <c r="J17">
        <f>VLOOKUP(C17, ELO!$A$1:$D$33, 4, FALSE)</f>
        <v>1471</v>
      </c>
      <c r="K17">
        <f>VLOOKUP(D17, ELO!$A$1:$D$33, 4, FALSE)</f>
        <v>1364</v>
      </c>
      <c r="L17">
        <f>J17-K17+48+4*(M17/1000)</f>
        <v>157.54400000000001</v>
      </c>
      <c r="M17">
        <f>I17-H17</f>
        <v>636</v>
      </c>
      <c r="N17" s="2">
        <f>1/(10^(-L17/400)+1)</f>
        <v>0.71236460238186106</v>
      </c>
      <c r="O17" s="2">
        <f>1-N17</f>
        <v>0.28763539761813894</v>
      </c>
      <c r="P17" s="3">
        <f>K17+L17</f>
        <v>1521.5440000000001</v>
      </c>
      <c r="Q17" s="3">
        <f>J17-L17</f>
        <v>1313.4559999999999</v>
      </c>
      <c r="U17" s="3"/>
      <c r="V17" s="3"/>
      <c r="W17" s="2"/>
    </row>
    <row r="18" spans="1:23" x14ac:dyDescent="0.2">
      <c r="A18">
        <v>18</v>
      </c>
      <c r="B18" s="1">
        <v>44934</v>
      </c>
      <c r="C18" t="s">
        <v>7</v>
      </c>
      <c r="D18" t="s">
        <v>3</v>
      </c>
      <c r="H18">
        <v>0</v>
      </c>
      <c r="I18">
        <v>521</v>
      </c>
      <c r="J18">
        <f>VLOOKUP(C18, ELO!$A$1:$D$33, 4, FALSE)</f>
        <v>1504</v>
      </c>
      <c r="K18">
        <f>VLOOKUP(D18, ELO!$A$1:$D$33, 4, FALSE)</f>
        <v>1565</v>
      </c>
      <c r="L18">
        <f>J18-K18+48+4*(M18/1000)</f>
        <v>-10.916</v>
      </c>
      <c r="M18">
        <f>I18-H18</f>
        <v>521</v>
      </c>
      <c r="N18" s="2">
        <f>1/(10^(-L18/400)+1)</f>
        <v>0.4842957802806816</v>
      </c>
      <c r="O18" s="2">
        <f>1-N18</f>
        <v>0.51570421971931846</v>
      </c>
      <c r="P18" s="3">
        <f>K18+L18</f>
        <v>1554.0840000000001</v>
      </c>
      <c r="Q18" s="3">
        <f>J18-L18</f>
        <v>1514.9159999999999</v>
      </c>
      <c r="U18" s="3"/>
      <c r="V18" s="3"/>
      <c r="W18" s="2"/>
    </row>
    <row r="19" spans="1:23" x14ac:dyDescent="0.2">
      <c r="A19">
        <v>15</v>
      </c>
      <c r="B19" s="1">
        <v>44913</v>
      </c>
      <c r="C19" t="s">
        <v>8</v>
      </c>
      <c r="D19" t="s">
        <v>3</v>
      </c>
      <c r="H19">
        <v>0</v>
      </c>
      <c r="I19">
        <v>377</v>
      </c>
      <c r="J19">
        <f>VLOOKUP(C19, ELO!$A$1:$D$33, 4, FALSE)</f>
        <v>1531</v>
      </c>
      <c r="K19">
        <f>VLOOKUP(D19, ELO!$A$1:$D$33, 4, FALSE)</f>
        <v>1565</v>
      </c>
      <c r="L19">
        <f>J19-K19+48+4*(M19/1000)</f>
        <v>15.507999999999999</v>
      </c>
      <c r="M19">
        <f>I19-H19</f>
        <v>377</v>
      </c>
      <c r="N19" s="2">
        <f>1/(10^(-L19/400)+1)</f>
        <v>0.52230299627949806</v>
      </c>
      <c r="O19" s="2">
        <f>1-N19</f>
        <v>0.47769700372050194</v>
      </c>
      <c r="P19" s="3">
        <f>K19+L19</f>
        <v>1580.508</v>
      </c>
      <c r="Q19" s="3">
        <f>J19-L19</f>
        <v>1515.492</v>
      </c>
      <c r="U19" s="3"/>
      <c r="V19" s="3"/>
      <c r="W19" s="2"/>
    </row>
    <row r="20" spans="1:23" x14ac:dyDescent="0.2">
      <c r="A20">
        <v>12</v>
      </c>
      <c r="B20" s="1">
        <v>44892</v>
      </c>
      <c r="C20" t="s">
        <v>15</v>
      </c>
      <c r="D20" t="s">
        <v>3</v>
      </c>
      <c r="H20">
        <v>0</v>
      </c>
      <c r="I20">
        <v>763</v>
      </c>
      <c r="J20">
        <f>VLOOKUP(C20, ELO!$A$1:$D$33, 4, FALSE)</f>
        <v>1436</v>
      </c>
      <c r="K20">
        <f>VLOOKUP(D20, ELO!$A$1:$D$33, 4, FALSE)</f>
        <v>1565</v>
      </c>
      <c r="L20">
        <f>J20-K20+48+4*(M20/1000)+25</f>
        <v>-52.947999999999993</v>
      </c>
      <c r="M20">
        <f>I20-H20</f>
        <v>763</v>
      </c>
      <c r="N20" s="2">
        <f>1/(10^(-L20/400)+1)</f>
        <v>0.42438616854411237</v>
      </c>
      <c r="O20" s="2">
        <f>1-N20</f>
        <v>0.57561383145588763</v>
      </c>
      <c r="P20" s="3">
        <f>K20+L20</f>
        <v>1512.0519999999999</v>
      </c>
      <c r="Q20" s="3">
        <f>J20-L20</f>
        <v>1488.9480000000001</v>
      </c>
      <c r="U20" s="3"/>
      <c r="V20" s="3"/>
      <c r="W20" s="2"/>
    </row>
    <row r="21" spans="1:23" x14ac:dyDescent="0.2">
      <c r="A21">
        <v>3</v>
      </c>
      <c r="B21" s="1">
        <v>44829</v>
      </c>
      <c r="C21" t="s">
        <v>19</v>
      </c>
      <c r="D21" t="s">
        <v>3</v>
      </c>
      <c r="H21">
        <v>0</v>
      </c>
      <c r="I21">
        <v>392</v>
      </c>
      <c r="J21">
        <f>VLOOKUP(C21, ELO!$A$1:$D$33, 4, FALSE)</f>
        <v>1509</v>
      </c>
      <c r="K21">
        <f>VLOOKUP(D21, ELO!$A$1:$D$33, 4, FALSE)</f>
        <v>1565</v>
      </c>
      <c r="L21">
        <f>J21-K21+48+4*(M21/1000)</f>
        <v>-6.4320000000000004</v>
      </c>
      <c r="M21">
        <f>I21-H21</f>
        <v>392</v>
      </c>
      <c r="N21" s="2">
        <f>1/(10^(-L21/400)+1)</f>
        <v>0.49074466524125043</v>
      </c>
      <c r="O21" s="2">
        <f>1-N21</f>
        <v>0.50925533475874962</v>
      </c>
      <c r="P21" s="3">
        <f>K21+L21</f>
        <v>1558.568</v>
      </c>
      <c r="Q21" s="3">
        <f>J21-L21</f>
        <v>1515.432</v>
      </c>
      <c r="U21" s="3"/>
      <c r="V21" s="3"/>
      <c r="W21" s="2"/>
    </row>
    <row r="22" spans="1:23" x14ac:dyDescent="0.2">
      <c r="A22">
        <v>9</v>
      </c>
      <c r="B22" s="1">
        <v>44872</v>
      </c>
      <c r="C22" t="s">
        <v>21</v>
      </c>
      <c r="D22" t="s">
        <v>3</v>
      </c>
      <c r="H22">
        <v>0</v>
      </c>
      <c r="I22">
        <v>1142</v>
      </c>
      <c r="J22">
        <f>VLOOKUP(C22, ELO!$A$1:$D$33, 4, FALSE)</f>
        <v>1492</v>
      </c>
      <c r="K22">
        <f>VLOOKUP(D22, ELO!$A$1:$D$33, 4, FALSE)</f>
        <v>1565</v>
      </c>
      <c r="L22">
        <f>J22-K22+48+4*(M22/1000)</f>
        <v>-20.432000000000002</v>
      </c>
      <c r="M22">
        <f>I22-H22</f>
        <v>1142</v>
      </c>
      <c r="N22" s="2">
        <f>1/(10^(-L22/400)+1)</f>
        <v>0.47062983832066968</v>
      </c>
      <c r="O22" s="2">
        <f>1-N22</f>
        <v>0.52937016167933026</v>
      </c>
      <c r="P22" s="3">
        <f>K22+L22</f>
        <v>1544.568</v>
      </c>
      <c r="Q22" s="3">
        <f>J22-L22</f>
        <v>1512.432</v>
      </c>
      <c r="U22" s="3"/>
      <c r="V22" s="3"/>
      <c r="W22" s="2"/>
    </row>
    <row r="23" spans="1:23" x14ac:dyDescent="0.2">
      <c r="A23">
        <v>6</v>
      </c>
      <c r="B23" s="1">
        <v>44850</v>
      </c>
      <c r="C23" t="s">
        <v>22</v>
      </c>
      <c r="D23" t="s">
        <v>3</v>
      </c>
      <c r="H23">
        <v>0</v>
      </c>
      <c r="I23">
        <v>192</v>
      </c>
      <c r="J23">
        <f>VLOOKUP(C23, ELO!$A$1:$D$33, 4, FALSE)</f>
        <v>1451</v>
      </c>
      <c r="K23">
        <f>VLOOKUP(D23, ELO!$A$1:$D$33, 4, FALSE)</f>
        <v>1565</v>
      </c>
      <c r="L23">
        <f>J23-K23+48+4*(M23/1000)</f>
        <v>-65.231999999999999</v>
      </c>
      <c r="M23">
        <f>I23-H23</f>
        <v>192</v>
      </c>
      <c r="N23" s="2">
        <f>1/(10^(-L23/400)+1)</f>
        <v>0.40721135296440719</v>
      </c>
      <c r="O23" s="2">
        <f>1-N23</f>
        <v>0.59278864703559275</v>
      </c>
      <c r="P23" s="3">
        <f>K23+L23</f>
        <v>1499.768</v>
      </c>
      <c r="Q23" s="3">
        <f>J23-L23</f>
        <v>1516.232</v>
      </c>
      <c r="U23" s="3"/>
      <c r="V23" s="3"/>
      <c r="W23" s="2"/>
    </row>
    <row r="24" spans="1:23" x14ac:dyDescent="0.2">
      <c r="A24">
        <v>1</v>
      </c>
      <c r="B24" s="1">
        <v>44815</v>
      </c>
      <c r="C24" t="s">
        <v>23</v>
      </c>
      <c r="D24" t="s">
        <v>3</v>
      </c>
      <c r="E24">
        <v>0</v>
      </c>
      <c r="F24">
        <v>1</v>
      </c>
      <c r="G24">
        <v>0</v>
      </c>
      <c r="H24">
        <v>0</v>
      </c>
      <c r="I24">
        <v>192</v>
      </c>
      <c r="J24">
        <f>VLOOKUP(C24, ELO!$A$1:$D$33, 4, FALSE)</f>
        <v>1358</v>
      </c>
      <c r="K24">
        <f>VLOOKUP(D24, ELO!$A$1:$D$33, 4, FALSE)</f>
        <v>1565</v>
      </c>
      <c r="L24">
        <f>J24-K24+48+4*(M24/1000)</f>
        <v>-158.232</v>
      </c>
      <c r="M24">
        <f>I24-H24</f>
        <v>192</v>
      </c>
      <c r="N24" s="2">
        <f>1/(10^(-L24/400)+1)</f>
        <v>0.28682458011168638</v>
      </c>
      <c r="O24" s="2">
        <f>1-N24</f>
        <v>0.71317541988831357</v>
      </c>
      <c r="P24" s="3">
        <f>K24+L24</f>
        <v>1406.768</v>
      </c>
      <c r="Q24" s="3">
        <f>J24-L24</f>
        <v>1516.232</v>
      </c>
      <c r="U24" s="3"/>
      <c r="V24" s="3"/>
      <c r="W24" s="2"/>
    </row>
    <row r="25" spans="1:23" x14ac:dyDescent="0.2">
      <c r="A25">
        <v>14</v>
      </c>
      <c r="B25" s="1">
        <v>44906</v>
      </c>
      <c r="C25" t="s">
        <v>26</v>
      </c>
      <c r="D25" t="s">
        <v>3</v>
      </c>
      <c r="H25">
        <v>0</v>
      </c>
      <c r="I25">
        <v>246</v>
      </c>
      <c r="J25">
        <f>VLOOKUP(C25, ELO!$A$1:$D$33, 4, FALSE)</f>
        <v>1472</v>
      </c>
      <c r="K25">
        <f>VLOOKUP(D25, ELO!$A$1:$D$33, 4, FALSE)</f>
        <v>1565</v>
      </c>
      <c r="L25">
        <f>J25-K25+48+4*(M25/1000)</f>
        <v>-44.015999999999998</v>
      </c>
      <c r="M25">
        <f>I25-H25</f>
        <v>246</v>
      </c>
      <c r="N25" s="2">
        <f>1/(10^(-L25/400)+1)</f>
        <v>0.43699261155814539</v>
      </c>
      <c r="O25" s="2">
        <f>1-N25</f>
        <v>0.56300738844185461</v>
      </c>
      <c r="P25" s="3">
        <f>K25+L25</f>
        <v>1520.9839999999999</v>
      </c>
      <c r="Q25" s="3">
        <f>J25-L25</f>
        <v>1516.0160000000001</v>
      </c>
      <c r="U25" s="3"/>
      <c r="V25" s="3"/>
      <c r="W25" s="2"/>
    </row>
    <row r="26" spans="1:23" x14ac:dyDescent="0.2">
      <c r="A26">
        <v>8</v>
      </c>
      <c r="B26" s="1">
        <v>44861</v>
      </c>
      <c r="C26" t="s">
        <v>31</v>
      </c>
      <c r="D26" t="s">
        <v>3</v>
      </c>
      <c r="H26">
        <v>0</v>
      </c>
      <c r="I26">
        <v>960</v>
      </c>
      <c r="J26">
        <f>VLOOKUP(C26, ELO!$A$1:$D$33, 4, FALSE)</f>
        <v>1641</v>
      </c>
      <c r="K26">
        <f>VLOOKUP(D26, ELO!$A$1:$D$33, 4, FALSE)</f>
        <v>1565</v>
      </c>
      <c r="L26">
        <f>J26-K26+48+4*(M26/1000)</f>
        <v>127.84</v>
      </c>
      <c r="M26">
        <f>I26-H26</f>
        <v>960</v>
      </c>
      <c r="N26" s="2">
        <f>1/(10^(-L26/400)+1)</f>
        <v>0.6761000060882274</v>
      </c>
      <c r="O26" s="2">
        <f>1-N26</f>
        <v>0.3238999939117726</v>
      </c>
      <c r="P26" s="3">
        <f>K26+L26</f>
        <v>1692.84</v>
      </c>
      <c r="Q26" s="3">
        <f>J26-L26</f>
        <v>1513.16</v>
      </c>
      <c r="U26" s="3"/>
      <c r="V26" s="3"/>
      <c r="W26" s="2"/>
    </row>
    <row r="27" spans="1:23" x14ac:dyDescent="0.2">
      <c r="A27">
        <v>4</v>
      </c>
      <c r="B27" s="1">
        <v>44836</v>
      </c>
      <c r="C27" t="s">
        <v>3</v>
      </c>
      <c r="D27" t="s">
        <v>4</v>
      </c>
      <c r="H27">
        <v>0</v>
      </c>
      <c r="I27">
        <v>370</v>
      </c>
      <c r="J27">
        <f>VLOOKUP(C27, ELO!$A$1:$D$33, 4, FALSE)</f>
        <v>1565</v>
      </c>
      <c r="K27">
        <f>VLOOKUP(D27, ELO!$A$1:$D$33, 4, FALSE)</f>
        <v>1683</v>
      </c>
      <c r="L27">
        <f>J27-K27+48+4*(M27/1000)</f>
        <v>-68.52</v>
      </c>
      <c r="M27">
        <f>I27-H27</f>
        <v>370</v>
      </c>
      <c r="N27" s="2">
        <f>1/(10^(-L27/400)+1)</f>
        <v>0.40265064498461223</v>
      </c>
      <c r="O27" s="2">
        <f>1-N27</f>
        <v>0.59734935501538777</v>
      </c>
      <c r="P27" s="3">
        <f>K27+L27</f>
        <v>1614.48</v>
      </c>
      <c r="Q27" s="3">
        <f>J27-L27</f>
        <v>1633.52</v>
      </c>
      <c r="U27" s="3"/>
      <c r="V27" s="3"/>
      <c r="W27" s="2"/>
    </row>
    <row r="28" spans="1:23" x14ac:dyDescent="0.2">
      <c r="A28">
        <v>16</v>
      </c>
      <c r="B28" s="1">
        <v>44919</v>
      </c>
      <c r="C28" t="s">
        <v>6</v>
      </c>
      <c r="D28" t="s">
        <v>4</v>
      </c>
      <c r="H28">
        <v>0</v>
      </c>
      <c r="I28">
        <v>545</v>
      </c>
      <c r="J28">
        <f>VLOOKUP(C28, ELO!$A$1:$D$33, 4, FALSE)</f>
        <v>1417</v>
      </c>
      <c r="K28">
        <f>VLOOKUP(D28, ELO!$A$1:$D$33, 4, FALSE)</f>
        <v>1683</v>
      </c>
      <c r="L28">
        <f>J28-K28+48+4*(M28/1000)</f>
        <v>-215.82</v>
      </c>
      <c r="M28">
        <f>I28-H28</f>
        <v>545</v>
      </c>
      <c r="N28" s="2">
        <f>1/(10^(-L28/400)+1)</f>
        <v>0.22402549778044517</v>
      </c>
      <c r="O28" s="2">
        <f>1-N28</f>
        <v>0.77597450221955477</v>
      </c>
      <c r="P28" s="3">
        <f>K28+L28</f>
        <v>1467.18</v>
      </c>
      <c r="Q28" s="3">
        <f>J28-L28</f>
        <v>1632.82</v>
      </c>
      <c r="U28" s="3"/>
      <c r="V28" s="3"/>
      <c r="W28" s="2"/>
    </row>
    <row r="29" spans="1:23" x14ac:dyDescent="0.2">
      <c r="A29">
        <v>17</v>
      </c>
      <c r="B29" s="1">
        <v>44928</v>
      </c>
      <c r="C29" t="s">
        <v>7</v>
      </c>
      <c r="D29" t="s">
        <v>4</v>
      </c>
      <c r="H29">
        <v>0</v>
      </c>
      <c r="I29">
        <v>442</v>
      </c>
      <c r="J29">
        <f>VLOOKUP(C29, ELO!$A$1:$D$33, 4, FALSE)</f>
        <v>1504</v>
      </c>
      <c r="K29">
        <f>VLOOKUP(D29, ELO!$A$1:$D$33, 4, FALSE)</f>
        <v>1683</v>
      </c>
      <c r="L29">
        <f>J29-K29+48+4*(M29/1000)</f>
        <v>-129.232</v>
      </c>
      <c r="M29">
        <f>I29-H29</f>
        <v>442</v>
      </c>
      <c r="N29" s="2">
        <f>1/(10^(-L29/400)+1)</f>
        <v>0.32214771959383992</v>
      </c>
      <c r="O29" s="2">
        <f>1-N29</f>
        <v>0.67785228040616008</v>
      </c>
      <c r="P29" s="3">
        <f>K29+L29</f>
        <v>1553.768</v>
      </c>
      <c r="Q29" s="3">
        <f>J29-L29</f>
        <v>1633.232</v>
      </c>
      <c r="U29" s="3"/>
      <c r="V29" s="3"/>
      <c r="W29" s="2"/>
    </row>
    <row r="30" spans="1:23" x14ac:dyDescent="0.2">
      <c r="A30">
        <v>12</v>
      </c>
      <c r="B30" s="1">
        <v>44889</v>
      </c>
      <c r="C30" t="s">
        <v>11</v>
      </c>
      <c r="D30" t="s">
        <v>4</v>
      </c>
      <c r="H30">
        <v>0</v>
      </c>
      <c r="I30">
        <v>277</v>
      </c>
      <c r="J30">
        <f>VLOOKUP(C30, ELO!$A$1:$D$33, 4, FALSE)</f>
        <v>1431</v>
      </c>
      <c r="K30">
        <f>VLOOKUP(D30, ELO!$A$1:$D$33, 4, FALSE)</f>
        <v>1683</v>
      </c>
      <c r="L30">
        <f>J30-K30+48+4*(M30/1000)</f>
        <v>-202.892</v>
      </c>
      <c r="M30">
        <f>I30-H30</f>
        <v>277</v>
      </c>
      <c r="N30" s="2">
        <f>1/(10^(-L30/400)+1)</f>
        <v>0.23722749794527562</v>
      </c>
      <c r="O30" s="2">
        <f>1-N30</f>
        <v>0.76277250205472436</v>
      </c>
      <c r="P30" s="3">
        <f>K30+L30</f>
        <v>1480.1079999999999</v>
      </c>
      <c r="Q30" s="3">
        <f>J30-L30</f>
        <v>1633.8920000000001</v>
      </c>
      <c r="U30" s="3"/>
      <c r="V30" s="3"/>
      <c r="W30" s="2"/>
    </row>
    <row r="31" spans="1:23" x14ac:dyDescent="0.2">
      <c r="A31">
        <v>6</v>
      </c>
      <c r="B31" s="1">
        <v>44850</v>
      </c>
      <c r="C31" t="s">
        <v>16</v>
      </c>
      <c r="D31" t="s">
        <v>4</v>
      </c>
      <c r="H31">
        <v>0</v>
      </c>
      <c r="I31">
        <v>995</v>
      </c>
      <c r="J31">
        <f>VLOOKUP(C31, ELO!$A$1:$D$33, 4, FALSE)</f>
        <v>1642</v>
      </c>
      <c r="K31">
        <f>VLOOKUP(D31, ELO!$A$1:$D$33, 4, FALSE)</f>
        <v>1683</v>
      </c>
      <c r="L31">
        <f>J31-K31+48+4*(M31/1000)</f>
        <v>10.98</v>
      </c>
      <c r="M31">
        <f>I31-H31</f>
        <v>995</v>
      </c>
      <c r="N31" s="2">
        <f>1/(10^(-L31/400)+1)</f>
        <v>0.51579623173055522</v>
      </c>
      <c r="O31" s="2">
        <f>1-N31</f>
        <v>0.48420376826944478</v>
      </c>
      <c r="P31" s="3">
        <f>K31+L31</f>
        <v>1693.98</v>
      </c>
      <c r="Q31" s="3">
        <f>J31-L31</f>
        <v>1631.02</v>
      </c>
      <c r="U31" s="3"/>
      <c r="V31" s="3"/>
      <c r="W31" s="2"/>
    </row>
    <row r="32" spans="1:23" x14ac:dyDescent="0.2">
      <c r="A32">
        <v>1</v>
      </c>
      <c r="B32" s="1">
        <v>44812</v>
      </c>
      <c r="C32" t="s">
        <v>27</v>
      </c>
      <c r="D32" t="s">
        <v>4</v>
      </c>
      <c r="E32">
        <v>0</v>
      </c>
      <c r="F32">
        <v>1</v>
      </c>
      <c r="G32">
        <v>0</v>
      </c>
      <c r="H32">
        <v>0</v>
      </c>
      <c r="I32">
        <v>2533</v>
      </c>
      <c r="J32">
        <f>VLOOKUP(C32, ELO!$A$1:$D$33, 4, FALSE)</f>
        <v>1550</v>
      </c>
      <c r="K32">
        <f>VLOOKUP(D32, ELO!$A$1:$D$33, 4, FALSE)</f>
        <v>1683</v>
      </c>
      <c r="L32">
        <f>J32-K32+48+4*(M32/1000)</f>
        <v>-74.867999999999995</v>
      </c>
      <c r="M32">
        <f>I32-H32</f>
        <v>2533</v>
      </c>
      <c r="N32" s="2">
        <f>1/(10^(-$L$2/400)+1)</f>
        <v>0.39298689454576813</v>
      </c>
      <c r="O32" s="2">
        <f>1-N32</f>
        <v>0.60701310545423182</v>
      </c>
      <c r="P32" s="3">
        <f>K32+L32</f>
        <v>1608.1320000000001</v>
      </c>
      <c r="Q32" s="3">
        <f>J32-L32</f>
        <v>1624.8679999999999</v>
      </c>
      <c r="U32" s="3"/>
      <c r="V32" s="3"/>
      <c r="W32" s="2"/>
    </row>
    <row r="33" spans="1:23" x14ac:dyDescent="0.2">
      <c r="A33">
        <v>3</v>
      </c>
      <c r="B33" s="1">
        <v>44829</v>
      </c>
      <c r="C33" t="s">
        <v>17</v>
      </c>
      <c r="D33" t="s">
        <v>4</v>
      </c>
      <c r="H33">
        <v>0</v>
      </c>
      <c r="I33">
        <v>1425</v>
      </c>
      <c r="J33">
        <f>VLOOKUP(C33, ELO!$A$1:$D$33, 4, FALSE)</f>
        <v>1578</v>
      </c>
      <c r="K33">
        <f>VLOOKUP(D33, ELO!$A$1:$D$33, 4, FALSE)</f>
        <v>1683</v>
      </c>
      <c r="L33">
        <f>J33-K33+48+4*(M33/1000)</f>
        <v>-51.3</v>
      </c>
      <c r="M33">
        <f>I33-H33</f>
        <v>1425</v>
      </c>
      <c r="N33" s="2">
        <f>1/(10^(-L33/400)+1)</f>
        <v>0.42670523785232439</v>
      </c>
      <c r="O33" s="2">
        <f>1-N33</f>
        <v>0.57329476214767561</v>
      </c>
      <c r="P33" s="3">
        <f>K33+L33</f>
        <v>1631.7</v>
      </c>
      <c r="Q33" s="3">
        <f>J33-L33</f>
        <v>1629.3</v>
      </c>
      <c r="U33" s="3"/>
      <c r="V33" s="3"/>
      <c r="W33" s="2"/>
    </row>
    <row r="34" spans="1:23" x14ac:dyDescent="0.2">
      <c r="A34">
        <v>13</v>
      </c>
      <c r="B34" s="1">
        <v>44896</v>
      </c>
      <c r="C34" t="s">
        <v>19</v>
      </c>
      <c r="D34" t="s">
        <v>4</v>
      </c>
      <c r="H34">
        <v>0</v>
      </c>
      <c r="I34">
        <v>455</v>
      </c>
      <c r="J34">
        <f>VLOOKUP(C34, ELO!$A$1:$D$33, 4, FALSE)</f>
        <v>1509</v>
      </c>
      <c r="K34">
        <f>VLOOKUP(D34, ELO!$A$1:$D$33, 4, FALSE)</f>
        <v>1683</v>
      </c>
      <c r="L34">
        <f>J34-K34+48+4*(M34/1000)</f>
        <v>-124.18</v>
      </c>
      <c r="M34">
        <f>I34-H34</f>
        <v>455</v>
      </c>
      <c r="N34" s="2">
        <f>1/(10^(-L34/400)+1)</f>
        <v>0.32853080271070845</v>
      </c>
      <c r="O34" s="2">
        <f>1-N34</f>
        <v>0.67146919728929155</v>
      </c>
      <c r="P34" s="3">
        <f>K34+L34</f>
        <v>1558.82</v>
      </c>
      <c r="Q34" s="3">
        <f>J34-L34</f>
        <v>1633.18</v>
      </c>
      <c r="U34" s="3"/>
    </row>
    <row r="35" spans="1:23" x14ac:dyDescent="0.2">
      <c r="A35">
        <v>9</v>
      </c>
      <c r="B35" s="1">
        <v>44871</v>
      </c>
      <c r="C35" t="s">
        <v>23</v>
      </c>
      <c r="D35" t="s">
        <v>4</v>
      </c>
      <c r="H35">
        <v>0</v>
      </c>
      <c r="I35">
        <v>400</v>
      </c>
      <c r="J35">
        <f>VLOOKUP(C35, ELO!$A$1:$D$33, 4, FALSE)</f>
        <v>1358</v>
      </c>
      <c r="K35">
        <f>VLOOKUP(D35, ELO!$A$1:$D$33, 4, FALSE)</f>
        <v>1683</v>
      </c>
      <c r="L35">
        <f>J35-K35+48+4*(M35/1000)</f>
        <v>-275.39999999999998</v>
      </c>
      <c r="M35">
        <f>I35-H35</f>
        <v>400</v>
      </c>
      <c r="N35" s="2">
        <f>1/(10^(-L35/400)+1)</f>
        <v>0.17004197109908792</v>
      </c>
      <c r="O35" s="2">
        <f>1-N35</f>
        <v>0.82995802890091208</v>
      </c>
      <c r="P35" s="3">
        <f>K35+L35</f>
        <v>1407.6</v>
      </c>
      <c r="Q35" s="3">
        <f>J35-L35</f>
        <v>1633.4</v>
      </c>
      <c r="U35" s="3"/>
    </row>
    <row r="36" spans="1:23" x14ac:dyDescent="0.2">
      <c r="A36">
        <v>8</v>
      </c>
      <c r="B36" s="1">
        <v>44864</v>
      </c>
      <c r="C36" t="s">
        <v>2</v>
      </c>
      <c r="D36" t="s">
        <v>5</v>
      </c>
      <c r="H36">
        <v>0</v>
      </c>
      <c r="I36">
        <v>238</v>
      </c>
      <c r="J36">
        <f>VLOOKUP(C36, ELO!$A$1:$D$33, 4, FALSE)</f>
        <v>1364</v>
      </c>
      <c r="K36">
        <f>VLOOKUP(D36, ELO!$A$1:$D$33, 4, FALSE)</f>
        <v>1387</v>
      </c>
      <c r="L36">
        <f>J36-K36+48+4*(M36/1000)</f>
        <v>25.951999999999998</v>
      </c>
      <c r="M36">
        <f>I36-H36</f>
        <v>238</v>
      </c>
      <c r="N36" s="2">
        <f>1/(10^(-L36/400)+1)</f>
        <v>0.53727862430885676</v>
      </c>
      <c r="O36" s="2">
        <f>1-N36</f>
        <v>0.46272137569114324</v>
      </c>
      <c r="P36" s="3">
        <f>K36+L36</f>
        <v>1412.952</v>
      </c>
      <c r="Q36" s="3">
        <f>J36-L36</f>
        <v>1338.048</v>
      </c>
      <c r="U36" s="3"/>
    </row>
    <row r="37" spans="1:23" x14ac:dyDescent="0.2">
      <c r="A37">
        <v>11</v>
      </c>
      <c r="B37" s="1">
        <v>44885</v>
      </c>
      <c r="C37" t="s">
        <v>3</v>
      </c>
      <c r="D37" t="s">
        <v>5</v>
      </c>
      <c r="H37">
        <v>0</v>
      </c>
      <c r="I37">
        <v>441</v>
      </c>
      <c r="J37">
        <f>VLOOKUP(C37, ELO!$A$1:$D$33, 4, FALSE)</f>
        <v>1565</v>
      </c>
      <c r="K37">
        <f>VLOOKUP(D37, ELO!$A$1:$D$33, 4, FALSE)</f>
        <v>1387</v>
      </c>
      <c r="L37">
        <f>J37-K37+48+4*(M37/1000)+25</f>
        <v>252.76400000000001</v>
      </c>
      <c r="M37">
        <f>I37-H37</f>
        <v>441</v>
      </c>
      <c r="N37" s="2">
        <f>1/(10^(-L37/400)+1)</f>
        <v>0.81077081913865956</v>
      </c>
      <c r="O37" s="2">
        <f>1-N37</f>
        <v>0.18922918086134044</v>
      </c>
      <c r="P37" s="3">
        <f>K37+L37</f>
        <v>1639.7640000000001</v>
      </c>
      <c r="Q37" s="3">
        <f>J37-L37</f>
        <v>1312.2359999999999</v>
      </c>
      <c r="U37" s="3"/>
    </row>
    <row r="38" spans="1:23" x14ac:dyDescent="0.2">
      <c r="A38">
        <v>9</v>
      </c>
      <c r="B38" s="1">
        <v>44871</v>
      </c>
      <c r="C38" t="s">
        <v>7</v>
      </c>
      <c r="D38" t="s">
        <v>5</v>
      </c>
      <c r="H38">
        <v>0</v>
      </c>
      <c r="I38">
        <v>476</v>
      </c>
      <c r="J38">
        <f>VLOOKUP(C38, ELO!$A$1:$D$33, 4, FALSE)</f>
        <v>1504</v>
      </c>
      <c r="K38">
        <f>VLOOKUP(D38, ELO!$A$1:$D$33, 4, FALSE)</f>
        <v>1387</v>
      </c>
      <c r="L38">
        <f>J38-K38+48+4*(M38/1000)</f>
        <v>166.904</v>
      </c>
      <c r="M38">
        <f>I38-H38</f>
        <v>476</v>
      </c>
      <c r="N38" s="2">
        <f>1/(10^(-L38/400)+1)</f>
        <v>0.72327727762578875</v>
      </c>
      <c r="O38" s="2">
        <f>1-N38</f>
        <v>0.27672272237421125</v>
      </c>
      <c r="P38" s="3">
        <f>K38+L38</f>
        <v>1553.904</v>
      </c>
      <c r="Q38" s="3">
        <f>J38-L38</f>
        <v>1337.096</v>
      </c>
      <c r="U38" s="3"/>
    </row>
    <row r="39" spans="1:23" x14ac:dyDescent="0.2">
      <c r="A39">
        <v>6</v>
      </c>
      <c r="B39" s="1">
        <v>44850</v>
      </c>
      <c r="C39" t="s">
        <v>27</v>
      </c>
      <c r="D39" t="s">
        <v>5</v>
      </c>
      <c r="H39">
        <v>0</v>
      </c>
      <c r="I39">
        <v>2419</v>
      </c>
      <c r="J39">
        <f>VLOOKUP(C39, ELO!$A$1:$D$33, 4, FALSE)</f>
        <v>1550</v>
      </c>
      <c r="K39">
        <f>VLOOKUP(D39, ELO!$A$1:$D$33, 4, FALSE)</f>
        <v>1387</v>
      </c>
      <c r="L39">
        <f>J39-K39+48+4*(M39/1000)</f>
        <v>220.67599999999999</v>
      </c>
      <c r="M39">
        <f>I39-H39</f>
        <v>2419</v>
      </c>
      <c r="N39" s="2">
        <f>1/(10^(-L39/400)+1)</f>
        <v>0.78079635273051851</v>
      </c>
      <c r="O39" s="2">
        <f>1-N39</f>
        <v>0.21920364726948149</v>
      </c>
      <c r="P39" s="3">
        <f>K39+L39</f>
        <v>1607.6759999999999</v>
      </c>
      <c r="Q39" s="3">
        <f>J39-L39</f>
        <v>1329.3240000000001</v>
      </c>
      <c r="U39" s="3"/>
    </row>
    <row r="40" spans="1:23" x14ac:dyDescent="0.2">
      <c r="A40">
        <v>18</v>
      </c>
      <c r="B40" s="1">
        <v>44934</v>
      </c>
      <c r="C40" t="s">
        <v>21</v>
      </c>
      <c r="D40" t="s">
        <v>5</v>
      </c>
      <c r="H40">
        <v>0</v>
      </c>
      <c r="I40">
        <v>713</v>
      </c>
      <c r="J40">
        <f>VLOOKUP(C40, ELO!$A$1:$D$33, 4, FALSE)</f>
        <v>1492</v>
      </c>
      <c r="K40">
        <f>VLOOKUP(D40, ELO!$A$1:$D$33, 4, FALSE)</f>
        <v>1387</v>
      </c>
      <c r="L40">
        <f>J40-K40+48+4*(M40/1000)</f>
        <v>155.852</v>
      </c>
      <c r="M40">
        <f>I40-H40</f>
        <v>713</v>
      </c>
      <c r="N40" s="2">
        <f>1/(10^(-L40/400)+1)</f>
        <v>0.71036475658110387</v>
      </c>
      <c r="O40" s="2">
        <f>1-N40</f>
        <v>0.28963524341889613</v>
      </c>
      <c r="P40" s="3">
        <f>K40+L40</f>
        <v>1542.8520000000001</v>
      </c>
      <c r="Q40" s="3">
        <f>J40-L40</f>
        <v>1336.1479999999999</v>
      </c>
      <c r="U40" s="3"/>
    </row>
    <row r="41" spans="1:23" x14ac:dyDescent="0.2">
      <c r="A41">
        <v>2</v>
      </c>
      <c r="B41" s="1">
        <v>44822</v>
      </c>
      <c r="C41" t="s">
        <v>22</v>
      </c>
      <c r="D41" t="s">
        <v>5</v>
      </c>
      <c r="E41">
        <v>1</v>
      </c>
      <c r="F41">
        <v>0</v>
      </c>
      <c r="G41">
        <v>0</v>
      </c>
      <c r="H41">
        <v>0</v>
      </c>
      <c r="I41">
        <v>631</v>
      </c>
      <c r="J41">
        <f>VLOOKUP(C41, ELO!$A$1:$D$33, 4, FALSE)</f>
        <v>1451</v>
      </c>
      <c r="K41">
        <f>VLOOKUP(D41, ELO!$A$1:$D$33, 4, FALSE)</f>
        <v>1387</v>
      </c>
      <c r="L41">
        <f>J41-K41+48+4*(M41/1000)</f>
        <v>114.524</v>
      </c>
      <c r="M41">
        <f>I41-H41</f>
        <v>631</v>
      </c>
      <c r="N41" s="2">
        <f>1/(10^(-L41/400)+1)</f>
        <v>0.65909259630713968</v>
      </c>
      <c r="O41" s="2">
        <f>1-N41</f>
        <v>0.34090740369286032</v>
      </c>
      <c r="P41" s="3">
        <f>K41+L41</f>
        <v>1501.5239999999999</v>
      </c>
      <c r="Q41" s="3">
        <f>J41-L41</f>
        <v>1336.4760000000001</v>
      </c>
      <c r="U41" s="3"/>
    </row>
    <row r="42" spans="1:23" x14ac:dyDescent="0.2">
      <c r="A42">
        <v>14</v>
      </c>
      <c r="B42" s="1">
        <v>44906</v>
      </c>
      <c r="C42" t="s">
        <v>30</v>
      </c>
      <c r="D42" t="s">
        <v>5</v>
      </c>
      <c r="H42">
        <v>0</v>
      </c>
      <c r="I42">
        <v>2827</v>
      </c>
      <c r="J42">
        <f>VLOOKUP(C42, ELO!$A$1:$D$33, 4, FALSE)</f>
        <v>1417</v>
      </c>
      <c r="K42">
        <f>VLOOKUP(D42, ELO!$A$1:$D$33, 4, FALSE)</f>
        <v>1387</v>
      </c>
      <c r="L42">
        <f>J42-K42+48+4*(M42/1000)-25</f>
        <v>64.307999999999993</v>
      </c>
      <c r="M42">
        <f>I42-H42</f>
        <v>2827</v>
      </c>
      <c r="N42" s="2">
        <f>1/(10^(-L42/400)+1)</f>
        <v>0.59150406810673584</v>
      </c>
      <c r="O42" s="2">
        <f>1-N42</f>
        <v>0.40849593189326416</v>
      </c>
      <c r="P42" s="3">
        <f>K42+L42</f>
        <v>1451.308</v>
      </c>
      <c r="Q42" s="3">
        <f>J42-L42</f>
        <v>1352.692</v>
      </c>
      <c r="U42" s="3"/>
    </row>
    <row r="43" spans="1:23" x14ac:dyDescent="0.2">
      <c r="A43">
        <v>17</v>
      </c>
      <c r="B43" s="1">
        <v>44927</v>
      </c>
      <c r="C43" t="s">
        <v>31</v>
      </c>
      <c r="D43" t="s">
        <v>5</v>
      </c>
      <c r="H43">
        <v>0</v>
      </c>
      <c r="I43">
        <v>581</v>
      </c>
      <c r="J43">
        <f>VLOOKUP(C43, ELO!$A$1:$D$33, 4, FALSE)</f>
        <v>1641</v>
      </c>
      <c r="K43">
        <f>VLOOKUP(D43, ELO!$A$1:$D$33, 4, FALSE)</f>
        <v>1387</v>
      </c>
      <c r="L43">
        <f>J43-K43+48+4*(M43/1000)</f>
        <v>304.32400000000001</v>
      </c>
      <c r="M43">
        <f>I43-H43</f>
        <v>581</v>
      </c>
      <c r="N43" s="2">
        <f>1/(10^(-L43/400)+1)</f>
        <v>0.85218344016646197</v>
      </c>
      <c r="O43" s="2">
        <f>1-N43</f>
        <v>0.14781655983353803</v>
      </c>
      <c r="P43" s="3">
        <f>K43+L43</f>
        <v>1691.3240000000001</v>
      </c>
      <c r="Q43" s="3">
        <f>J43-L43</f>
        <v>1336.6759999999999</v>
      </c>
      <c r="U43" s="3"/>
    </row>
    <row r="44" spans="1:23" x14ac:dyDescent="0.2">
      <c r="A44">
        <v>11</v>
      </c>
      <c r="B44" s="1">
        <v>44885</v>
      </c>
      <c r="C44" t="s">
        <v>2</v>
      </c>
      <c r="D44" t="s">
        <v>6</v>
      </c>
      <c r="H44">
        <v>0</v>
      </c>
      <c r="I44">
        <v>717</v>
      </c>
      <c r="J44">
        <f>VLOOKUP(C44, ELO!$A$1:$D$33, 4, FALSE)</f>
        <v>1364</v>
      </c>
      <c r="K44">
        <f>VLOOKUP(D44, ELO!$A$1:$D$33, 4, FALSE)</f>
        <v>1417</v>
      </c>
      <c r="L44">
        <f>J44-K44+48+4*(M44/1000)</f>
        <v>-2.1320000000000001</v>
      </c>
      <c r="M44">
        <f>I44-H44</f>
        <v>717</v>
      </c>
      <c r="N44" s="2">
        <f>1/(10^(-L44/400)+1)</f>
        <v>0.49693184387424122</v>
      </c>
      <c r="O44" s="2">
        <f>1-N44</f>
        <v>0.50306815612575884</v>
      </c>
      <c r="P44" s="3">
        <f>K44+L44</f>
        <v>1414.8679999999999</v>
      </c>
      <c r="Q44" s="3">
        <f>J44-L44</f>
        <v>1366.1320000000001</v>
      </c>
      <c r="U44" s="3"/>
    </row>
    <row r="45" spans="1:23" x14ac:dyDescent="0.2">
      <c r="A45">
        <v>8</v>
      </c>
      <c r="B45" s="1">
        <v>44864</v>
      </c>
      <c r="C45" t="s">
        <v>9</v>
      </c>
      <c r="D45" t="s">
        <v>6</v>
      </c>
      <c r="H45">
        <v>0</v>
      </c>
      <c r="I45">
        <v>936</v>
      </c>
      <c r="J45">
        <f>VLOOKUP(C45, ELO!$A$1:$D$33, 4, FALSE)</f>
        <v>1536</v>
      </c>
      <c r="K45">
        <f>VLOOKUP(D45, ELO!$A$1:$D$33, 4, FALSE)</f>
        <v>1417</v>
      </c>
      <c r="L45">
        <f>J45-K45+48+4*(M45/1000)</f>
        <v>170.744</v>
      </c>
      <c r="M45">
        <f>I45-H45</f>
        <v>936</v>
      </c>
      <c r="N45" s="2">
        <f>1/(10^(-L45/400)+1)</f>
        <v>0.72767958922191722</v>
      </c>
      <c r="O45" s="2">
        <f>1-N45</f>
        <v>0.27232041077808278</v>
      </c>
      <c r="P45" s="3">
        <f>K45+L45</f>
        <v>1587.7439999999999</v>
      </c>
      <c r="Q45" s="3">
        <f>J45-L45</f>
        <v>1365.2560000000001</v>
      </c>
      <c r="U45" s="3"/>
    </row>
    <row r="46" spans="1:23" x14ac:dyDescent="0.2">
      <c r="A46">
        <v>17</v>
      </c>
      <c r="B46" s="1">
        <v>44927</v>
      </c>
      <c r="C46" t="s">
        <v>11</v>
      </c>
      <c r="D46" t="s">
        <v>6</v>
      </c>
      <c r="H46">
        <v>0</v>
      </c>
      <c r="I46">
        <v>283</v>
      </c>
      <c r="J46">
        <f>VLOOKUP(C46, ELO!$A$1:$D$33, 4, FALSE)</f>
        <v>1431</v>
      </c>
      <c r="K46">
        <f>VLOOKUP(D46, ELO!$A$1:$D$33, 4, FALSE)</f>
        <v>1417</v>
      </c>
      <c r="L46">
        <f>J46-K46+48+4*(M46/1000)</f>
        <v>63.131999999999998</v>
      </c>
      <c r="M46">
        <f>I46-H46</f>
        <v>283</v>
      </c>
      <c r="N46" s="2">
        <f>1/(10^(-L46/400)+1)</f>
        <v>0.58986734227565463</v>
      </c>
      <c r="O46" s="2">
        <f>1-N46</f>
        <v>0.41013265772434537</v>
      </c>
      <c r="P46" s="3">
        <f>K46+L46</f>
        <v>1480.1320000000001</v>
      </c>
      <c r="Q46" s="3">
        <f>J46-L46</f>
        <v>1367.8679999999999</v>
      </c>
      <c r="U46" s="3"/>
    </row>
    <row r="47" spans="1:23" x14ac:dyDescent="0.2">
      <c r="A47">
        <v>2</v>
      </c>
      <c r="B47" s="1">
        <v>44822</v>
      </c>
      <c r="C47" t="s">
        <v>12</v>
      </c>
      <c r="D47" t="s">
        <v>6</v>
      </c>
      <c r="E47">
        <v>1</v>
      </c>
      <c r="F47">
        <v>0</v>
      </c>
      <c r="G47">
        <v>0</v>
      </c>
      <c r="H47">
        <v>0</v>
      </c>
      <c r="I47">
        <v>208</v>
      </c>
      <c r="J47">
        <f>VLOOKUP(C47, ELO!$A$1:$D$33, 4, FALSE)</f>
        <v>1572</v>
      </c>
      <c r="K47">
        <f>VLOOKUP(D47, ELO!$A$1:$D$33, 4, FALSE)</f>
        <v>1417</v>
      </c>
      <c r="L47">
        <f>J47-K47+48+4*(M47/1000)</f>
        <v>203.83199999999999</v>
      </c>
      <c r="M47">
        <f>I47-H47</f>
        <v>208</v>
      </c>
      <c r="N47" s="2">
        <f>1/(10^(-L47/400)+1)</f>
        <v>0.76375024675976022</v>
      </c>
      <c r="O47" s="2">
        <f>1-N47</f>
        <v>0.23624975324023978</v>
      </c>
      <c r="P47" s="3">
        <f>K47+L47</f>
        <v>1620.8319999999999</v>
      </c>
      <c r="Q47" s="3">
        <f>J47-L47</f>
        <v>1368.1680000000001</v>
      </c>
      <c r="U47" s="3"/>
    </row>
    <row r="48" spans="1:23" x14ac:dyDescent="0.2">
      <c r="A48">
        <v>5</v>
      </c>
      <c r="B48" s="1">
        <v>44843</v>
      </c>
      <c r="C48" t="s">
        <v>18</v>
      </c>
      <c r="D48" t="s">
        <v>6</v>
      </c>
      <c r="H48">
        <v>0</v>
      </c>
      <c r="I48">
        <v>409</v>
      </c>
      <c r="J48">
        <f>VLOOKUP(C48, ELO!$A$1:$D$33, 4, FALSE)</f>
        <v>1529</v>
      </c>
      <c r="K48">
        <f>VLOOKUP(D48, ELO!$A$1:$D$33, 4, FALSE)</f>
        <v>1417</v>
      </c>
      <c r="L48">
        <f>J48-K48+48+4*(M48/1000)</f>
        <v>161.636</v>
      </c>
      <c r="M48">
        <f>I48-H48</f>
        <v>409</v>
      </c>
      <c r="N48" s="2">
        <f>1/(10^(-L48/400)+1)</f>
        <v>0.71716689843482306</v>
      </c>
      <c r="O48" s="2">
        <f>1-N48</f>
        <v>0.28283310156517694</v>
      </c>
      <c r="P48" s="3">
        <f>K48+L48</f>
        <v>1578.636</v>
      </c>
      <c r="Q48" s="3">
        <f>J48-L48</f>
        <v>1367.364</v>
      </c>
      <c r="U48" s="3"/>
    </row>
    <row r="49" spans="1:21" x14ac:dyDescent="0.2">
      <c r="A49">
        <v>7</v>
      </c>
      <c r="B49" s="1">
        <v>44858</v>
      </c>
      <c r="C49" t="s">
        <v>19</v>
      </c>
      <c r="D49" t="s">
        <v>6</v>
      </c>
      <c r="H49">
        <v>0</v>
      </c>
      <c r="I49">
        <v>985</v>
      </c>
      <c r="J49">
        <f>VLOOKUP(C49, ELO!$A$1:$D$33, 4, FALSE)</f>
        <v>1509</v>
      </c>
      <c r="K49">
        <f>VLOOKUP(D49, ELO!$A$1:$D$33, 4, FALSE)</f>
        <v>1417</v>
      </c>
      <c r="L49">
        <f>J49-K49+48+4*(M49/1000)</f>
        <v>143.94</v>
      </c>
      <c r="M49">
        <f>I49-H49</f>
        <v>985</v>
      </c>
      <c r="N49" s="2">
        <f>1/(10^(-L49/400)+1)</f>
        <v>0.69605570439636444</v>
      </c>
      <c r="O49" s="2">
        <f>1-N49</f>
        <v>0.30394429560363556</v>
      </c>
      <c r="P49" s="3">
        <f>K49+L49</f>
        <v>1560.94</v>
      </c>
      <c r="Q49" s="3">
        <f>J49-L49</f>
        <v>1365.06</v>
      </c>
      <c r="U49" s="3"/>
    </row>
    <row r="50" spans="1:21" x14ac:dyDescent="0.2">
      <c r="A50">
        <v>4</v>
      </c>
      <c r="B50" s="1">
        <v>44836</v>
      </c>
      <c r="C50" t="s">
        <v>22</v>
      </c>
      <c r="D50" t="s">
        <v>6</v>
      </c>
      <c r="H50">
        <v>0</v>
      </c>
      <c r="I50">
        <v>797</v>
      </c>
      <c r="J50">
        <f>VLOOKUP(C50, ELO!$A$1:$D$33, 4, FALSE)</f>
        <v>1451</v>
      </c>
      <c r="K50">
        <f>VLOOKUP(D50, ELO!$A$1:$D$33, 4, FALSE)</f>
        <v>1417</v>
      </c>
      <c r="L50">
        <f>J50-K50+48+4*(M50/1000)</f>
        <v>85.188000000000002</v>
      </c>
      <c r="M50">
        <f>I50-H50</f>
        <v>797</v>
      </c>
      <c r="N50" s="2">
        <f>1/(10^(-L50/400)+1)</f>
        <v>0.62019631100598482</v>
      </c>
      <c r="O50" s="2">
        <f>1-N50</f>
        <v>0.37980368899401518</v>
      </c>
      <c r="P50" s="3">
        <f>K50+L50</f>
        <v>1502.1880000000001</v>
      </c>
      <c r="Q50" s="3">
        <f>J50-L50</f>
        <v>1365.8119999999999</v>
      </c>
      <c r="U50" s="3"/>
    </row>
    <row r="51" spans="1:21" x14ac:dyDescent="0.2">
      <c r="A51">
        <v>12</v>
      </c>
      <c r="B51" s="1">
        <v>44892</v>
      </c>
      <c r="C51" t="s">
        <v>23</v>
      </c>
      <c r="D51" t="s">
        <v>6</v>
      </c>
      <c r="H51">
        <v>0</v>
      </c>
      <c r="I51">
        <v>797</v>
      </c>
      <c r="J51">
        <f>VLOOKUP(C51, ELO!$A$1:$D$33, 4, FALSE)</f>
        <v>1358</v>
      </c>
      <c r="K51">
        <f>VLOOKUP(D51, ELO!$A$1:$D$33, 4, FALSE)</f>
        <v>1417</v>
      </c>
      <c r="L51">
        <f>J51-K51+48+4*(M51/1000)</f>
        <v>-7.8119999999999994</v>
      </c>
      <c r="M51">
        <f>I51-H51</f>
        <v>797</v>
      </c>
      <c r="N51" s="2">
        <f>1/(10^(-L51/400)+1)</f>
        <v>0.48875952247870247</v>
      </c>
      <c r="O51" s="2">
        <f>1-N51</f>
        <v>0.51124047752129753</v>
      </c>
      <c r="P51" s="3">
        <f>K51+L51</f>
        <v>1409.1880000000001</v>
      </c>
      <c r="Q51" s="3">
        <f>J51-L51</f>
        <v>1365.8119999999999</v>
      </c>
      <c r="U51" s="3"/>
    </row>
    <row r="52" spans="1:21" x14ac:dyDescent="0.2">
      <c r="A52">
        <v>5</v>
      </c>
      <c r="B52" s="1">
        <v>44843</v>
      </c>
      <c r="C52" t="s">
        <v>3</v>
      </c>
      <c r="D52" t="s">
        <v>7</v>
      </c>
      <c r="H52">
        <v>0</v>
      </c>
      <c r="I52">
        <v>521</v>
      </c>
      <c r="J52">
        <f>VLOOKUP(C52, ELO!$A$1:$D$33, 4, FALSE)</f>
        <v>1565</v>
      </c>
      <c r="K52">
        <f>VLOOKUP(D52, ELO!$A$1:$D$33, 4, FALSE)</f>
        <v>1504</v>
      </c>
      <c r="L52">
        <f>J52-K52+48+4*(M52/1000)</f>
        <v>111.084</v>
      </c>
      <c r="M52">
        <f>I52-H52</f>
        <v>521</v>
      </c>
      <c r="N52" s="2">
        <f>1/(10^(-L52/400)+1)</f>
        <v>0.65462932665190376</v>
      </c>
      <c r="O52" s="2">
        <f>1-N52</f>
        <v>0.34537067334809624</v>
      </c>
      <c r="P52" s="3">
        <f>K52+L52</f>
        <v>1615.0840000000001</v>
      </c>
      <c r="Q52" s="3">
        <f>J52-L52</f>
        <v>1453.9159999999999</v>
      </c>
      <c r="U52" s="3"/>
    </row>
    <row r="53" spans="1:21" x14ac:dyDescent="0.2">
      <c r="A53">
        <v>8</v>
      </c>
      <c r="B53" s="1">
        <v>44865</v>
      </c>
      <c r="C53" t="s">
        <v>8</v>
      </c>
      <c r="D53" t="s">
        <v>7</v>
      </c>
      <c r="H53">
        <v>0</v>
      </c>
      <c r="I53">
        <v>253</v>
      </c>
      <c r="J53">
        <f>VLOOKUP(C53, ELO!$A$1:$D$33, 4, FALSE)</f>
        <v>1531</v>
      </c>
      <c r="K53">
        <f>VLOOKUP(D53, ELO!$A$1:$D$33, 4, FALSE)</f>
        <v>1504</v>
      </c>
      <c r="L53">
        <f>J53-K53+48+4*(M53/1000)</f>
        <v>76.012</v>
      </c>
      <c r="M53">
        <f>I53-H53</f>
        <v>253</v>
      </c>
      <c r="N53" s="2">
        <f>1/(10^(-L53/400)+1)</f>
        <v>0.60767753272120106</v>
      </c>
      <c r="O53" s="2">
        <f>1-N53</f>
        <v>0.39232246727879894</v>
      </c>
      <c r="P53" s="3">
        <f>K53+L53</f>
        <v>1580.0119999999999</v>
      </c>
      <c r="Q53" s="3">
        <f>J53-L53</f>
        <v>1454.9880000000001</v>
      </c>
      <c r="U53" s="3"/>
    </row>
    <row r="54" spans="1:21" x14ac:dyDescent="0.2">
      <c r="A54">
        <v>2</v>
      </c>
      <c r="B54" s="1">
        <v>44822</v>
      </c>
      <c r="C54" t="s">
        <v>9</v>
      </c>
      <c r="D54" t="s">
        <v>7</v>
      </c>
      <c r="E54">
        <v>1</v>
      </c>
      <c r="F54">
        <v>0</v>
      </c>
      <c r="G54">
        <v>0</v>
      </c>
      <c r="H54">
        <v>0</v>
      </c>
      <c r="I54">
        <v>958</v>
      </c>
      <c r="J54">
        <f>VLOOKUP(C54, ELO!$A$1:$D$33, 4, FALSE)</f>
        <v>1536</v>
      </c>
      <c r="K54">
        <f>VLOOKUP(D54, ELO!$A$1:$D$33, 4, FALSE)</f>
        <v>1504</v>
      </c>
      <c r="L54">
        <f>J54-K54+48+4*(M54/1000)</f>
        <v>83.831999999999994</v>
      </c>
      <c r="M54">
        <f>I54-H54</f>
        <v>958</v>
      </c>
      <c r="N54" s="2">
        <f>1/(10^(-L54/400)+1)</f>
        <v>0.6183559238493348</v>
      </c>
      <c r="O54" s="2">
        <f>1-N54</f>
        <v>0.3816440761506652</v>
      </c>
      <c r="P54" s="3">
        <f>K54+L54</f>
        <v>1587.8319999999999</v>
      </c>
      <c r="Q54" s="3">
        <f>J54-L54</f>
        <v>1452.1680000000001</v>
      </c>
      <c r="U54" s="3"/>
    </row>
    <row r="55" spans="1:21" x14ac:dyDescent="0.2">
      <c r="A55">
        <v>16</v>
      </c>
      <c r="B55" s="1">
        <v>44919</v>
      </c>
      <c r="C55" t="s">
        <v>19</v>
      </c>
      <c r="D55" t="s">
        <v>7</v>
      </c>
      <c r="H55">
        <v>0</v>
      </c>
      <c r="I55">
        <v>841</v>
      </c>
      <c r="J55">
        <f>VLOOKUP(C55, ELO!$A$1:$D$33, 4, FALSE)</f>
        <v>1509</v>
      </c>
      <c r="K55">
        <f>VLOOKUP(D55, ELO!$A$1:$D$33, 4, FALSE)</f>
        <v>1504</v>
      </c>
      <c r="L55">
        <f>J55-K55+48+4*(M55/1000)</f>
        <v>56.363999999999997</v>
      </c>
      <c r="M55">
        <f>I55-H55</f>
        <v>841</v>
      </c>
      <c r="N55" s="2">
        <f>1/(10^(-L55/400)+1)</f>
        <v>0.58041013616297177</v>
      </c>
      <c r="O55" s="2">
        <f>1-N55</f>
        <v>0.41958986383702823</v>
      </c>
      <c r="P55" s="3">
        <f>K55+L55</f>
        <v>1560.364</v>
      </c>
      <c r="Q55" s="3">
        <f>J55-L55</f>
        <v>1452.636</v>
      </c>
      <c r="U55" s="3"/>
    </row>
    <row r="56" spans="1:21" x14ac:dyDescent="0.2">
      <c r="A56">
        <v>6</v>
      </c>
      <c r="B56" s="1">
        <v>44850</v>
      </c>
      <c r="C56" t="s">
        <v>21</v>
      </c>
      <c r="D56" t="s">
        <v>7</v>
      </c>
      <c r="H56">
        <v>0</v>
      </c>
      <c r="I56">
        <v>820</v>
      </c>
      <c r="J56">
        <f>VLOOKUP(C56, ELO!$A$1:$D$33, 4, FALSE)</f>
        <v>1492</v>
      </c>
      <c r="K56">
        <f>VLOOKUP(D56, ELO!$A$1:$D$33, 4, FALSE)</f>
        <v>1504</v>
      </c>
      <c r="L56">
        <f>J56-K56+48+4*(M56/1000)</f>
        <v>39.28</v>
      </c>
      <c r="M56">
        <f>I56-H56</f>
        <v>820</v>
      </c>
      <c r="N56" s="2">
        <f>1/(10^(-L56/400)+1)</f>
        <v>0.55628884260863154</v>
      </c>
      <c r="O56" s="2">
        <f>1-N56</f>
        <v>0.44371115739136846</v>
      </c>
      <c r="P56" s="3">
        <f>K56+L56</f>
        <v>1543.28</v>
      </c>
      <c r="Q56" s="3">
        <f>J56-L56</f>
        <v>1452.72</v>
      </c>
      <c r="U56" s="3"/>
    </row>
    <row r="57" spans="1:21" x14ac:dyDescent="0.2">
      <c r="A57">
        <v>3</v>
      </c>
      <c r="B57" s="1">
        <v>44829</v>
      </c>
      <c r="C57" t="s">
        <v>23</v>
      </c>
      <c r="D57" t="s">
        <v>7</v>
      </c>
      <c r="H57">
        <v>0</v>
      </c>
      <c r="I57">
        <v>636</v>
      </c>
      <c r="J57">
        <f>VLOOKUP(C57, ELO!$A$1:$D$33, 4, FALSE)</f>
        <v>1358</v>
      </c>
      <c r="K57">
        <f>VLOOKUP(D57, ELO!$A$1:$D$33, 4, FALSE)</f>
        <v>1504</v>
      </c>
      <c r="L57">
        <f>J57-K57+48+4*(M57/1000)</f>
        <v>-95.456000000000003</v>
      </c>
      <c r="M57">
        <f>I57-H57</f>
        <v>636</v>
      </c>
      <c r="N57" s="2">
        <f>1/(10^(-L57/400)+1)</f>
        <v>0.36598299469339213</v>
      </c>
      <c r="O57" s="2">
        <f>1-N57</f>
        <v>0.63401700530660787</v>
      </c>
      <c r="P57" s="3">
        <f>K57+L57</f>
        <v>1408.5440000000001</v>
      </c>
      <c r="Q57" s="3">
        <f>J57-L57</f>
        <v>1453.4559999999999</v>
      </c>
      <c r="U57" s="3"/>
    </row>
    <row r="58" spans="1:21" x14ac:dyDescent="0.2">
      <c r="A58">
        <v>11</v>
      </c>
      <c r="B58" s="1">
        <v>44885</v>
      </c>
      <c r="C58" t="s">
        <v>26</v>
      </c>
      <c r="D58" t="s">
        <v>7</v>
      </c>
      <c r="H58">
        <v>0</v>
      </c>
      <c r="I58">
        <v>292</v>
      </c>
      <c r="J58">
        <f>VLOOKUP(C58, ELO!$A$1:$D$33, 4, FALSE)</f>
        <v>1472</v>
      </c>
      <c r="K58">
        <f>VLOOKUP(D58, ELO!$A$1:$D$33, 4, FALSE)</f>
        <v>1504</v>
      </c>
      <c r="L58">
        <f>J58-K58+48+4*(M58/1000)-25</f>
        <v>-7.8320000000000007</v>
      </c>
      <c r="M58">
        <f>I58-H58</f>
        <v>292</v>
      </c>
      <c r="N58" s="2">
        <f>1/(10^(-L58/400)+1)</f>
        <v>0.48873075474868999</v>
      </c>
      <c r="O58" s="2">
        <f>1-N58</f>
        <v>0.51126924525131001</v>
      </c>
      <c r="P58" s="3">
        <f>K58+L58</f>
        <v>1496.1679999999999</v>
      </c>
      <c r="Q58" s="3">
        <f>J58-L58</f>
        <v>1479.8320000000001</v>
      </c>
      <c r="U58" s="3"/>
    </row>
    <row r="59" spans="1:21" x14ac:dyDescent="0.2">
      <c r="A59">
        <v>15</v>
      </c>
      <c r="B59" s="1">
        <v>44913</v>
      </c>
      <c r="C59" t="s">
        <v>31</v>
      </c>
      <c r="D59" t="s">
        <v>7</v>
      </c>
      <c r="H59">
        <v>0</v>
      </c>
      <c r="I59">
        <v>935</v>
      </c>
      <c r="J59">
        <f>VLOOKUP(C59, ELO!$A$1:$D$33, 4, FALSE)</f>
        <v>1641</v>
      </c>
      <c r="K59">
        <f>VLOOKUP(D59, ELO!$A$1:$D$33, 4, FALSE)</f>
        <v>1504</v>
      </c>
      <c r="L59">
        <f>J59-K59+48+4*(M59/1000)</f>
        <v>188.74</v>
      </c>
      <c r="M59">
        <f>I59-H59</f>
        <v>935</v>
      </c>
      <c r="N59" s="2">
        <f>1/(10^(-L59/400)+1)</f>
        <v>0.74771731790182305</v>
      </c>
      <c r="O59" s="2">
        <f>1-N59</f>
        <v>0.25228268209817695</v>
      </c>
      <c r="P59" s="3">
        <f>K59+L59</f>
        <v>1692.74</v>
      </c>
      <c r="Q59" s="3">
        <f>J59-L59</f>
        <v>1452.26</v>
      </c>
      <c r="U59" s="3"/>
    </row>
    <row r="60" spans="1:21" x14ac:dyDescent="0.2">
      <c r="A60">
        <v>12</v>
      </c>
      <c r="B60" s="1">
        <v>44892</v>
      </c>
      <c r="C60" t="s">
        <v>20</v>
      </c>
      <c r="D60" t="s">
        <v>7</v>
      </c>
      <c r="H60">
        <v>0</v>
      </c>
      <c r="I60">
        <v>274</v>
      </c>
      <c r="J60">
        <f>VLOOKUP(C60, ELO!$A$1:$D$33, 4, FALSE)</f>
        <v>1490</v>
      </c>
      <c r="K60">
        <f>VLOOKUP(D60, ELO!$A$1:$D$33, 4, FALSE)</f>
        <v>1504</v>
      </c>
      <c r="L60">
        <f>J60-K60+48+4*(M60/1000)</f>
        <v>35.096000000000004</v>
      </c>
      <c r="M60">
        <f>I60-H60</f>
        <v>274</v>
      </c>
      <c r="N60" s="2">
        <f>1/(10^(-L60/400)+1)</f>
        <v>0.55033611197210119</v>
      </c>
      <c r="O60" s="2">
        <f>1-N60</f>
        <v>0.44966388802789881</v>
      </c>
      <c r="P60" s="3">
        <f>K60+L60</f>
        <v>1539.096</v>
      </c>
      <c r="Q60" s="3">
        <f>J60-L60</f>
        <v>1454.904</v>
      </c>
      <c r="U60" s="3"/>
    </row>
    <row r="61" spans="1:21" x14ac:dyDescent="0.2">
      <c r="A61">
        <v>4</v>
      </c>
      <c r="B61" s="1">
        <v>44836</v>
      </c>
      <c r="C61" t="s">
        <v>2</v>
      </c>
      <c r="D61" t="s">
        <v>8</v>
      </c>
      <c r="H61">
        <v>0</v>
      </c>
      <c r="I61">
        <v>726</v>
      </c>
      <c r="J61">
        <f>VLOOKUP(C61, ELO!$A$1:$D$33, 4, FALSE)</f>
        <v>1364</v>
      </c>
      <c r="K61">
        <f>VLOOKUP(D61, ELO!$A$1:$D$33, 4, FALSE)</f>
        <v>1531</v>
      </c>
      <c r="L61">
        <f>J61-K61+48+4*(M61/1000)</f>
        <v>-116.096</v>
      </c>
      <c r="M61">
        <f>I61-H61</f>
        <v>726</v>
      </c>
      <c r="N61" s="2">
        <f>1/(10^(-L61/400)+1)</f>
        <v>0.33887708897989038</v>
      </c>
      <c r="O61" s="2">
        <f>1-N61</f>
        <v>0.66112291102010956</v>
      </c>
      <c r="P61" s="3">
        <f>K61+L61</f>
        <v>1414.904</v>
      </c>
      <c r="Q61" s="3">
        <f>J61-L61</f>
        <v>1480.096</v>
      </c>
      <c r="U61" s="3"/>
    </row>
    <row r="62" spans="1:21" x14ac:dyDescent="0.2">
      <c r="A62">
        <v>7</v>
      </c>
      <c r="B62" s="1">
        <v>44857</v>
      </c>
      <c r="C62" t="s">
        <v>3</v>
      </c>
      <c r="D62" t="s">
        <v>8</v>
      </c>
      <c r="H62">
        <v>0</v>
      </c>
      <c r="I62">
        <v>377</v>
      </c>
      <c r="J62">
        <f>VLOOKUP(C62, ELO!$A$1:$D$33, 4, FALSE)</f>
        <v>1565</v>
      </c>
      <c r="K62">
        <f>VLOOKUP(D62, ELO!$A$1:$D$33, 4, FALSE)</f>
        <v>1531</v>
      </c>
      <c r="L62">
        <f>J62-K62+48+4*(M62/1000)</f>
        <v>83.507999999999996</v>
      </c>
      <c r="M62">
        <f>I62-H62</f>
        <v>377</v>
      </c>
      <c r="N62" s="2">
        <f>1/(10^(-L62/400)+1)</f>
        <v>0.61791567978228534</v>
      </c>
      <c r="O62" s="2">
        <f>1-N62</f>
        <v>0.38208432021771466</v>
      </c>
      <c r="P62" s="3">
        <f>K62+L62</f>
        <v>1614.508</v>
      </c>
      <c r="Q62" s="3">
        <f>J62-L62</f>
        <v>1481.492</v>
      </c>
      <c r="U62" s="3"/>
    </row>
    <row r="63" spans="1:21" x14ac:dyDescent="0.2">
      <c r="A63">
        <v>11</v>
      </c>
      <c r="B63" s="1">
        <v>44885</v>
      </c>
      <c r="C63" t="s">
        <v>4</v>
      </c>
      <c r="D63" t="s">
        <v>8</v>
      </c>
      <c r="H63">
        <v>0</v>
      </c>
      <c r="I63">
        <v>197</v>
      </c>
      <c r="J63">
        <f>VLOOKUP(C63, ELO!$A$1:$D$33, 4, FALSE)</f>
        <v>1683</v>
      </c>
      <c r="K63">
        <f>VLOOKUP(D63, ELO!$A$1:$D$33, 4, FALSE)</f>
        <v>1531</v>
      </c>
      <c r="L63">
        <f>J63-K63+48+4*(M63/1000)</f>
        <v>200.78800000000001</v>
      </c>
      <c r="M63">
        <f>I63-H63</f>
        <v>197</v>
      </c>
      <c r="N63" s="2">
        <f>1/(10^(-L63/400)+1)</f>
        <v>0.76057393077092661</v>
      </c>
      <c r="O63" s="2">
        <f>1-N63</f>
        <v>0.23942606922907339</v>
      </c>
      <c r="P63" s="3">
        <f>K63+L63</f>
        <v>1731.788</v>
      </c>
      <c r="Q63" s="3">
        <f>J63-L63</f>
        <v>1482.212</v>
      </c>
      <c r="U63" s="3"/>
    </row>
    <row r="64" spans="1:21" x14ac:dyDescent="0.2">
      <c r="A64">
        <v>1</v>
      </c>
      <c r="B64" s="1">
        <v>44815</v>
      </c>
      <c r="C64" t="s">
        <v>5</v>
      </c>
      <c r="D64" t="s">
        <v>8</v>
      </c>
      <c r="E64">
        <v>0</v>
      </c>
      <c r="F64">
        <v>1</v>
      </c>
      <c r="G64">
        <v>0</v>
      </c>
      <c r="H64">
        <v>0</v>
      </c>
      <c r="I64">
        <v>520</v>
      </c>
      <c r="J64">
        <f>VLOOKUP(C64, ELO!$A$1:$D$33, 4, FALSE)</f>
        <v>1387</v>
      </c>
      <c r="K64">
        <f>VLOOKUP(D64, ELO!$A$1:$D$33, 4, FALSE)</f>
        <v>1531</v>
      </c>
      <c r="L64">
        <f>J64-K64+48+4*(M64/1000)</f>
        <v>-93.92</v>
      </c>
      <c r="M64">
        <f>I64-H64</f>
        <v>520</v>
      </c>
      <c r="N64" s="2">
        <f>1/(10^(-L64/400)+1)</f>
        <v>0.36803709110413751</v>
      </c>
      <c r="O64" s="2">
        <f>1-N64</f>
        <v>0.63196290889586249</v>
      </c>
      <c r="P64" s="3">
        <f>K64+L64</f>
        <v>1437.08</v>
      </c>
      <c r="Q64" s="3">
        <f>J64-L64</f>
        <v>1480.92</v>
      </c>
      <c r="U64" s="3"/>
    </row>
    <row r="65" spans="1:21" x14ac:dyDescent="0.2">
      <c r="A65">
        <v>14</v>
      </c>
      <c r="B65" s="1">
        <v>44906</v>
      </c>
      <c r="C65" t="s">
        <v>7</v>
      </c>
      <c r="D65" t="s">
        <v>8</v>
      </c>
      <c r="H65">
        <v>0</v>
      </c>
      <c r="I65">
        <v>253</v>
      </c>
      <c r="J65">
        <f>VLOOKUP(C65, ELO!$A$1:$D$33, 4, FALSE)</f>
        <v>1504</v>
      </c>
      <c r="K65">
        <f>VLOOKUP(D65, ELO!$A$1:$D$33, 4, FALSE)</f>
        <v>1531</v>
      </c>
      <c r="L65">
        <f>J65-K65+48+4*(M65/1000)</f>
        <v>22.012</v>
      </c>
      <c r="M65">
        <f>I65-H65</f>
        <v>253</v>
      </c>
      <c r="N65" s="2">
        <f>1/(10^(-L65/400)+1)</f>
        <v>0.5316354981207434</v>
      </c>
      <c r="O65" s="2">
        <f>1-N65</f>
        <v>0.4683645018792566</v>
      </c>
      <c r="P65" s="3">
        <f>K65+L65</f>
        <v>1553.0119999999999</v>
      </c>
      <c r="Q65" s="3">
        <f>J65-L65</f>
        <v>1481.9880000000001</v>
      </c>
      <c r="U65" s="3"/>
    </row>
    <row r="66" spans="1:21" x14ac:dyDescent="0.2">
      <c r="A66">
        <v>13</v>
      </c>
      <c r="B66" s="1">
        <v>44899</v>
      </c>
      <c r="C66" t="s">
        <v>13</v>
      </c>
      <c r="D66" t="s">
        <v>8</v>
      </c>
      <c r="H66">
        <v>0</v>
      </c>
      <c r="I66">
        <v>1328</v>
      </c>
      <c r="J66">
        <f>VLOOKUP(C66, ELO!$A$1:$D$33, 4, FALSE)</f>
        <v>1353</v>
      </c>
      <c r="K66">
        <f>VLOOKUP(D66, ELO!$A$1:$D$33, 4, FALSE)</f>
        <v>1531</v>
      </c>
      <c r="L66">
        <f>J66-K66+48+4*(M66/1000)</f>
        <v>-124.688</v>
      </c>
      <c r="M66">
        <f>I66-H66</f>
        <v>1328</v>
      </c>
      <c r="N66" s="2">
        <f>1/(10^(-L66/400)+1)</f>
        <v>0.3278860345571164</v>
      </c>
      <c r="O66" s="2">
        <f>1-N66</f>
        <v>0.6721139654428836</v>
      </c>
      <c r="P66" s="3">
        <f>K66+L66</f>
        <v>1406.3119999999999</v>
      </c>
      <c r="Q66" s="3">
        <f>J66-L66</f>
        <v>1477.6880000000001</v>
      </c>
      <c r="U66" s="3"/>
    </row>
    <row r="67" spans="1:21" x14ac:dyDescent="0.2">
      <c r="A67">
        <v>10</v>
      </c>
      <c r="B67" s="1">
        <v>44878</v>
      </c>
      <c r="C67" t="s">
        <v>17</v>
      </c>
      <c r="D67" t="s">
        <v>8</v>
      </c>
      <c r="H67">
        <v>0</v>
      </c>
      <c r="I67">
        <v>1250</v>
      </c>
      <c r="J67">
        <f>VLOOKUP(C67, ELO!$A$1:$D$33, 4, FALSE)</f>
        <v>1578</v>
      </c>
      <c r="K67">
        <f>VLOOKUP(D67, ELO!$A$1:$D$33, 4, FALSE)</f>
        <v>1531</v>
      </c>
      <c r="L67">
        <f>J67-K67+48+4*(M67/1000)-25</f>
        <v>75</v>
      </c>
      <c r="M67">
        <f>I67-H67</f>
        <v>1250</v>
      </c>
      <c r="N67" s="2">
        <f>1/(10^(-L67/400)+1)</f>
        <v>0.60628782378542811</v>
      </c>
      <c r="O67" s="2">
        <f>1-N67</f>
        <v>0.39371217621457189</v>
      </c>
      <c r="P67" s="3">
        <f>K67+L67</f>
        <v>1606</v>
      </c>
      <c r="Q67" s="3">
        <f>J67-L67</f>
        <v>1503</v>
      </c>
      <c r="U67" s="3"/>
    </row>
    <row r="68" spans="1:21" x14ac:dyDescent="0.2">
      <c r="A68">
        <v>18</v>
      </c>
      <c r="B68" s="1">
        <v>44934</v>
      </c>
      <c r="C68" t="s">
        <v>26</v>
      </c>
      <c r="D68" t="s">
        <v>8</v>
      </c>
      <c r="H68">
        <v>0</v>
      </c>
      <c r="I68">
        <v>136</v>
      </c>
      <c r="J68">
        <f>VLOOKUP(C68, ELO!$A$1:$D$33, 4, FALSE)</f>
        <v>1472</v>
      </c>
      <c r="K68">
        <f>VLOOKUP(D68, ELO!$A$1:$D$33, 4, FALSE)</f>
        <v>1531</v>
      </c>
      <c r="L68">
        <f>J68-K68+48+4*(M68/1000)</f>
        <v>-10.456</v>
      </c>
      <c r="M68">
        <f>I68-H68</f>
        <v>136</v>
      </c>
      <c r="N68" s="2">
        <f>1/(10^(-L68/400)+1)</f>
        <v>0.48495714756126779</v>
      </c>
      <c r="O68" s="2">
        <f>1-N68</f>
        <v>0.51504285243873227</v>
      </c>
      <c r="P68" s="3">
        <f>K68+L68</f>
        <v>1520.5440000000001</v>
      </c>
      <c r="Q68" s="3">
        <f>J68-L68</f>
        <v>1482.4559999999999</v>
      </c>
      <c r="U68" s="3"/>
    </row>
    <row r="69" spans="1:21" x14ac:dyDescent="0.2">
      <c r="A69">
        <v>17</v>
      </c>
      <c r="B69" s="1">
        <v>44927</v>
      </c>
      <c r="C69" t="s">
        <v>32</v>
      </c>
      <c r="D69" t="s">
        <v>8</v>
      </c>
      <c r="H69">
        <v>0</v>
      </c>
      <c r="I69">
        <v>370</v>
      </c>
      <c r="J69">
        <f>VLOOKUP(C69, ELO!$A$1:$D$33, 4, FALSE)</f>
        <v>1471</v>
      </c>
      <c r="K69">
        <f>VLOOKUP(D69, ELO!$A$1:$D$33, 4, FALSE)</f>
        <v>1531</v>
      </c>
      <c r="L69">
        <f>J69-K69+48+4*(M69/1000)</f>
        <v>-10.52</v>
      </c>
      <c r="M69">
        <f>I69-H69</f>
        <v>370</v>
      </c>
      <c r="N69" s="2">
        <f>1/(10^(-L69/400)+1)</f>
        <v>0.48486512803592274</v>
      </c>
      <c r="O69" s="2">
        <f>1-N69</f>
        <v>0.51513487196407726</v>
      </c>
      <c r="P69" s="3">
        <f>K69+L69</f>
        <v>1520.48</v>
      </c>
      <c r="Q69" s="3">
        <f>J69-L69</f>
        <v>1481.52</v>
      </c>
      <c r="U69" s="3"/>
    </row>
    <row r="70" spans="1:21" x14ac:dyDescent="0.2">
      <c r="A70">
        <v>10</v>
      </c>
      <c r="B70" s="1">
        <v>44878</v>
      </c>
      <c r="C70" t="s">
        <v>12</v>
      </c>
      <c r="D70" t="s">
        <v>9</v>
      </c>
      <c r="H70">
        <v>0</v>
      </c>
      <c r="I70">
        <v>1149</v>
      </c>
      <c r="J70">
        <f>VLOOKUP(C70, ELO!$A$1:$D$33, 4, FALSE)</f>
        <v>1572</v>
      </c>
      <c r="K70">
        <f>VLOOKUP(D70, ELO!$A$1:$D$33, 4, FALSE)</f>
        <v>1536</v>
      </c>
      <c r="L70">
        <f>J70-K70+48+4*(M70/1000)-25</f>
        <v>63.596000000000004</v>
      </c>
      <c r="M70">
        <f>I70-H70</f>
        <v>1149</v>
      </c>
      <c r="N70" s="2">
        <f>1/(10^(-L70/400)+1)</f>
        <v>0.59051336514270392</v>
      </c>
      <c r="O70" s="2">
        <f>1-N70</f>
        <v>0.40948663485729608</v>
      </c>
      <c r="P70" s="3">
        <f>K70+L70</f>
        <v>1599.596</v>
      </c>
      <c r="Q70" s="3">
        <f>J70-L70</f>
        <v>1508.404</v>
      </c>
      <c r="U70" s="3"/>
    </row>
    <row r="71" spans="1:21" x14ac:dyDescent="0.2">
      <c r="A71">
        <v>15</v>
      </c>
      <c r="B71" s="1">
        <v>44913</v>
      </c>
      <c r="C71" t="s">
        <v>15</v>
      </c>
      <c r="D71" t="s">
        <v>9</v>
      </c>
      <c r="H71">
        <v>0</v>
      </c>
      <c r="I71">
        <v>1049</v>
      </c>
      <c r="J71">
        <f>VLOOKUP(C71, ELO!$A$1:$D$33, 4, FALSE)</f>
        <v>1436</v>
      </c>
      <c r="K71">
        <f>VLOOKUP(D71, ELO!$A$1:$D$33, 4, FALSE)</f>
        <v>1536</v>
      </c>
      <c r="L71">
        <f>J71-K71+48+4*(M71/1000)</f>
        <v>-47.804000000000002</v>
      </c>
      <c r="M71">
        <f>I71-H71</f>
        <v>1049</v>
      </c>
      <c r="N71" s="2">
        <f>1/(10^(-L71/400)+1)</f>
        <v>0.43163538020843817</v>
      </c>
      <c r="O71" s="2">
        <f>1-N71</f>
        <v>0.56836461979156183</v>
      </c>
      <c r="P71" s="3">
        <f>K71+L71</f>
        <v>1488.1959999999999</v>
      </c>
      <c r="Q71" s="3">
        <f>J71-L71</f>
        <v>1483.8040000000001</v>
      </c>
      <c r="U71" s="3"/>
    </row>
    <row r="72" spans="1:21" x14ac:dyDescent="0.2">
      <c r="A72">
        <v>5</v>
      </c>
      <c r="B72" s="1">
        <v>44843</v>
      </c>
      <c r="C72" t="s">
        <v>27</v>
      </c>
      <c r="D72" t="s">
        <v>9</v>
      </c>
      <c r="H72">
        <v>0</v>
      </c>
      <c r="I72">
        <v>1439</v>
      </c>
      <c r="J72">
        <f>VLOOKUP(C72, ELO!$A$1:$D$33, 4, FALSE)</f>
        <v>1550</v>
      </c>
      <c r="K72">
        <f>VLOOKUP(D72, ELO!$A$1:$D$33, 4, FALSE)</f>
        <v>1536</v>
      </c>
      <c r="L72">
        <f>J72-K72+48+4*(M72/1000)</f>
        <v>67.756</v>
      </c>
      <c r="M72">
        <f>I72-H72</f>
        <v>1439</v>
      </c>
      <c r="N72" s="2">
        <f>1/(10^(-L72/400)+1)</f>
        <v>0.59629109806151859</v>
      </c>
      <c r="O72" s="2">
        <f>1-N72</f>
        <v>0.40370890193848141</v>
      </c>
      <c r="P72" s="3">
        <f>K72+L72</f>
        <v>1603.7560000000001</v>
      </c>
      <c r="Q72" s="3">
        <f>J72-L72</f>
        <v>1482.2439999999999</v>
      </c>
      <c r="U72" s="3"/>
    </row>
    <row r="73" spans="1:21" x14ac:dyDescent="0.2">
      <c r="A73">
        <v>11</v>
      </c>
      <c r="B73" s="1">
        <v>44885</v>
      </c>
      <c r="C73" t="s">
        <v>18</v>
      </c>
      <c r="D73" t="s">
        <v>9</v>
      </c>
      <c r="H73">
        <v>0</v>
      </c>
      <c r="I73">
        <v>999</v>
      </c>
      <c r="J73">
        <f>VLOOKUP(C73, ELO!$A$1:$D$33, 4, FALSE)</f>
        <v>1529</v>
      </c>
      <c r="K73">
        <f>VLOOKUP(D73, ELO!$A$1:$D$33, 4, FALSE)</f>
        <v>1536</v>
      </c>
      <c r="L73">
        <f>J73-K73+48+4*(M73/1000)</f>
        <v>44.996000000000002</v>
      </c>
      <c r="M73">
        <f>I73-H73</f>
        <v>999</v>
      </c>
      <c r="N73" s="2">
        <f>1/(10^(-L73/400)+1)</f>
        <v>0.5643948292672416</v>
      </c>
      <c r="O73" s="2">
        <f>1-N73</f>
        <v>0.4356051707327584</v>
      </c>
      <c r="P73" s="3">
        <f>K73+L73</f>
        <v>1580.9960000000001</v>
      </c>
      <c r="Q73" s="3">
        <f>J73-L73</f>
        <v>1484.0039999999999</v>
      </c>
      <c r="U73" s="3"/>
    </row>
    <row r="74" spans="1:21" x14ac:dyDescent="0.2">
      <c r="A74">
        <v>3</v>
      </c>
      <c r="B74" s="1">
        <v>44830</v>
      </c>
      <c r="C74" t="s">
        <v>22</v>
      </c>
      <c r="D74" t="s">
        <v>9</v>
      </c>
      <c r="H74">
        <v>0</v>
      </c>
      <c r="I74">
        <v>1589</v>
      </c>
      <c r="J74">
        <f>VLOOKUP(C74, ELO!$A$1:$D$33, 4, FALSE)</f>
        <v>1451</v>
      </c>
      <c r="K74">
        <f>VLOOKUP(D74, ELO!$A$1:$D$33, 4, FALSE)</f>
        <v>1536</v>
      </c>
      <c r="L74">
        <f>J74-K74+48+4*(M74/1000)</f>
        <v>-30.643999999999998</v>
      </c>
      <c r="M74">
        <f>I74-H74</f>
        <v>1589</v>
      </c>
      <c r="N74" s="2">
        <f>1/(10^(-L74/400)+1)</f>
        <v>0.45601374113374943</v>
      </c>
      <c r="O74" s="2">
        <f>1-N74</f>
        <v>0.54398625886625052</v>
      </c>
      <c r="P74" s="3">
        <f>K74+L74</f>
        <v>1505.356</v>
      </c>
      <c r="Q74" s="3">
        <f>J74-L74</f>
        <v>1481.644</v>
      </c>
      <c r="U74" s="3"/>
    </row>
    <row r="75" spans="1:21" x14ac:dyDescent="0.2">
      <c r="A75">
        <v>6</v>
      </c>
      <c r="B75" s="1">
        <v>44850</v>
      </c>
      <c r="C75" t="s">
        <v>25</v>
      </c>
      <c r="D75" t="s">
        <v>9</v>
      </c>
      <c r="H75">
        <v>0</v>
      </c>
      <c r="I75">
        <v>1501</v>
      </c>
      <c r="J75">
        <f>VLOOKUP(C75, ELO!$A$1:$D$33, 4, FALSE)</f>
        <v>1586</v>
      </c>
      <c r="K75">
        <f>VLOOKUP(D75, ELO!$A$1:$D$33, 4, FALSE)</f>
        <v>1536</v>
      </c>
      <c r="L75">
        <f>J75-K75+48+4*(M75/1000)</f>
        <v>104.004</v>
      </c>
      <c r="M75">
        <f>I75-H75</f>
        <v>1501</v>
      </c>
      <c r="N75" s="2">
        <f>1/(10^(-L75/400)+1)</f>
        <v>0.64535772040961414</v>
      </c>
      <c r="O75" s="2">
        <f>1-N75</f>
        <v>0.35464227959038586</v>
      </c>
      <c r="P75" s="3">
        <f>K75+L75</f>
        <v>1640.0039999999999</v>
      </c>
      <c r="Q75" s="3">
        <f>J75-L75</f>
        <v>1481.9960000000001</v>
      </c>
      <c r="U75" s="3"/>
    </row>
    <row r="76" spans="1:21" x14ac:dyDescent="0.2">
      <c r="A76">
        <v>17</v>
      </c>
      <c r="B76" s="1">
        <v>44924</v>
      </c>
      <c r="C76" t="s">
        <v>20</v>
      </c>
      <c r="D76" t="s">
        <v>9</v>
      </c>
      <c r="H76">
        <v>0</v>
      </c>
      <c r="I76">
        <v>667</v>
      </c>
      <c r="J76">
        <f>VLOOKUP(C76, ELO!$A$1:$D$33, 4, FALSE)</f>
        <v>1490</v>
      </c>
      <c r="K76">
        <f>VLOOKUP(D76, ELO!$A$1:$D$33, 4, FALSE)</f>
        <v>1536</v>
      </c>
      <c r="L76">
        <f>J76-K76+48+4*(M76/1000)</f>
        <v>4.6680000000000001</v>
      </c>
      <c r="M76">
        <f>I76-H76</f>
        <v>667</v>
      </c>
      <c r="N76" s="2">
        <f>1/(10^(-L76/400)+1)</f>
        <v>0.50671738781743747</v>
      </c>
      <c r="O76" s="2">
        <f>1-N76</f>
        <v>0.49328261218256253</v>
      </c>
      <c r="P76" s="3">
        <f>K76+L76</f>
        <v>1540.6679999999999</v>
      </c>
      <c r="Q76" s="3">
        <f>J76-L76</f>
        <v>1485.3320000000001</v>
      </c>
      <c r="U76" s="3"/>
    </row>
    <row r="77" spans="1:21" x14ac:dyDescent="0.2">
      <c r="A77">
        <v>18</v>
      </c>
      <c r="B77" s="1">
        <v>44934</v>
      </c>
      <c r="C77" t="s">
        <v>32</v>
      </c>
      <c r="D77" t="s">
        <v>9</v>
      </c>
      <c r="H77">
        <v>0</v>
      </c>
      <c r="I77">
        <v>1362</v>
      </c>
      <c r="J77">
        <f>VLOOKUP(C77, ELO!$A$1:$D$33, 4, FALSE)</f>
        <v>1471</v>
      </c>
      <c r="K77">
        <f>VLOOKUP(D77, ELO!$A$1:$D$33, 4, FALSE)</f>
        <v>1536</v>
      </c>
      <c r="L77">
        <f>J77-K77+48+4*(M77/1000)</f>
        <v>-11.552</v>
      </c>
      <c r="M77">
        <f>I77-H77</f>
        <v>1362</v>
      </c>
      <c r="N77" s="2">
        <f>1/(10^(-L77/400)+1)</f>
        <v>0.48338145920850972</v>
      </c>
      <c r="O77" s="2">
        <f>1-N77</f>
        <v>0.51661854079149028</v>
      </c>
      <c r="P77" s="3">
        <f>K77+L77</f>
        <v>1524.4480000000001</v>
      </c>
      <c r="Q77" s="3">
        <f>J77-L77</f>
        <v>1482.5519999999999</v>
      </c>
      <c r="U77" s="3"/>
    </row>
    <row r="78" spans="1:21" x14ac:dyDescent="0.2">
      <c r="A78">
        <v>13</v>
      </c>
      <c r="B78" s="1">
        <v>44899</v>
      </c>
      <c r="C78" t="s">
        <v>3</v>
      </c>
      <c r="D78" t="s">
        <v>10</v>
      </c>
      <c r="H78">
        <v>0</v>
      </c>
      <c r="I78">
        <v>1690</v>
      </c>
      <c r="J78">
        <f>VLOOKUP(C78, ELO!$A$1:$D$33, 4, FALSE)</f>
        <v>1565</v>
      </c>
      <c r="K78">
        <f>VLOOKUP(D78, ELO!$A$1:$D$33, 4, FALSE)</f>
        <v>1521</v>
      </c>
      <c r="L78">
        <f>J78-K78+48+4*(M78/1000)</f>
        <v>98.76</v>
      </c>
      <c r="M78">
        <f>I78-H78</f>
        <v>1690</v>
      </c>
      <c r="N78" s="2">
        <f>1/(10^(-L78/400)+1)</f>
        <v>0.63841889260217211</v>
      </c>
      <c r="O78" s="2">
        <f>1-N78</f>
        <v>0.36158110739782789</v>
      </c>
      <c r="P78" s="3">
        <f>K78+L78</f>
        <v>1619.76</v>
      </c>
      <c r="Q78" s="3">
        <f>J78-L78</f>
        <v>1466.24</v>
      </c>
      <c r="U78" s="3"/>
    </row>
    <row r="79" spans="1:21" x14ac:dyDescent="0.2">
      <c r="A79">
        <v>12</v>
      </c>
      <c r="B79" s="1">
        <v>44892</v>
      </c>
      <c r="C79" t="s">
        <v>5</v>
      </c>
      <c r="D79" t="s">
        <v>10</v>
      </c>
      <c r="H79">
        <v>0</v>
      </c>
      <c r="I79">
        <v>1559</v>
      </c>
      <c r="J79">
        <f>VLOOKUP(C79, ELO!$A$1:$D$33, 4, FALSE)</f>
        <v>1387</v>
      </c>
      <c r="K79">
        <f>VLOOKUP(D79, ELO!$A$1:$D$33, 4, FALSE)</f>
        <v>1521</v>
      </c>
      <c r="L79">
        <f>J79-K79+48+4*(M79/1000)</f>
        <v>-79.763999999999996</v>
      </c>
      <c r="M79">
        <f>I79-H79</f>
        <v>1559</v>
      </c>
      <c r="N79" s="2">
        <f>1/(10^(-L79/400)+1)</f>
        <v>0.38718547159328415</v>
      </c>
      <c r="O79" s="2">
        <f>1-N79</f>
        <v>0.61281452840671591</v>
      </c>
      <c r="P79" s="3">
        <f>K79+L79</f>
        <v>1441.2360000000001</v>
      </c>
      <c r="Q79" s="3">
        <f>J79-L79</f>
        <v>1466.7639999999999</v>
      </c>
      <c r="U79" s="3"/>
    </row>
    <row r="80" spans="1:21" x14ac:dyDescent="0.2">
      <c r="A80">
        <v>8</v>
      </c>
      <c r="B80" s="1">
        <v>44864</v>
      </c>
      <c r="C80" t="s">
        <v>15</v>
      </c>
      <c r="D80" t="s">
        <v>10</v>
      </c>
      <c r="H80">
        <v>4262</v>
      </c>
      <c r="I80">
        <v>4685</v>
      </c>
      <c r="J80">
        <f>VLOOKUP(C80, ELO!$A$1:$D$33, 4, FALSE)</f>
        <v>1436</v>
      </c>
      <c r="K80">
        <f>VLOOKUP(D80, ELO!$A$1:$D$33, 4, FALSE)</f>
        <v>1521</v>
      </c>
      <c r="L80">
        <f>J80-K80+48+4*(M80/1000)</f>
        <v>-35.308</v>
      </c>
      <c r="M80">
        <f>I80-H80</f>
        <v>423</v>
      </c>
      <c r="N80" s="2">
        <f>1/(10^(-L80/400)+1)</f>
        <v>0.4493619061721193</v>
      </c>
      <c r="O80" s="2">
        <f>1-N80</f>
        <v>0.55063809382788076</v>
      </c>
      <c r="P80" s="3">
        <f>K80+L80</f>
        <v>1485.692</v>
      </c>
      <c r="Q80" s="3">
        <f>J80-L80</f>
        <v>1471.308</v>
      </c>
      <c r="U80" s="3"/>
    </row>
    <row r="81" spans="1:21" x14ac:dyDescent="0.2">
      <c r="A81">
        <v>17</v>
      </c>
      <c r="B81" s="1">
        <v>44927</v>
      </c>
      <c r="C81" t="s">
        <v>16</v>
      </c>
      <c r="D81" t="s">
        <v>10</v>
      </c>
      <c r="H81">
        <v>0</v>
      </c>
      <c r="I81">
        <v>603</v>
      </c>
      <c r="J81">
        <f>VLOOKUP(C81, ELO!$A$1:$D$33, 4, FALSE)</f>
        <v>1642</v>
      </c>
      <c r="K81">
        <f>VLOOKUP(D81, ELO!$A$1:$D$33, 4, FALSE)</f>
        <v>1521</v>
      </c>
      <c r="L81">
        <f>J81-K81+48+4*(M81/1000)</f>
        <v>171.41200000000001</v>
      </c>
      <c r="M81">
        <f>I81-H81</f>
        <v>603</v>
      </c>
      <c r="N81" s="2">
        <f>1/(10^(-L81/400)+1)</f>
        <v>0.72844091748685003</v>
      </c>
      <c r="O81" s="2">
        <f>1-N81</f>
        <v>0.27155908251314997</v>
      </c>
      <c r="P81" s="3">
        <f>K81+L81</f>
        <v>1692.412</v>
      </c>
      <c r="Q81" s="3">
        <f>J81-L81</f>
        <v>1470.588</v>
      </c>
      <c r="U81" s="3"/>
    </row>
    <row r="82" spans="1:21" x14ac:dyDescent="0.2">
      <c r="A82">
        <v>6</v>
      </c>
      <c r="B82" s="1">
        <v>44851</v>
      </c>
      <c r="C82" t="s">
        <v>28</v>
      </c>
      <c r="D82" t="s">
        <v>10</v>
      </c>
      <c r="H82">
        <v>0</v>
      </c>
      <c r="I82">
        <v>1019</v>
      </c>
      <c r="J82">
        <f>VLOOKUP(C82, ELO!$A$1:$D$33, 4, FALSE)</f>
        <v>1558</v>
      </c>
      <c r="K82">
        <f>VLOOKUP(D82, ELO!$A$1:$D$33, 4, FALSE)</f>
        <v>1521</v>
      </c>
      <c r="L82">
        <f>J82-K82+48+4*(M82/1000)</f>
        <v>89.075999999999993</v>
      </c>
      <c r="M82">
        <f>I82-H82</f>
        <v>1019</v>
      </c>
      <c r="N82" s="2">
        <f>1/(10^(-L82/400)+1)</f>
        <v>0.6254538861907144</v>
      </c>
      <c r="O82" s="2">
        <f>1-N82</f>
        <v>0.3745461138092856</v>
      </c>
      <c r="P82" s="3">
        <f>K82+L82</f>
        <v>1610.076</v>
      </c>
      <c r="Q82" s="3">
        <f>J82-L82</f>
        <v>1468.924</v>
      </c>
      <c r="U82" s="3"/>
    </row>
    <row r="83" spans="1:21" x14ac:dyDescent="0.2">
      <c r="A83">
        <v>16</v>
      </c>
      <c r="B83" s="1">
        <v>44920</v>
      </c>
      <c r="C83" t="s">
        <v>27</v>
      </c>
      <c r="D83" t="s">
        <v>10</v>
      </c>
      <c r="H83">
        <v>0</v>
      </c>
      <c r="I83">
        <v>1019</v>
      </c>
      <c r="J83">
        <f>VLOOKUP(C83, ELO!$A$1:$D$33, 4, FALSE)</f>
        <v>1550</v>
      </c>
      <c r="K83">
        <f>VLOOKUP(D83, ELO!$A$1:$D$33, 4, FALSE)</f>
        <v>1521</v>
      </c>
      <c r="L83">
        <f>J83-K83+48+4*(M83/1000)</f>
        <v>81.075999999999993</v>
      </c>
      <c r="M83">
        <f>I83-H83</f>
        <v>1019</v>
      </c>
      <c r="N83" s="2">
        <f>1/(10^(-L83/400)+1)</f>
        <v>0.61460499285262249</v>
      </c>
      <c r="O83" s="2">
        <f>1-N83</f>
        <v>0.38539500714737751</v>
      </c>
      <c r="P83" s="3">
        <f>K83+L83</f>
        <v>1602.076</v>
      </c>
      <c r="Q83" s="3">
        <f>J83-L83</f>
        <v>1468.924</v>
      </c>
      <c r="U83" s="3"/>
    </row>
    <row r="84" spans="1:21" x14ac:dyDescent="0.2">
      <c r="A84">
        <v>4</v>
      </c>
      <c r="B84" s="1">
        <v>44836</v>
      </c>
      <c r="C84" t="s">
        <v>24</v>
      </c>
      <c r="D84" t="s">
        <v>10</v>
      </c>
      <c r="H84">
        <v>0</v>
      </c>
      <c r="I84">
        <v>756</v>
      </c>
      <c r="J84">
        <f>VLOOKUP(C84, ELO!$A$1:$D$33, 4, FALSE)</f>
        <v>1457</v>
      </c>
      <c r="K84">
        <f>VLOOKUP(D84, ELO!$A$1:$D$33, 4, FALSE)</f>
        <v>1521</v>
      </c>
      <c r="L84">
        <f>J84-K84+48+4*(M84/1000)</f>
        <v>-12.975999999999999</v>
      </c>
      <c r="M84">
        <f>I84-H84</f>
        <v>756</v>
      </c>
      <c r="N84" s="2">
        <f>1/(10^(-L84/400)+1)</f>
        <v>0.48133471262557531</v>
      </c>
      <c r="O84" s="2">
        <f>1-N84</f>
        <v>0.51866528737442463</v>
      </c>
      <c r="P84" s="3">
        <f>K84+L84</f>
        <v>1508.0239999999999</v>
      </c>
      <c r="Q84" s="3">
        <f>J84-L84</f>
        <v>1469.9760000000001</v>
      </c>
      <c r="U84" s="3"/>
    </row>
    <row r="85" spans="1:21" x14ac:dyDescent="0.2">
      <c r="A85">
        <v>1</v>
      </c>
      <c r="B85" s="1">
        <v>44816</v>
      </c>
      <c r="C85" t="s">
        <v>30</v>
      </c>
      <c r="D85" t="s">
        <v>10</v>
      </c>
      <c r="E85">
        <v>1</v>
      </c>
      <c r="F85">
        <v>0</v>
      </c>
      <c r="G85">
        <v>0</v>
      </c>
      <c r="H85">
        <v>0</v>
      </c>
      <c r="I85">
        <v>1329</v>
      </c>
      <c r="J85">
        <f>VLOOKUP(C85, ELO!$A$1:$D$33, 4, FALSE)</f>
        <v>1417</v>
      </c>
      <c r="K85">
        <f>VLOOKUP(D85, ELO!$A$1:$D$33, 4, FALSE)</f>
        <v>1521</v>
      </c>
      <c r="L85">
        <f>J85-K85+48+4*(M85/1000)</f>
        <v>-50.683999999999997</v>
      </c>
      <c r="M85">
        <f>I85-H85</f>
        <v>1329</v>
      </c>
      <c r="N85" s="2">
        <f>1/(10^(-L85/400)+1)</f>
        <v>0.42757290826975514</v>
      </c>
      <c r="O85" s="2">
        <f>1-N85</f>
        <v>0.57242709173024486</v>
      </c>
      <c r="P85" s="3">
        <f>K85+L85</f>
        <v>1470.316</v>
      </c>
      <c r="Q85" s="3">
        <f>J85-L85</f>
        <v>1467.684</v>
      </c>
      <c r="U85" s="3"/>
    </row>
    <row r="86" spans="1:21" x14ac:dyDescent="0.2">
      <c r="A86">
        <v>10</v>
      </c>
      <c r="B86" s="1">
        <v>44878</v>
      </c>
      <c r="C86" t="s">
        <v>20</v>
      </c>
      <c r="D86" t="s">
        <v>10</v>
      </c>
      <c r="H86">
        <v>0</v>
      </c>
      <c r="I86">
        <v>1162</v>
      </c>
      <c r="J86">
        <f>VLOOKUP(C86, ELO!$A$1:$D$33, 4, FALSE)</f>
        <v>1490</v>
      </c>
      <c r="K86">
        <f>VLOOKUP(D86, ELO!$A$1:$D$33, 4, FALSE)</f>
        <v>1521</v>
      </c>
      <c r="L86">
        <f>J86-K86+48+4*(M86/1000)-25</f>
        <v>-3.3520000000000003</v>
      </c>
      <c r="M86">
        <f>I86-H86</f>
        <v>1162</v>
      </c>
      <c r="N86" s="2">
        <f>1/(10^(-L86/400)+1)</f>
        <v>0.49517623389568233</v>
      </c>
      <c r="O86" s="2">
        <f>1-N86</f>
        <v>0.50482376610431767</v>
      </c>
      <c r="P86" s="3">
        <f>K86+L86</f>
        <v>1517.6479999999999</v>
      </c>
      <c r="Q86" s="3">
        <f>J86-L86</f>
        <v>1493.3520000000001</v>
      </c>
      <c r="U86" s="3"/>
    </row>
    <row r="87" spans="1:21" x14ac:dyDescent="0.2">
      <c r="A87">
        <v>16</v>
      </c>
      <c r="B87" s="1">
        <v>44919</v>
      </c>
      <c r="C87" t="s">
        <v>5</v>
      </c>
      <c r="D87" t="s">
        <v>11</v>
      </c>
      <c r="H87">
        <v>0</v>
      </c>
      <c r="I87">
        <v>675</v>
      </c>
      <c r="J87">
        <f>VLOOKUP(C87, ELO!$A$1:$D$33, 4, FALSE)</f>
        <v>1387</v>
      </c>
      <c r="K87">
        <f>VLOOKUP(D87, ELO!$A$1:$D$33, 4, FALSE)</f>
        <v>1431</v>
      </c>
      <c r="L87">
        <f>J87-K87+48+4*(M87/1000)</f>
        <v>6.7</v>
      </c>
      <c r="M87">
        <f>I87-H87</f>
        <v>675</v>
      </c>
      <c r="N87" s="2">
        <f>1/(10^(-L87/400)+1)</f>
        <v>0.50964088002804175</v>
      </c>
      <c r="O87" s="2">
        <f>1-N87</f>
        <v>0.49035911997195825</v>
      </c>
      <c r="P87" s="3">
        <f>K87+L87</f>
        <v>1437.7</v>
      </c>
      <c r="Q87" s="3">
        <f>J87-L87</f>
        <v>1380.3</v>
      </c>
      <c r="U87" s="3"/>
    </row>
    <row r="88" spans="1:21" x14ac:dyDescent="0.2">
      <c r="A88">
        <v>10</v>
      </c>
      <c r="B88" s="1">
        <v>44878</v>
      </c>
      <c r="C88" t="s">
        <v>6</v>
      </c>
      <c r="D88" t="s">
        <v>11</v>
      </c>
      <c r="H88">
        <v>0</v>
      </c>
      <c r="I88">
        <v>283</v>
      </c>
      <c r="J88">
        <f>VLOOKUP(C88, ELO!$A$1:$D$33, 4, FALSE)</f>
        <v>1417</v>
      </c>
      <c r="K88">
        <f>VLOOKUP(D88, ELO!$A$1:$D$33, 4, FALSE)</f>
        <v>1431</v>
      </c>
      <c r="L88">
        <f>J88-K88+48+4*(M88/1000)</f>
        <v>35.131999999999998</v>
      </c>
      <c r="M88">
        <f>I88-H88</f>
        <v>283</v>
      </c>
      <c r="N88" s="2">
        <f>1/(10^(-L88/400)+1)</f>
        <v>0.55038739453117191</v>
      </c>
      <c r="O88" s="2">
        <f>1-N88</f>
        <v>0.44961260546882809</v>
      </c>
      <c r="P88" s="3">
        <f>K88+L88</f>
        <v>1466.1320000000001</v>
      </c>
      <c r="Q88" s="3">
        <f>J88-L88</f>
        <v>1381.8679999999999</v>
      </c>
      <c r="U88" s="3"/>
    </row>
    <row r="89" spans="1:21" x14ac:dyDescent="0.2">
      <c r="A89">
        <v>7</v>
      </c>
      <c r="B89" s="1">
        <v>44857</v>
      </c>
      <c r="C89" t="s">
        <v>9</v>
      </c>
      <c r="D89" t="s">
        <v>11</v>
      </c>
      <c r="H89">
        <v>0</v>
      </c>
      <c r="I89">
        <v>1218</v>
      </c>
      <c r="J89">
        <f>VLOOKUP(C89, ELO!$A$1:$D$33, 4, FALSE)</f>
        <v>1536</v>
      </c>
      <c r="K89">
        <f>VLOOKUP(D89, ELO!$A$1:$D$33, 4, FALSE)</f>
        <v>1431</v>
      </c>
      <c r="L89">
        <f>J89-K89+48+4*(M89/1000) -25</f>
        <v>132.87200000000001</v>
      </c>
      <c r="M89">
        <f>I89-H89</f>
        <v>1218</v>
      </c>
      <c r="N89" s="2">
        <f>1/(10^(-L89/400)+1)</f>
        <v>0.68241071708068934</v>
      </c>
      <c r="O89" s="2">
        <f>1-N89</f>
        <v>0.31758928291931066</v>
      </c>
      <c r="P89" s="3">
        <f>K89+L89</f>
        <v>1563.8720000000001</v>
      </c>
      <c r="Q89" s="3">
        <f>J89-L89</f>
        <v>1403.1279999999999</v>
      </c>
      <c r="U89" s="3"/>
    </row>
    <row r="90" spans="1:21" x14ac:dyDescent="0.2">
      <c r="A90">
        <v>18</v>
      </c>
      <c r="B90" s="1">
        <v>44934</v>
      </c>
      <c r="C90" t="s">
        <v>12</v>
      </c>
      <c r="D90" t="s">
        <v>11</v>
      </c>
      <c r="H90">
        <v>0</v>
      </c>
      <c r="I90">
        <v>490</v>
      </c>
      <c r="J90">
        <f>VLOOKUP(C90, ELO!$A$1:$D$33, 4, FALSE)</f>
        <v>1572</v>
      </c>
      <c r="K90">
        <f>VLOOKUP(D90, ELO!$A$1:$D$33, 4, FALSE)</f>
        <v>1431</v>
      </c>
      <c r="L90">
        <f>J90-K90+48+4*(M90/1000)</f>
        <v>190.96</v>
      </c>
      <c r="M90">
        <f>I90-H90</f>
        <v>490</v>
      </c>
      <c r="N90" s="2">
        <f>1/(10^(-L90/400)+1)</f>
        <v>0.75012032470008549</v>
      </c>
      <c r="O90" s="2">
        <f>1-N90</f>
        <v>0.24987967529991451</v>
      </c>
      <c r="P90" s="3">
        <f>K90+L90</f>
        <v>1621.96</v>
      </c>
      <c r="Q90" s="3">
        <f>J90-L90</f>
        <v>1381.04</v>
      </c>
      <c r="U90" s="3"/>
    </row>
    <row r="91" spans="1:21" x14ac:dyDescent="0.2">
      <c r="A91">
        <v>3</v>
      </c>
      <c r="B91" s="1">
        <v>44829</v>
      </c>
      <c r="C91" t="s">
        <v>18</v>
      </c>
      <c r="D91" t="s">
        <v>11</v>
      </c>
      <c r="H91">
        <v>0</v>
      </c>
      <c r="I91">
        <v>697</v>
      </c>
      <c r="J91">
        <f>VLOOKUP(C91, ELO!$A$1:$D$33, 4, FALSE)</f>
        <v>1529</v>
      </c>
      <c r="K91">
        <f>VLOOKUP(D91, ELO!$A$1:$D$33, 4, FALSE)</f>
        <v>1431</v>
      </c>
      <c r="L91">
        <f>J91-K91+48+4*(M91/1000)</f>
        <v>148.78800000000001</v>
      </c>
      <c r="M91">
        <f>I91-H91</f>
        <v>697</v>
      </c>
      <c r="N91" s="2">
        <f>1/(10^(-L91/400)+1)</f>
        <v>0.70192733266325757</v>
      </c>
      <c r="O91" s="2">
        <f>1-N91</f>
        <v>0.29807266733674243</v>
      </c>
      <c r="P91" s="3">
        <f>K91+L91</f>
        <v>1579.788</v>
      </c>
      <c r="Q91" s="3">
        <f>J91-L91</f>
        <v>1380.212</v>
      </c>
      <c r="U91" s="3"/>
    </row>
    <row r="92" spans="1:21" x14ac:dyDescent="0.2">
      <c r="A92">
        <v>5</v>
      </c>
      <c r="B92" s="1">
        <v>44843</v>
      </c>
      <c r="C92" t="s">
        <v>19</v>
      </c>
      <c r="D92" t="s">
        <v>11</v>
      </c>
      <c r="H92">
        <v>0</v>
      </c>
      <c r="I92">
        <v>707</v>
      </c>
      <c r="J92">
        <f>VLOOKUP(C92, ELO!$A$1:$D$33, 4, FALSE)</f>
        <v>1509</v>
      </c>
      <c r="K92">
        <f>VLOOKUP(D92, ELO!$A$1:$D$33, 4, FALSE)</f>
        <v>1431</v>
      </c>
      <c r="L92">
        <f>J92-K92+48+4*(M92/1000)</f>
        <v>128.828</v>
      </c>
      <c r="M92">
        <f>I92-H92</f>
        <v>707</v>
      </c>
      <c r="N92" s="2">
        <f>1/(10^(-L92/400)+1)</f>
        <v>0.67734423017011358</v>
      </c>
      <c r="O92" s="2">
        <f>1-N92</f>
        <v>0.32265576982988642</v>
      </c>
      <c r="P92" s="3">
        <f>K92+L92</f>
        <v>1559.828</v>
      </c>
      <c r="Q92" s="3">
        <f>J92-L92</f>
        <v>1380.172</v>
      </c>
      <c r="U92" s="3"/>
    </row>
    <row r="93" spans="1:21" x14ac:dyDescent="0.2">
      <c r="A93">
        <v>11</v>
      </c>
      <c r="B93" s="1">
        <v>44885</v>
      </c>
      <c r="C93" t="s">
        <v>22</v>
      </c>
      <c r="D93" t="s">
        <v>11</v>
      </c>
      <c r="H93">
        <v>0</v>
      </c>
      <c r="I93">
        <v>622</v>
      </c>
      <c r="J93">
        <f>VLOOKUP(C93, ELO!$A$1:$D$33, 4, FALSE)</f>
        <v>1451</v>
      </c>
      <c r="K93">
        <f>VLOOKUP(D93, ELO!$A$1:$D$33, 4, FALSE)</f>
        <v>1431</v>
      </c>
      <c r="L93">
        <f>J93-K93+48+4*(M93/1000)</f>
        <v>70.488</v>
      </c>
      <c r="M93">
        <f>I93-H93</f>
        <v>622</v>
      </c>
      <c r="N93" s="2">
        <f>1/(10^(-L93/400)+1)</f>
        <v>0.6000711427655635</v>
      </c>
      <c r="O93" s="2">
        <f>1-N93</f>
        <v>0.3999288572344365</v>
      </c>
      <c r="P93" s="3">
        <f>K93+L93</f>
        <v>1501.4880000000001</v>
      </c>
      <c r="Q93" s="3">
        <f>J93-L93</f>
        <v>1380.5119999999999</v>
      </c>
      <c r="U93" s="3"/>
    </row>
    <row r="94" spans="1:21" x14ac:dyDescent="0.2">
      <c r="A94">
        <v>15</v>
      </c>
      <c r="B94" s="1">
        <v>44913</v>
      </c>
      <c r="C94" t="s">
        <v>23</v>
      </c>
      <c r="D94" t="s">
        <v>11</v>
      </c>
      <c r="H94">
        <v>0</v>
      </c>
      <c r="I94">
        <v>622</v>
      </c>
      <c r="J94">
        <f>VLOOKUP(C94, ELO!$A$1:$D$33, 4, FALSE)</f>
        <v>1358</v>
      </c>
      <c r="K94">
        <f>VLOOKUP(D94, ELO!$A$1:$D$33, 4, FALSE)</f>
        <v>1431</v>
      </c>
      <c r="L94">
        <f>J94-K94+48+4*(M94/1000)</f>
        <v>-22.512</v>
      </c>
      <c r="M94">
        <f>I94-H94</f>
        <v>622</v>
      </c>
      <c r="N94" s="2">
        <f>1/(10^(-L94/400)+1)</f>
        <v>0.46764789033055837</v>
      </c>
      <c r="O94" s="2">
        <f>1-N94</f>
        <v>0.53235210966944169</v>
      </c>
      <c r="P94" s="3">
        <f>K94+L94</f>
        <v>1408.4880000000001</v>
      </c>
      <c r="Q94" s="3">
        <f>J94-L94</f>
        <v>1380.5119999999999</v>
      </c>
      <c r="U94" s="3"/>
    </row>
    <row r="95" spans="1:21" x14ac:dyDescent="0.2">
      <c r="A95">
        <v>8</v>
      </c>
      <c r="B95" s="1">
        <v>44864</v>
      </c>
      <c r="C95" t="s">
        <v>4</v>
      </c>
      <c r="D95" t="s">
        <v>12</v>
      </c>
      <c r="H95">
        <v>0</v>
      </c>
      <c r="I95">
        <v>753</v>
      </c>
      <c r="J95">
        <f>VLOOKUP(C95, ELO!$A$1:$D$33, 4, FALSE)</f>
        <v>1683</v>
      </c>
      <c r="K95">
        <f>VLOOKUP(D95, ELO!$A$1:$D$33, 4, FALSE)</f>
        <v>1572</v>
      </c>
      <c r="L95">
        <f>J95-K95+48+4*(M95/1000)+25</f>
        <v>187.012</v>
      </c>
      <c r="M95">
        <f>I95-H95</f>
        <v>753</v>
      </c>
      <c r="N95" s="2">
        <f>1/(10^(-L95/400)+1)</f>
        <v>0.74583630322545436</v>
      </c>
      <c r="O95" s="2">
        <f>1-N95</f>
        <v>0.25416369677454564</v>
      </c>
      <c r="P95" s="3">
        <f>K95+L95</f>
        <v>1759.0119999999999</v>
      </c>
      <c r="Q95" s="3">
        <f>J95-L95</f>
        <v>1495.9880000000001</v>
      </c>
      <c r="U95" s="3"/>
    </row>
    <row r="96" spans="1:21" x14ac:dyDescent="0.2">
      <c r="A96">
        <v>13</v>
      </c>
      <c r="B96" s="1">
        <v>44899</v>
      </c>
      <c r="C96" t="s">
        <v>6</v>
      </c>
      <c r="D96" t="s">
        <v>12</v>
      </c>
      <c r="H96">
        <v>0</v>
      </c>
      <c r="I96">
        <v>208</v>
      </c>
      <c r="J96">
        <f>VLOOKUP(C96, ELO!$A$1:$D$33, 4, FALSE)</f>
        <v>1417</v>
      </c>
      <c r="K96">
        <f>VLOOKUP(D96, ELO!$A$1:$D$33, 4, FALSE)</f>
        <v>1572</v>
      </c>
      <c r="L96">
        <f>J96-K96+48+4*(M96/1000)</f>
        <v>-106.16800000000001</v>
      </c>
      <c r="M96">
        <f>I96-H96</f>
        <v>208</v>
      </c>
      <c r="N96" s="2">
        <f>1/(10^(-L96/400)+1)</f>
        <v>0.35179642508092424</v>
      </c>
      <c r="O96" s="2">
        <f>1-N96</f>
        <v>0.64820357491907576</v>
      </c>
      <c r="P96" s="3">
        <f>K96+L96</f>
        <v>1465.8319999999999</v>
      </c>
      <c r="Q96" s="3">
        <f>J96-L96</f>
        <v>1523.1680000000001</v>
      </c>
      <c r="U96" s="3"/>
    </row>
    <row r="97" spans="1:21" x14ac:dyDescent="0.2">
      <c r="A97">
        <v>9</v>
      </c>
      <c r="B97" s="1">
        <v>44871</v>
      </c>
      <c r="C97" t="s">
        <v>11</v>
      </c>
      <c r="D97" t="s">
        <v>12</v>
      </c>
      <c r="H97">
        <v>0</v>
      </c>
      <c r="I97">
        <v>490</v>
      </c>
      <c r="J97">
        <f>VLOOKUP(C97, ELO!$A$1:$D$33, 4, FALSE)</f>
        <v>1431</v>
      </c>
      <c r="K97">
        <f>VLOOKUP(D97, ELO!$A$1:$D$33, 4, FALSE)</f>
        <v>1572</v>
      </c>
      <c r="L97">
        <f>J97-K97+48+4*(M97/1000)</f>
        <v>-91.04</v>
      </c>
      <c r="M97">
        <f>I97-H97</f>
        <v>490</v>
      </c>
      <c r="N97" s="2">
        <f>1/(10^(-L97/400)+1)</f>
        <v>0.37190140653381865</v>
      </c>
      <c r="O97" s="2">
        <f>1-N97</f>
        <v>0.62809859346618135</v>
      </c>
      <c r="P97" s="3">
        <f>K97+L97</f>
        <v>1480.96</v>
      </c>
      <c r="Q97" s="3">
        <f>J97-L97</f>
        <v>1522.04</v>
      </c>
      <c r="U97" s="3"/>
    </row>
    <row r="98" spans="1:21" x14ac:dyDescent="0.2">
      <c r="A98">
        <v>16</v>
      </c>
      <c r="B98" s="1">
        <v>44920</v>
      </c>
      <c r="C98" t="s">
        <v>17</v>
      </c>
      <c r="D98" t="s">
        <v>12</v>
      </c>
      <c r="H98">
        <v>0</v>
      </c>
      <c r="I98">
        <v>1594</v>
      </c>
      <c r="J98">
        <f>VLOOKUP(C98, ELO!$A$1:$D$33, 4, FALSE)</f>
        <v>1578</v>
      </c>
      <c r="K98">
        <f>VLOOKUP(D98, ELO!$A$1:$D$33, 4, FALSE)</f>
        <v>1572</v>
      </c>
      <c r="L98">
        <f>J98-K98+48+4*(M98/1000)</f>
        <v>60.375999999999998</v>
      </c>
      <c r="M98">
        <f>I98-H98</f>
        <v>1594</v>
      </c>
      <c r="N98" s="2">
        <f>1/(10^(-L98/400)+1)</f>
        <v>0.58602386673920637</v>
      </c>
      <c r="O98" s="2">
        <f>1-N98</f>
        <v>0.41397613326079363</v>
      </c>
      <c r="P98" s="3">
        <f>K98+L98</f>
        <v>1632.376</v>
      </c>
      <c r="Q98" s="3">
        <f>J98-L98</f>
        <v>1517.624</v>
      </c>
      <c r="U98" s="3"/>
    </row>
    <row r="99" spans="1:21" x14ac:dyDescent="0.2">
      <c r="A99">
        <v>1</v>
      </c>
      <c r="B99" s="1">
        <v>44815</v>
      </c>
      <c r="C99" t="s">
        <v>18</v>
      </c>
      <c r="D99" t="s">
        <v>12</v>
      </c>
      <c r="E99">
        <v>1</v>
      </c>
      <c r="F99">
        <v>0</v>
      </c>
      <c r="G99">
        <v>0</v>
      </c>
      <c r="H99">
        <v>0</v>
      </c>
      <c r="I99">
        <v>280</v>
      </c>
      <c r="J99">
        <f>VLOOKUP(C99, ELO!$A$1:$D$33, 4, FALSE)</f>
        <v>1529</v>
      </c>
      <c r="K99">
        <f>VLOOKUP(D99, ELO!$A$1:$D$33, 4, FALSE)</f>
        <v>1572</v>
      </c>
      <c r="L99">
        <f>J99-K99+48+4*(M99/1000)</f>
        <v>6.12</v>
      </c>
      <c r="M99">
        <f>I99-H99</f>
        <v>280</v>
      </c>
      <c r="N99" s="2">
        <f>1/(10^(-L99/400)+1)</f>
        <v>0.50880647717398808</v>
      </c>
      <c r="O99" s="2">
        <f>1-N99</f>
        <v>0.49119352282601192</v>
      </c>
      <c r="P99" s="3">
        <f>K99+L99</f>
        <v>1578.12</v>
      </c>
      <c r="Q99" s="3">
        <f>J99-L99</f>
        <v>1522.88</v>
      </c>
      <c r="U99" s="3"/>
    </row>
    <row r="100" spans="1:21" x14ac:dyDescent="0.2">
      <c r="A100">
        <v>12</v>
      </c>
      <c r="B100" s="1">
        <v>44892</v>
      </c>
      <c r="C100" t="s">
        <v>25</v>
      </c>
      <c r="D100" t="s">
        <v>12</v>
      </c>
      <c r="H100">
        <v>0</v>
      </c>
      <c r="I100">
        <v>968</v>
      </c>
      <c r="J100">
        <f>VLOOKUP(C100, ELO!$A$1:$D$33, 4, FALSE)</f>
        <v>1586</v>
      </c>
      <c r="K100">
        <f>VLOOKUP(D100, ELO!$A$1:$D$33, 4, FALSE)</f>
        <v>1572</v>
      </c>
      <c r="L100">
        <f>J100-K100+48+4*(M100/1000)</f>
        <v>65.872</v>
      </c>
      <c r="M100">
        <f>I100-H100</f>
        <v>968</v>
      </c>
      <c r="N100" s="2">
        <f>1/(10^(-L100/400)+1)</f>
        <v>0.59367765673419415</v>
      </c>
      <c r="O100" s="2">
        <f>1-N100</f>
        <v>0.40632234326580585</v>
      </c>
      <c r="P100" s="3">
        <f>K100+L100</f>
        <v>1637.8720000000001</v>
      </c>
      <c r="Q100" s="3">
        <f>J100-L100</f>
        <v>1520.1279999999999</v>
      </c>
      <c r="U100" s="3"/>
    </row>
    <row r="101" spans="1:21" x14ac:dyDescent="0.2">
      <c r="A101">
        <v>3</v>
      </c>
      <c r="B101" s="1">
        <v>44829</v>
      </c>
      <c r="C101" t="s">
        <v>31</v>
      </c>
      <c r="D101" t="s">
        <v>12</v>
      </c>
      <c r="H101">
        <v>0</v>
      </c>
      <c r="I101">
        <v>1384</v>
      </c>
      <c r="J101">
        <f>VLOOKUP(C101, ELO!$A$1:$D$33, 4, FALSE)</f>
        <v>1641</v>
      </c>
      <c r="K101">
        <f>VLOOKUP(D101, ELO!$A$1:$D$33, 4, FALSE)</f>
        <v>1572</v>
      </c>
      <c r="L101">
        <f>J101-K101+48+4*(M101/1000)</f>
        <v>122.536</v>
      </c>
      <c r="M101">
        <f>I101-H101</f>
        <v>1384</v>
      </c>
      <c r="N101" s="2">
        <f>1/(10^(-L101/400)+1)</f>
        <v>0.66937816006333883</v>
      </c>
      <c r="O101" s="2">
        <f>1-N101</f>
        <v>0.33062183993666117</v>
      </c>
      <c r="P101" s="3">
        <f>K101+L101</f>
        <v>1694.5360000000001</v>
      </c>
      <c r="Q101" s="3">
        <f>J101-L101</f>
        <v>1518.4639999999999</v>
      </c>
      <c r="U101" s="3"/>
    </row>
    <row r="102" spans="1:21" x14ac:dyDescent="0.2">
      <c r="A102">
        <v>7</v>
      </c>
      <c r="B102" s="1">
        <v>44857</v>
      </c>
      <c r="C102" t="s">
        <v>32</v>
      </c>
      <c r="D102" t="s">
        <v>12</v>
      </c>
      <c r="H102">
        <v>0</v>
      </c>
      <c r="I102">
        <v>906</v>
      </c>
      <c r="J102">
        <f>VLOOKUP(C102, ELO!$A$1:$D$33, 4, FALSE)</f>
        <v>1471</v>
      </c>
      <c r="K102">
        <f>VLOOKUP(D102, ELO!$A$1:$D$33, 4, FALSE)</f>
        <v>1572</v>
      </c>
      <c r="L102">
        <f>J102-K102+48+4*(M102/1000)</f>
        <v>-49.375999999999998</v>
      </c>
      <c r="M102">
        <f>I102-H102</f>
        <v>906</v>
      </c>
      <c r="N102" s="2">
        <f>1/(10^(-L102/400)+1)</f>
        <v>0.42941677126819638</v>
      </c>
      <c r="O102" s="2">
        <f>1-N102</f>
        <v>0.57058322873180356</v>
      </c>
      <c r="P102" s="3">
        <f>K102+L102</f>
        <v>1522.624</v>
      </c>
      <c r="Q102" s="3">
        <f>J102-L102</f>
        <v>1520.376</v>
      </c>
      <c r="U102" s="3"/>
    </row>
    <row r="103" spans="1:21" x14ac:dyDescent="0.2">
      <c r="A103">
        <v>3</v>
      </c>
      <c r="B103" s="1">
        <v>44829</v>
      </c>
      <c r="C103" t="s">
        <v>6</v>
      </c>
      <c r="D103" t="s">
        <v>13</v>
      </c>
      <c r="H103">
        <v>0</v>
      </c>
      <c r="I103">
        <v>1108</v>
      </c>
      <c r="J103">
        <f>VLOOKUP(C103, ELO!$A$1:$D$33, 4, FALSE)</f>
        <v>1417</v>
      </c>
      <c r="K103">
        <f>VLOOKUP(D103, ELO!$A$1:$D$33, 4, FALSE)</f>
        <v>1353</v>
      </c>
      <c r="L103">
        <f>J103-K103+48+4*(M103/1000)</f>
        <v>116.432</v>
      </c>
      <c r="M103">
        <f>I103-H103</f>
        <v>1108</v>
      </c>
      <c r="N103" s="2">
        <f>1/(10^(-L103/400)+1)</f>
        <v>0.66155610651634822</v>
      </c>
      <c r="O103" s="2">
        <f>1-N103</f>
        <v>0.33844389348365178</v>
      </c>
      <c r="P103" s="3">
        <f>K103+L103</f>
        <v>1469.432</v>
      </c>
      <c r="Q103" s="3">
        <f>J103-L103</f>
        <v>1300.568</v>
      </c>
      <c r="U103" s="3"/>
    </row>
    <row r="104" spans="1:21" x14ac:dyDescent="0.2">
      <c r="A104">
        <v>14</v>
      </c>
      <c r="B104" s="1">
        <v>44906</v>
      </c>
      <c r="C104" t="s">
        <v>9</v>
      </c>
      <c r="D104" t="s">
        <v>13</v>
      </c>
      <c r="H104">
        <v>0</v>
      </c>
      <c r="I104">
        <v>241</v>
      </c>
      <c r="J104">
        <f>VLOOKUP(C104, ELO!$A$1:$D$33, 4, FALSE)</f>
        <v>1536</v>
      </c>
      <c r="K104">
        <f>VLOOKUP(D104, ELO!$A$1:$D$33, 4, FALSE)</f>
        <v>1353</v>
      </c>
      <c r="L104">
        <f>J104-K104+48+4*(M104/1000)</f>
        <v>231.964</v>
      </c>
      <c r="M104">
        <f>I104-H104</f>
        <v>241</v>
      </c>
      <c r="N104" s="2">
        <f>1/(10^(-L104/400)+1)</f>
        <v>0.79171466637953036</v>
      </c>
      <c r="O104" s="2">
        <f>1-N104</f>
        <v>0.20828533362046964</v>
      </c>
      <c r="P104" s="3">
        <f>K104+L104</f>
        <v>1584.9639999999999</v>
      </c>
      <c r="Q104" s="3">
        <f>J104-L104</f>
        <v>1304.0360000000001</v>
      </c>
      <c r="U104" s="3"/>
    </row>
    <row r="105" spans="1:21" x14ac:dyDescent="0.2">
      <c r="A105">
        <v>2</v>
      </c>
      <c r="B105" s="1">
        <v>44822</v>
      </c>
      <c r="C105" t="s">
        <v>10</v>
      </c>
      <c r="D105" t="s">
        <v>13</v>
      </c>
      <c r="E105">
        <v>1</v>
      </c>
      <c r="F105">
        <v>0</v>
      </c>
      <c r="G105">
        <v>0</v>
      </c>
      <c r="H105">
        <v>0</v>
      </c>
      <c r="I105">
        <v>1127</v>
      </c>
      <c r="J105">
        <f>VLOOKUP(C105, ELO!$A$1:$D$33, 4, FALSE)</f>
        <v>1521</v>
      </c>
      <c r="K105">
        <f>VLOOKUP(D105, ELO!$A$1:$D$33, 4, FALSE)</f>
        <v>1353</v>
      </c>
      <c r="L105">
        <f>J105-K105+48+4*(M105/1000)</f>
        <v>220.50800000000001</v>
      </c>
      <c r="M105">
        <f>I105-H105</f>
        <v>1127</v>
      </c>
      <c r="N105" s="2">
        <f>1/(10^(-L105/400)+1)</f>
        <v>0.78063078776321726</v>
      </c>
      <c r="O105" s="2">
        <f>1-N105</f>
        <v>0.21936921223678274</v>
      </c>
      <c r="P105" s="3">
        <f>K105+L105</f>
        <v>1573.508</v>
      </c>
      <c r="Q105" s="3">
        <f>J105-L105</f>
        <v>1300.492</v>
      </c>
      <c r="U105" s="3"/>
    </row>
    <row r="106" spans="1:21" x14ac:dyDescent="0.2">
      <c r="A106">
        <v>18</v>
      </c>
      <c r="B106" s="1">
        <v>44934</v>
      </c>
      <c r="C106" t="s">
        <v>14</v>
      </c>
      <c r="D106" t="s">
        <v>13</v>
      </c>
      <c r="H106">
        <v>0</v>
      </c>
      <c r="I106">
        <v>1033</v>
      </c>
      <c r="J106">
        <f>VLOOKUP(C106, ELO!$A$1:$D$33, 4, FALSE)</f>
        <v>1478</v>
      </c>
      <c r="K106">
        <f>VLOOKUP(D106, ELO!$A$1:$D$33, 4, FALSE)</f>
        <v>1353</v>
      </c>
      <c r="L106">
        <f>J106-K106+48+4*(M106/1000)</f>
        <v>177.13200000000001</v>
      </c>
      <c r="M106">
        <f>I106-H106</f>
        <v>1033</v>
      </c>
      <c r="N106" s="2">
        <f>1/(10^(-L106/400)+1)</f>
        <v>0.7349051499881053</v>
      </c>
      <c r="O106" s="2">
        <f>1-N106</f>
        <v>0.2650948500118947</v>
      </c>
      <c r="P106" s="3">
        <f>K106+L106</f>
        <v>1530.1320000000001</v>
      </c>
      <c r="Q106" s="3">
        <f>J106-L106</f>
        <v>1300.8679999999999</v>
      </c>
      <c r="U106" s="3"/>
    </row>
    <row r="107" spans="1:21" x14ac:dyDescent="0.2">
      <c r="A107">
        <v>5</v>
      </c>
      <c r="B107" s="1">
        <v>44843</v>
      </c>
      <c r="C107" t="s">
        <v>15</v>
      </c>
      <c r="D107" t="s">
        <v>13</v>
      </c>
      <c r="H107">
        <v>0</v>
      </c>
      <c r="I107">
        <v>884</v>
      </c>
      <c r="J107">
        <f>VLOOKUP(C107, ELO!$A$1:$D$33, 4, FALSE)</f>
        <v>1436</v>
      </c>
      <c r="K107">
        <f>VLOOKUP(D107, ELO!$A$1:$D$33, 4, FALSE)</f>
        <v>1353</v>
      </c>
      <c r="L107">
        <f>J107-K107+48+4*(M107/1000)</f>
        <v>134.536</v>
      </c>
      <c r="M107">
        <f>I107-H107</f>
        <v>884</v>
      </c>
      <c r="N107" s="2">
        <f>1/(10^(-L107/400)+1)</f>
        <v>0.68448304851880781</v>
      </c>
      <c r="O107" s="2">
        <f>1-N107</f>
        <v>0.31551695148119219</v>
      </c>
      <c r="P107" s="3">
        <f>K107+L107</f>
        <v>1487.5360000000001</v>
      </c>
      <c r="Q107" s="3">
        <f>J107-L107</f>
        <v>1301.4639999999999</v>
      </c>
      <c r="U107" s="3"/>
    </row>
    <row r="108" spans="1:21" x14ac:dyDescent="0.2">
      <c r="A108">
        <v>7</v>
      </c>
      <c r="B108" s="1">
        <v>44857</v>
      </c>
      <c r="C108" t="s">
        <v>24</v>
      </c>
      <c r="D108" t="s">
        <v>13</v>
      </c>
      <c r="H108">
        <v>0</v>
      </c>
      <c r="I108">
        <v>1471</v>
      </c>
      <c r="J108">
        <f>VLOOKUP(C108, ELO!$A$1:$D$33, 4, FALSE)</f>
        <v>1457</v>
      </c>
      <c r="K108">
        <f>VLOOKUP(D108, ELO!$A$1:$D$33, 4, FALSE)</f>
        <v>1353</v>
      </c>
      <c r="L108">
        <f>J108-K108+48+4*(M108/1000)-25+25</f>
        <v>157.88400000000001</v>
      </c>
      <c r="M108">
        <f>I108-H108</f>
        <v>1471</v>
      </c>
      <c r="N108" s="2">
        <f>1/(10^(-L108/400)+1)</f>
        <v>0.71276546786782458</v>
      </c>
      <c r="O108" s="2">
        <f>1-N108</f>
        <v>0.28723453213217542</v>
      </c>
      <c r="P108" s="3">
        <f>K108+L108</f>
        <v>1510.884</v>
      </c>
      <c r="Q108" s="3">
        <f>J108-L108</f>
        <v>1299.116</v>
      </c>
      <c r="U108" s="3"/>
    </row>
    <row r="109" spans="1:21" x14ac:dyDescent="0.2">
      <c r="A109">
        <v>12</v>
      </c>
      <c r="B109" s="1">
        <v>44892</v>
      </c>
      <c r="C109" t="s">
        <v>17</v>
      </c>
      <c r="D109" t="s">
        <v>13</v>
      </c>
      <c r="H109">
        <v>0</v>
      </c>
      <c r="I109">
        <v>1201</v>
      </c>
      <c r="J109">
        <f>VLOOKUP(C109, ELO!$A$1:$D$33, 4, FALSE)</f>
        <v>1578</v>
      </c>
      <c r="K109">
        <f>VLOOKUP(D109, ELO!$A$1:$D$33, 4, FALSE)</f>
        <v>1353</v>
      </c>
      <c r="L109">
        <f>J109-K109+48+4*(M109/1000)+25</f>
        <v>302.80399999999997</v>
      </c>
      <c r="M109">
        <f>I109-H109</f>
        <v>1201</v>
      </c>
      <c r="N109" s="2">
        <f>1/(10^(-L109/400)+1)</f>
        <v>0.85107785284276927</v>
      </c>
      <c r="O109" s="2">
        <f>1-N109</f>
        <v>0.14892214715723073</v>
      </c>
      <c r="P109" s="3">
        <f>K109+L109</f>
        <v>1655.8040000000001</v>
      </c>
      <c r="Q109" s="3">
        <f>J109-L109</f>
        <v>1275.1959999999999</v>
      </c>
      <c r="U109" s="3"/>
    </row>
    <row r="110" spans="1:21" x14ac:dyDescent="0.2">
      <c r="A110">
        <v>10</v>
      </c>
      <c r="B110" s="1">
        <v>44878</v>
      </c>
      <c r="C110" t="s">
        <v>22</v>
      </c>
      <c r="D110" t="s">
        <v>13</v>
      </c>
      <c r="H110">
        <v>0</v>
      </c>
      <c r="I110">
        <v>1660</v>
      </c>
      <c r="J110">
        <f>VLOOKUP(C110, ELO!$A$1:$D$33, 4, FALSE)</f>
        <v>1451</v>
      </c>
      <c r="K110">
        <f>VLOOKUP(D110, ELO!$A$1:$D$33, 4, FALSE)</f>
        <v>1353</v>
      </c>
      <c r="L110">
        <f>J110-K110+48+4*(M110/1000)+25</f>
        <v>177.64</v>
      </c>
      <c r="M110">
        <f>I110-H110</f>
        <v>1660</v>
      </c>
      <c r="N110" s="2">
        <f>1/(10^(-L110/400)+1)</f>
        <v>0.73547446607395794</v>
      </c>
      <c r="O110" s="2">
        <f>1-N110</f>
        <v>0.26452553392604206</v>
      </c>
      <c r="P110" s="3">
        <f>K110+L110</f>
        <v>1530.6399999999999</v>
      </c>
      <c r="Q110" s="3">
        <f>J110-L110</f>
        <v>1273.3600000000001</v>
      </c>
      <c r="U110" s="3"/>
    </row>
    <row r="111" spans="1:21" x14ac:dyDescent="0.2">
      <c r="A111">
        <v>16</v>
      </c>
      <c r="B111" s="1">
        <v>44919</v>
      </c>
      <c r="C111" t="s">
        <v>20</v>
      </c>
      <c r="D111" t="s">
        <v>13</v>
      </c>
      <c r="H111">
        <v>0</v>
      </c>
      <c r="I111">
        <v>859</v>
      </c>
      <c r="J111">
        <f>VLOOKUP(C111, ELO!$A$1:$D$33, 4, FALSE)</f>
        <v>1490</v>
      </c>
      <c r="K111">
        <f>VLOOKUP(D111, ELO!$A$1:$D$33, 4, FALSE)</f>
        <v>1353</v>
      </c>
      <c r="L111">
        <f>J111-K111+48+4*(M111/1000)</f>
        <v>188.43600000000001</v>
      </c>
      <c r="M111">
        <f>I111-H111</f>
        <v>859</v>
      </c>
      <c r="N111" s="2">
        <f>1/(10^(-L111/400)+1)</f>
        <v>0.74738706826018719</v>
      </c>
      <c r="O111" s="2">
        <f>1-N111</f>
        <v>0.25261293173981281</v>
      </c>
      <c r="P111" s="3">
        <f>K111+L111</f>
        <v>1541.4359999999999</v>
      </c>
      <c r="Q111" s="3">
        <f>J111-L111</f>
        <v>1301.5640000000001</v>
      </c>
      <c r="U111" s="3"/>
    </row>
    <row r="112" spans="1:21" x14ac:dyDescent="0.2">
      <c r="A112">
        <v>13</v>
      </c>
      <c r="B112" s="1">
        <v>44899</v>
      </c>
      <c r="C112" t="s">
        <v>9</v>
      </c>
      <c r="D112" t="s">
        <v>14</v>
      </c>
      <c r="H112">
        <v>0</v>
      </c>
      <c r="I112">
        <v>913</v>
      </c>
      <c r="J112">
        <f>VLOOKUP(C112, ELO!$A$1:$D$33, 4, FALSE)</f>
        <v>1536</v>
      </c>
      <c r="K112">
        <f>VLOOKUP(D112, ELO!$A$1:$D$33, 4, FALSE)</f>
        <v>1478</v>
      </c>
      <c r="L112">
        <f>J112-K112+48+4*(M112/1000)</f>
        <v>109.652</v>
      </c>
      <c r="M112">
        <f>I112-H112</f>
        <v>913</v>
      </c>
      <c r="N112" s="2">
        <f>1/(10^(-L112/400)+1)</f>
        <v>0.65276324306231726</v>
      </c>
      <c r="O112" s="2">
        <f>1-N112</f>
        <v>0.34723675693768274</v>
      </c>
      <c r="P112" s="3">
        <f>K112+L112</f>
        <v>1587.652</v>
      </c>
      <c r="Q112" s="3">
        <f>J112-L112</f>
        <v>1426.348</v>
      </c>
      <c r="U112" s="3"/>
    </row>
    <row r="113" spans="1:21" x14ac:dyDescent="0.2">
      <c r="A113">
        <v>5</v>
      </c>
      <c r="B113" s="1">
        <v>44840</v>
      </c>
      <c r="C113" t="s">
        <v>10</v>
      </c>
      <c r="D113" t="s">
        <v>14</v>
      </c>
      <c r="H113">
        <v>0</v>
      </c>
      <c r="I113">
        <v>1088</v>
      </c>
      <c r="J113">
        <f>VLOOKUP(C113, ELO!$A$1:$D$33, 4, FALSE)</f>
        <v>1521</v>
      </c>
      <c r="K113">
        <f>VLOOKUP(D113, ELO!$A$1:$D$33, 4, FALSE)</f>
        <v>1478</v>
      </c>
      <c r="L113">
        <f>J113-K113+48+4*(M113/1000)</f>
        <v>95.352000000000004</v>
      </c>
      <c r="M113">
        <f>I113-H113</f>
        <v>1088</v>
      </c>
      <c r="N113" s="2">
        <f>1/(10^(-L113/400)+1)</f>
        <v>0.63387807861854895</v>
      </c>
      <c r="O113" s="2">
        <f>1-N113</f>
        <v>0.36612192138145105</v>
      </c>
      <c r="P113" s="3">
        <f>K113+L113</f>
        <v>1573.3520000000001</v>
      </c>
      <c r="Q113" s="3">
        <f>J113-L113</f>
        <v>1425.6479999999999</v>
      </c>
      <c r="U113" s="3"/>
    </row>
    <row r="114" spans="1:21" x14ac:dyDescent="0.2">
      <c r="A114">
        <v>1</v>
      </c>
      <c r="B114" s="1">
        <v>44815</v>
      </c>
      <c r="C114" t="s">
        <v>13</v>
      </c>
      <c r="D114" t="s">
        <v>14</v>
      </c>
      <c r="E114">
        <v>0</v>
      </c>
      <c r="F114">
        <v>0</v>
      </c>
      <c r="G114">
        <v>1</v>
      </c>
      <c r="H114">
        <v>0</v>
      </c>
      <c r="I114">
        <v>1033</v>
      </c>
      <c r="J114">
        <f>VLOOKUP(C114, ELO!$A$1:$D$33, 4, FALSE)</f>
        <v>1353</v>
      </c>
      <c r="K114">
        <f>VLOOKUP(D114, ELO!$A$1:$D$33, 4, FALSE)</f>
        <v>1478</v>
      </c>
      <c r="L114">
        <f>J114-K114+48+4*(M114/1000)</f>
        <v>-72.867999999999995</v>
      </c>
      <c r="M114">
        <f>I114-H114</f>
        <v>1033</v>
      </c>
      <c r="N114" s="2">
        <f>1/(10^(-L114/400)+1)</f>
        <v>0.39664551359072053</v>
      </c>
      <c r="O114" s="2">
        <f>1-N114</f>
        <v>0.60335448640927947</v>
      </c>
      <c r="P114" s="3">
        <f>K114+L114</f>
        <v>1405.1320000000001</v>
      </c>
      <c r="Q114" s="3">
        <f>J114-L114</f>
        <v>1425.8679999999999</v>
      </c>
      <c r="U114" s="3"/>
    </row>
    <row r="115" spans="1:21" x14ac:dyDescent="0.2">
      <c r="A115">
        <v>2</v>
      </c>
      <c r="B115" s="1">
        <v>44822</v>
      </c>
      <c r="C115" t="s">
        <v>15</v>
      </c>
      <c r="D115" t="s">
        <v>14</v>
      </c>
      <c r="E115">
        <v>1</v>
      </c>
      <c r="F115">
        <v>0</v>
      </c>
      <c r="G115">
        <v>0</v>
      </c>
      <c r="H115">
        <v>0</v>
      </c>
      <c r="I115">
        <v>879</v>
      </c>
      <c r="J115">
        <f>VLOOKUP(C115, ELO!$A$1:$D$33, 4, FALSE)</f>
        <v>1436</v>
      </c>
      <c r="K115">
        <f>VLOOKUP(D115, ELO!$A$1:$D$33, 4, FALSE)</f>
        <v>1478</v>
      </c>
      <c r="L115">
        <f>J115-K115+48+4*(M115/1000)</f>
        <v>9.516</v>
      </c>
      <c r="M115">
        <f>I115-H115</f>
        <v>879</v>
      </c>
      <c r="N115" s="2">
        <f>1/(10^(-L115/400)+1)</f>
        <v>0.5136912014310403</v>
      </c>
      <c r="O115" s="2">
        <f>1-N115</f>
        <v>0.4863087985689597</v>
      </c>
      <c r="P115" s="3">
        <f>K115+L115</f>
        <v>1487.5160000000001</v>
      </c>
      <c r="Q115" s="3">
        <f>J115-L115</f>
        <v>1426.4839999999999</v>
      </c>
      <c r="U115" s="3"/>
    </row>
    <row r="116" spans="1:21" x14ac:dyDescent="0.2">
      <c r="A116">
        <v>10</v>
      </c>
      <c r="B116" s="1">
        <v>44878</v>
      </c>
      <c r="C116" t="s">
        <v>24</v>
      </c>
      <c r="D116" t="s">
        <v>14</v>
      </c>
      <c r="H116">
        <v>0</v>
      </c>
      <c r="I116">
        <v>1850</v>
      </c>
      <c r="J116">
        <f>VLOOKUP(C116, ELO!$A$1:$D$33, 4, FALSE)</f>
        <v>1457</v>
      </c>
      <c r="K116">
        <f>VLOOKUP(D116, ELO!$A$1:$D$33, 4, FALSE)</f>
        <v>1478</v>
      </c>
      <c r="L116">
        <f>J116-K116+48+4*(M116/1000)</f>
        <v>34.4</v>
      </c>
      <c r="M116">
        <f>I116-H116</f>
        <v>1850</v>
      </c>
      <c r="N116" s="2">
        <f>1/(10^(-L116/400)+1)</f>
        <v>0.54934444015216888</v>
      </c>
      <c r="O116" s="2">
        <f>1-N116</f>
        <v>0.45065555984783112</v>
      </c>
      <c r="P116" s="3">
        <f>K116+L116</f>
        <v>1512.4</v>
      </c>
      <c r="Q116" s="3">
        <f>J116-L116</f>
        <v>1422.6</v>
      </c>
      <c r="U116" s="3"/>
    </row>
    <row r="117" spans="1:21" x14ac:dyDescent="0.2">
      <c r="A117">
        <v>15</v>
      </c>
      <c r="B117" s="1">
        <v>44913</v>
      </c>
      <c r="C117" t="s">
        <v>18</v>
      </c>
      <c r="D117" t="s">
        <v>14</v>
      </c>
      <c r="H117">
        <v>0</v>
      </c>
      <c r="I117">
        <v>596</v>
      </c>
      <c r="J117">
        <f>VLOOKUP(C117, ELO!$A$1:$D$33, 4, FALSE)</f>
        <v>1529</v>
      </c>
      <c r="K117">
        <f>VLOOKUP(D117, ELO!$A$1:$D$33, 4, FALSE)</f>
        <v>1478</v>
      </c>
      <c r="L117">
        <f>J117-K117+48+4*(M117/1000)-25</f>
        <v>76.384</v>
      </c>
      <c r="M117">
        <f>I117-H117</f>
        <v>596</v>
      </c>
      <c r="N117" s="2">
        <f>1/(10^(-L117/400)+1)</f>
        <v>0.60818793746513966</v>
      </c>
      <c r="O117" s="2">
        <f>1-N117</f>
        <v>0.39181206253486034</v>
      </c>
      <c r="P117" s="3">
        <f>K117+L117</f>
        <v>1554.384</v>
      </c>
      <c r="Q117" s="3">
        <f>J117-L117</f>
        <v>1452.616</v>
      </c>
      <c r="U117" s="3"/>
    </row>
    <row r="118" spans="1:21" x14ac:dyDescent="0.2">
      <c r="A118">
        <v>9</v>
      </c>
      <c r="B118" s="1">
        <v>44871</v>
      </c>
      <c r="C118" t="s">
        <v>19</v>
      </c>
      <c r="D118" t="s">
        <v>14</v>
      </c>
      <c r="H118">
        <v>0</v>
      </c>
      <c r="I118">
        <v>950</v>
      </c>
      <c r="J118">
        <f>VLOOKUP(C118, ELO!$A$1:$D$33, 4, FALSE)</f>
        <v>1509</v>
      </c>
      <c r="K118">
        <f>VLOOKUP(D118, ELO!$A$1:$D$33, 4, FALSE)</f>
        <v>1478</v>
      </c>
      <c r="L118">
        <f>J118-K118+48+4*(M118/1000)</f>
        <v>82.8</v>
      </c>
      <c r="M118">
        <f>I118-H118</f>
        <v>950</v>
      </c>
      <c r="N118" s="2">
        <f>1/(10^(-L118/400)+1)</f>
        <v>0.61695299180973906</v>
      </c>
      <c r="O118" s="2">
        <f>1-N118</f>
        <v>0.38304700819026094</v>
      </c>
      <c r="P118" s="3">
        <f>K118+L118</f>
        <v>1560.8</v>
      </c>
      <c r="Q118" s="3">
        <f>J118-L118</f>
        <v>1426.2</v>
      </c>
      <c r="U118" s="3"/>
    </row>
    <row r="119" spans="1:21" x14ac:dyDescent="0.2">
      <c r="A119">
        <v>17</v>
      </c>
      <c r="B119" s="1">
        <v>44927</v>
      </c>
      <c r="C119" t="s">
        <v>22</v>
      </c>
      <c r="D119" t="s">
        <v>14</v>
      </c>
      <c r="H119">
        <v>0</v>
      </c>
      <c r="I119">
        <v>715</v>
      </c>
      <c r="J119">
        <f>VLOOKUP(C119, ELO!$A$1:$D$33, 4, FALSE)</f>
        <v>1451</v>
      </c>
      <c r="K119">
        <f>VLOOKUP(D119, ELO!$A$1:$D$33, 4, FALSE)</f>
        <v>1478</v>
      </c>
      <c r="L119">
        <f>J119-K119+48+4*(M119/1000)</f>
        <v>23.86</v>
      </c>
      <c r="M119">
        <f>I119-H119</f>
        <v>715</v>
      </c>
      <c r="N119" s="2">
        <f>1/(10^(-L119/400)+1)</f>
        <v>0.53428342130492879</v>
      </c>
      <c r="O119" s="2">
        <f>1-N119</f>
        <v>0.46571657869507121</v>
      </c>
      <c r="P119" s="3">
        <f>K119+L119</f>
        <v>1501.86</v>
      </c>
      <c r="Q119" s="3">
        <f>J119-L119</f>
        <v>1427.14</v>
      </c>
      <c r="U119" s="3"/>
    </row>
    <row r="120" spans="1:21" x14ac:dyDescent="0.2">
      <c r="A120">
        <v>7</v>
      </c>
      <c r="B120" s="1">
        <v>44857</v>
      </c>
      <c r="C120" t="s">
        <v>20</v>
      </c>
      <c r="D120" t="s">
        <v>14</v>
      </c>
      <c r="H120">
        <v>0</v>
      </c>
      <c r="I120">
        <v>288</v>
      </c>
      <c r="J120">
        <f>VLOOKUP(C120, ELO!$A$1:$D$33, 4, FALSE)</f>
        <v>1490</v>
      </c>
      <c r="K120">
        <f>VLOOKUP(D120, ELO!$A$1:$D$33, 4, FALSE)</f>
        <v>1478</v>
      </c>
      <c r="L120">
        <f>J120-K120+48+4*(M120/1000) +25</f>
        <v>86.152000000000001</v>
      </c>
      <c r="M120">
        <f>I120-H120</f>
        <v>288</v>
      </c>
      <c r="N120" s="2">
        <f>1/(10^(-L120/400)+1)</f>
        <v>0.6215025733224997</v>
      </c>
      <c r="O120" s="2">
        <f>1-N120</f>
        <v>0.3784974266775003</v>
      </c>
      <c r="P120" s="3">
        <f>K120+L120</f>
        <v>1564.152</v>
      </c>
      <c r="Q120" s="3">
        <f>J120-L120</f>
        <v>1403.848</v>
      </c>
      <c r="U120" s="3"/>
    </row>
    <row r="121" spans="1:21" x14ac:dyDescent="0.2">
      <c r="A121">
        <v>13</v>
      </c>
      <c r="B121" s="1">
        <v>44899</v>
      </c>
      <c r="C121" t="s">
        <v>11</v>
      </c>
      <c r="D121" t="s">
        <v>15</v>
      </c>
      <c r="H121">
        <v>0</v>
      </c>
      <c r="I121">
        <v>1060</v>
      </c>
      <c r="J121">
        <f>VLOOKUP(C121, ELO!$A$1:$D$33, 4, FALSE)</f>
        <v>1431</v>
      </c>
      <c r="K121">
        <f>VLOOKUP(D121, ELO!$A$1:$D$33, 4, FALSE)</f>
        <v>1436</v>
      </c>
      <c r="L121">
        <f>J121-K121+48+4*(M121/1000)</f>
        <v>47.24</v>
      </c>
      <c r="M121">
        <f>I121-H121</f>
        <v>1060</v>
      </c>
      <c r="N121" s="2">
        <f>1/(10^(-L121/400)+1)</f>
        <v>0.56756795633571355</v>
      </c>
      <c r="O121" s="2">
        <f>1-N121</f>
        <v>0.43243204366428645</v>
      </c>
      <c r="P121" s="3">
        <f>K121+L121</f>
        <v>1483.24</v>
      </c>
      <c r="Q121" s="3">
        <f>J121-L121</f>
        <v>1383.76</v>
      </c>
      <c r="U121" s="3"/>
    </row>
    <row r="122" spans="1:21" x14ac:dyDescent="0.2">
      <c r="A122">
        <v>17</v>
      </c>
      <c r="B122" s="1">
        <v>44927</v>
      </c>
      <c r="C122" t="s">
        <v>13</v>
      </c>
      <c r="D122" t="s">
        <v>15</v>
      </c>
      <c r="H122">
        <v>0</v>
      </c>
      <c r="I122">
        <v>884</v>
      </c>
      <c r="J122">
        <f>VLOOKUP(C122, ELO!$A$1:$D$33, 4, FALSE)</f>
        <v>1353</v>
      </c>
      <c r="K122">
        <f>VLOOKUP(D122, ELO!$A$1:$D$33, 4, FALSE)</f>
        <v>1436</v>
      </c>
      <c r="L122">
        <f>J122-K122+48+4*(M122/1000)</f>
        <v>-31.463999999999999</v>
      </c>
      <c r="M122">
        <f>I122-H122</f>
        <v>884</v>
      </c>
      <c r="N122" s="2">
        <f>1/(10^(-L122/400)+1)</f>
        <v>0.45484304430983835</v>
      </c>
      <c r="O122" s="2">
        <f>1-N122</f>
        <v>0.54515695569016165</v>
      </c>
      <c r="P122" s="3">
        <f>K122+L122</f>
        <v>1404.5360000000001</v>
      </c>
      <c r="Q122" s="3">
        <f>J122-L122</f>
        <v>1384.4639999999999</v>
      </c>
      <c r="U122" s="3"/>
    </row>
    <row r="123" spans="1:21" x14ac:dyDescent="0.2">
      <c r="A123">
        <v>6</v>
      </c>
      <c r="B123" s="1">
        <v>44850</v>
      </c>
      <c r="C123" t="s">
        <v>14</v>
      </c>
      <c r="D123" t="s">
        <v>15</v>
      </c>
      <c r="H123">
        <v>0</v>
      </c>
      <c r="I123">
        <v>879</v>
      </c>
      <c r="J123">
        <f>VLOOKUP(C123, ELO!$A$1:$D$33, 4, FALSE)</f>
        <v>1478</v>
      </c>
      <c r="K123">
        <f>VLOOKUP(D123, ELO!$A$1:$D$33, 4, FALSE)</f>
        <v>1436</v>
      </c>
      <c r="L123">
        <f>J123-K123+48+4*(M123/1000)</f>
        <v>93.516000000000005</v>
      </c>
      <c r="M123">
        <f>I123-H123</f>
        <v>879</v>
      </c>
      <c r="N123" s="2">
        <f>1/(10^(-L123/400)+1)</f>
        <v>0.63142183902822457</v>
      </c>
      <c r="O123" s="2">
        <f>1-N123</f>
        <v>0.36857816097177543</v>
      </c>
      <c r="P123" s="3">
        <f>K123+L123</f>
        <v>1529.5160000000001</v>
      </c>
      <c r="Q123" s="3">
        <f>J123-L123</f>
        <v>1384.4839999999999</v>
      </c>
      <c r="U123" s="3"/>
    </row>
    <row r="124" spans="1:21" x14ac:dyDescent="0.2">
      <c r="A124">
        <v>10</v>
      </c>
      <c r="B124" s="1">
        <v>44878</v>
      </c>
      <c r="C124" t="s">
        <v>16</v>
      </c>
      <c r="D124" t="s">
        <v>15</v>
      </c>
      <c r="H124">
        <v>0</v>
      </c>
      <c r="I124">
        <v>1148</v>
      </c>
      <c r="J124">
        <f>VLOOKUP(C124, ELO!$A$1:$D$33, 4, FALSE)</f>
        <v>1642</v>
      </c>
      <c r="K124">
        <f>VLOOKUP(D124, ELO!$A$1:$D$33, 4, FALSE)</f>
        <v>1436</v>
      </c>
      <c r="L124">
        <f>J124-K124+48+4*(M124/1000)</f>
        <v>258.59199999999998</v>
      </c>
      <c r="M124">
        <f>I124-H124</f>
        <v>1148</v>
      </c>
      <c r="N124" s="2">
        <f>1/(10^(-L124/400)+1)</f>
        <v>0.81586432322446623</v>
      </c>
      <c r="O124" s="2">
        <f>1-N124</f>
        <v>0.18413567677553377</v>
      </c>
      <c r="P124" s="3">
        <f>K124+L124</f>
        <v>1694.5920000000001</v>
      </c>
      <c r="Q124" s="3">
        <f>J124-L124</f>
        <v>1383.4079999999999</v>
      </c>
      <c r="U124" s="3"/>
    </row>
    <row r="125" spans="1:21" x14ac:dyDescent="0.2">
      <c r="A125">
        <v>3</v>
      </c>
      <c r="B125" s="1">
        <v>44829</v>
      </c>
      <c r="C125" t="s">
        <v>28</v>
      </c>
      <c r="D125" t="s">
        <v>15</v>
      </c>
      <c r="H125">
        <v>0</v>
      </c>
      <c r="I125">
        <v>2420</v>
      </c>
      <c r="J125">
        <f>VLOOKUP(C125, ELO!$A$1:$D$33, 4, FALSE)</f>
        <v>1558</v>
      </c>
      <c r="K125">
        <f>VLOOKUP(D125, ELO!$A$1:$D$33, 4, FALSE)</f>
        <v>1436</v>
      </c>
      <c r="L125">
        <f>J125-K125+48+4*(M125/1000)</f>
        <v>179.68</v>
      </c>
      <c r="M125">
        <f>I125-H125</f>
        <v>2420</v>
      </c>
      <c r="N125" s="2">
        <f>1/(10^(-L125/400)+1)</f>
        <v>0.73775279710133723</v>
      </c>
      <c r="O125" s="2">
        <f>1-N125</f>
        <v>0.26224720289866277</v>
      </c>
      <c r="P125" s="3">
        <f>K125+L125</f>
        <v>1615.68</v>
      </c>
      <c r="Q125" s="3">
        <f>J125-L125</f>
        <v>1378.32</v>
      </c>
      <c r="U125" s="3"/>
    </row>
    <row r="126" spans="1:21" x14ac:dyDescent="0.2">
      <c r="A126">
        <v>16</v>
      </c>
      <c r="B126" s="1">
        <v>44917</v>
      </c>
      <c r="C126" t="s">
        <v>23</v>
      </c>
      <c r="D126" t="s">
        <v>15</v>
      </c>
      <c r="H126">
        <v>0</v>
      </c>
      <c r="I126">
        <v>953</v>
      </c>
      <c r="J126">
        <f>VLOOKUP(C126, ELO!$A$1:$D$33, 4, FALSE)</f>
        <v>1358</v>
      </c>
      <c r="K126">
        <f>VLOOKUP(D126, ELO!$A$1:$D$33, 4, FALSE)</f>
        <v>1436</v>
      </c>
      <c r="L126">
        <f>J126-K126+48+4*(M126/1000)</f>
        <v>-26.187999999999999</v>
      </c>
      <c r="M126">
        <f>I126-H126</f>
        <v>953</v>
      </c>
      <c r="N126" s="2">
        <f>1/(10^(-L126/400)+1)</f>
        <v>0.46238364948247085</v>
      </c>
      <c r="O126" s="2">
        <f>1-N126</f>
        <v>0.5376163505175291</v>
      </c>
      <c r="P126" s="3">
        <f>K126+L126</f>
        <v>1409.8119999999999</v>
      </c>
      <c r="Q126" s="3">
        <f>J126-L126</f>
        <v>1384.1880000000001</v>
      </c>
      <c r="U126" s="3"/>
    </row>
    <row r="127" spans="1:21" x14ac:dyDescent="0.2">
      <c r="A127">
        <v>4</v>
      </c>
      <c r="B127" s="1">
        <v>44836</v>
      </c>
      <c r="C127" t="s">
        <v>25</v>
      </c>
      <c r="D127" t="s">
        <v>15</v>
      </c>
      <c r="H127">
        <v>0</v>
      </c>
      <c r="I127">
        <v>866</v>
      </c>
      <c r="J127">
        <f>VLOOKUP(C127, ELO!$A$1:$D$33, 4, FALSE)</f>
        <v>1586</v>
      </c>
      <c r="K127">
        <f>VLOOKUP(D127, ELO!$A$1:$D$33, 4, FALSE)</f>
        <v>1436</v>
      </c>
      <c r="L127">
        <f>J127-K127+48+4*(M127/1000)</f>
        <v>201.464</v>
      </c>
      <c r="M127">
        <f>I127-H127</f>
        <v>866</v>
      </c>
      <c r="N127" s="2">
        <f>1/(10^(-L127/400)+1)</f>
        <v>0.76128183510317782</v>
      </c>
      <c r="O127" s="2">
        <f>1-N127</f>
        <v>0.23871816489682218</v>
      </c>
      <c r="P127" s="3">
        <f>K127+L127</f>
        <v>1637.4639999999999</v>
      </c>
      <c r="Q127" s="3">
        <f>J127-L127</f>
        <v>1384.5360000000001</v>
      </c>
      <c r="U127" s="3"/>
    </row>
    <row r="128" spans="1:21" x14ac:dyDescent="0.2">
      <c r="A128">
        <v>14</v>
      </c>
      <c r="B128" s="1">
        <v>44906</v>
      </c>
      <c r="C128" t="s">
        <v>20</v>
      </c>
      <c r="D128" t="s">
        <v>15</v>
      </c>
      <c r="H128">
        <v>0</v>
      </c>
      <c r="I128">
        <v>594</v>
      </c>
      <c r="J128">
        <f>VLOOKUP(C128, ELO!$A$1:$D$33, 4, FALSE)</f>
        <v>1490</v>
      </c>
      <c r="K128">
        <f>VLOOKUP(D128, ELO!$A$1:$D$33, 4, FALSE)</f>
        <v>1436</v>
      </c>
      <c r="L128">
        <f>J128-K128+48+4*(M128/1000)</f>
        <v>104.376</v>
      </c>
      <c r="M128">
        <f>I128-H128</f>
        <v>594</v>
      </c>
      <c r="N128" s="2">
        <f>1/(10^(-L128/400)+1)</f>
        <v>0.64584767330611181</v>
      </c>
      <c r="O128" s="2">
        <f>1-N128</f>
        <v>0.35415232669388819</v>
      </c>
      <c r="P128" s="3">
        <f>K128+L128</f>
        <v>1540.376</v>
      </c>
      <c r="Q128" s="3">
        <f>J128-L128</f>
        <v>1385.624</v>
      </c>
      <c r="U128" s="3"/>
    </row>
    <row r="129" spans="1:21" x14ac:dyDescent="0.2">
      <c r="A129">
        <v>1</v>
      </c>
      <c r="B129" s="1">
        <v>44815</v>
      </c>
      <c r="C129" t="s">
        <v>32</v>
      </c>
      <c r="D129" t="s">
        <v>15</v>
      </c>
      <c r="E129">
        <v>1</v>
      </c>
      <c r="F129">
        <v>0</v>
      </c>
      <c r="G129">
        <v>0</v>
      </c>
      <c r="H129">
        <v>0</v>
      </c>
      <c r="I129">
        <v>720</v>
      </c>
      <c r="J129">
        <f>VLOOKUP(C129, ELO!$A$1:$D$33, 4, FALSE)</f>
        <v>1471</v>
      </c>
      <c r="K129">
        <f>VLOOKUP(D129, ELO!$A$1:$D$33, 4, FALSE)</f>
        <v>1436</v>
      </c>
      <c r="L129">
        <f>J129-K129+48+4*(M129/1000)</f>
        <v>85.88</v>
      </c>
      <c r="M129">
        <f>I129-H129</f>
        <v>720</v>
      </c>
      <c r="N129" s="2">
        <f>1/(10^(-L129/400)+1)</f>
        <v>0.62113417893539813</v>
      </c>
      <c r="O129" s="2">
        <f>1-N129</f>
        <v>0.37886582106460187</v>
      </c>
      <c r="P129" s="3">
        <f>K129+L129</f>
        <v>1521.88</v>
      </c>
      <c r="Q129" s="3">
        <f>J129-L129</f>
        <v>1385.12</v>
      </c>
      <c r="U129" s="3"/>
    </row>
    <row r="130" spans="1:21" x14ac:dyDescent="0.2">
      <c r="A130">
        <v>1</v>
      </c>
      <c r="B130" s="1">
        <v>44815</v>
      </c>
      <c r="C130" t="s">
        <v>1</v>
      </c>
      <c r="D130" t="s">
        <v>16</v>
      </c>
      <c r="E130">
        <v>0</v>
      </c>
      <c r="F130">
        <v>1</v>
      </c>
      <c r="G130">
        <v>0</v>
      </c>
      <c r="H130">
        <v>0</v>
      </c>
      <c r="I130">
        <v>1360</v>
      </c>
      <c r="J130">
        <f>VLOOKUP(C130, ELO!$A$1:$D$33, 4, FALSE)</f>
        <v>1495</v>
      </c>
      <c r="K130">
        <f>VLOOKUP(D130, ELO!$A$1:$D$33, 4, FALSE)</f>
        <v>1642</v>
      </c>
      <c r="L130">
        <f>J130-K130+48+4*(M130/1000)</f>
        <v>-93.56</v>
      </c>
      <c r="M130">
        <f>I130-H130</f>
        <v>1360</v>
      </c>
      <c r="N130" s="2">
        <f>1/(10^(-L130/400)+1)</f>
        <v>0.36851921649555086</v>
      </c>
      <c r="O130" s="2">
        <f>1-N130</f>
        <v>0.63148078350444914</v>
      </c>
      <c r="P130" s="3">
        <f>K130+L130</f>
        <v>1548.44</v>
      </c>
      <c r="Q130" s="3">
        <f>J130-L130</f>
        <v>1588.56</v>
      </c>
      <c r="U130" s="3"/>
    </row>
    <row r="131" spans="1:21" x14ac:dyDescent="0.2">
      <c r="A131">
        <v>13</v>
      </c>
      <c r="B131" s="1">
        <v>44899</v>
      </c>
      <c r="C131" t="s">
        <v>7</v>
      </c>
      <c r="D131" t="s">
        <v>16</v>
      </c>
      <c r="H131">
        <v>0</v>
      </c>
      <c r="I131">
        <v>597</v>
      </c>
      <c r="J131">
        <f>VLOOKUP(C131, ELO!$A$1:$D$33, 4, FALSE)</f>
        <v>1504</v>
      </c>
      <c r="K131">
        <f>VLOOKUP(D131, ELO!$A$1:$D$33, 4, FALSE)</f>
        <v>1642</v>
      </c>
      <c r="L131">
        <f>J131-K131+48+4*(M131/1000)</f>
        <v>-87.611999999999995</v>
      </c>
      <c r="M131">
        <f>I131-H131</f>
        <v>597</v>
      </c>
      <c r="N131" s="2">
        <f>1/(10^(-L131/400)+1)</f>
        <v>0.37652241983928469</v>
      </c>
      <c r="O131" s="2">
        <f>1-N131</f>
        <v>0.62347758016071531</v>
      </c>
      <c r="P131" s="3">
        <f>K131+L131</f>
        <v>1554.3879999999999</v>
      </c>
      <c r="Q131" s="3">
        <f>J131-L131</f>
        <v>1591.6120000000001</v>
      </c>
      <c r="U131" s="3"/>
    </row>
    <row r="132" spans="1:21" x14ac:dyDescent="0.2">
      <c r="A132">
        <v>14</v>
      </c>
      <c r="B132" s="1">
        <v>44906</v>
      </c>
      <c r="C132" t="s">
        <v>10</v>
      </c>
      <c r="D132" t="s">
        <v>16</v>
      </c>
      <c r="H132">
        <v>0</v>
      </c>
      <c r="I132">
        <v>603</v>
      </c>
      <c r="J132">
        <f>VLOOKUP(C132, ELO!$A$1:$D$33, 4, FALSE)</f>
        <v>1521</v>
      </c>
      <c r="K132">
        <f>VLOOKUP(D132, ELO!$A$1:$D$33, 4, FALSE)</f>
        <v>1642</v>
      </c>
      <c r="L132">
        <f>J132-K132+48+4*(M132/1000)</f>
        <v>-70.587999999999994</v>
      </c>
      <c r="M132">
        <f>I132-H132</f>
        <v>603</v>
      </c>
      <c r="N132" s="2">
        <f>1/(10^(-L132/400)+1)</f>
        <v>0.39979071828377294</v>
      </c>
      <c r="O132" s="2">
        <f>1-N132</f>
        <v>0.60020928171622701</v>
      </c>
      <c r="P132" s="3">
        <f>K132+L132</f>
        <v>1571.412</v>
      </c>
      <c r="Q132" s="3">
        <f>J132-L132</f>
        <v>1591.588</v>
      </c>
      <c r="U132" s="3"/>
    </row>
    <row r="133" spans="1:21" x14ac:dyDescent="0.2">
      <c r="A133">
        <v>15</v>
      </c>
      <c r="B133" s="1">
        <v>44913</v>
      </c>
      <c r="C133" t="s">
        <v>13</v>
      </c>
      <c r="D133" t="s">
        <v>16</v>
      </c>
      <c r="H133">
        <v>0</v>
      </c>
      <c r="I133">
        <v>795</v>
      </c>
      <c r="J133">
        <f>VLOOKUP(C133, ELO!$A$1:$D$33, 4, FALSE)</f>
        <v>1353</v>
      </c>
      <c r="K133">
        <f>VLOOKUP(D133, ELO!$A$1:$D$33, 4, FALSE)</f>
        <v>1642</v>
      </c>
      <c r="L133">
        <f>J133-K133+48+4*(M133/1000)</f>
        <v>-237.82</v>
      </c>
      <c r="M133">
        <f>I133-H133</f>
        <v>795</v>
      </c>
      <c r="N133" s="2">
        <f>1/(10^(-L133/400)+1)</f>
        <v>0.20278114152877363</v>
      </c>
      <c r="O133" s="2">
        <f>1-N133</f>
        <v>0.79721885847122631</v>
      </c>
      <c r="P133" s="3">
        <f>K133+L133</f>
        <v>1404.18</v>
      </c>
      <c r="Q133" s="3">
        <f>J133-L133</f>
        <v>1590.82</v>
      </c>
      <c r="U133" s="3"/>
    </row>
    <row r="134" spans="1:21" x14ac:dyDescent="0.2">
      <c r="A134">
        <v>3</v>
      </c>
      <c r="B134" s="1">
        <v>44829</v>
      </c>
      <c r="C134" t="s">
        <v>14</v>
      </c>
      <c r="D134" t="s">
        <v>16</v>
      </c>
      <c r="H134">
        <v>0</v>
      </c>
      <c r="I134">
        <v>485</v>
      </c>
      <c r="J134">
        <f>VLOOKUP(C134, ELO!$A$1:$D$33, 4, FALSE)</f>
        <v>1478</v>
      </c>
      <c r="K134">
        <f>VLOOKUP(D134, ELO!$A$1:$D$33, 4, FALSE)</f>
        <v>1642</v>
      </c>
      <c r="L134">
        <f>J134-K134+48+4*(M134/1000)</f>
        <v>-114.06</v>
      </c>
      <c r="M134">
        <f>I134-H134</f>
        <v>485</v>
      </c>
      <c r="N134" s="2">
        <f>1/(10^(-L134/400)+1)</f>
        <v>0.34150780395417274</v>
      </c>
      <c r="O134" s="2">
        <f>1-N134</f>
        <v>0.6584921960458272</v>
      </c>
      <c r="P134" s="3">
        <f>K134+L134</f>
        <v>1527.94</v>
      </c>
      <c r="Q134" s="3">
        <f>J134-L134</f>
        <v>1592.06</v>
      </c>
      <c r="U134" s="3"/>
    </row>
    <row r="135" spans="1:21" x14ac:dyDescent="0.2">
      <c r="A135">
        <v>11</v>
      </c>
      <c r="B135" s="1">
        <v>44885</v>
      </c>
      <c r="C135" t="s">
        <v>28</v>
      </c>
      <c r="D135" t="s">
        <v>16</v>
      </c>
      <c r="H135">
        <v>0</v>
      </c>
      <c r="I135">
        <v>1624</v>
      </c>
      <c r="J135">
        <f>VLOOKUP(C135, ELO!$A$1:$D$33, 4, FALSE)</f>
        <v>1558</v>
      </c>
      <c r="K135">
        <f>VLOOKUP(D135, ELO!$A$1:$D$33, 4, FALSE)</f>
        <v>1642</v>
      </c>
      <c r="L135">
        <f>J135-K135+48+4*(M135/1000)</f>
        <v>-29.503999999999998</v>
      </c>
      <c r="M135">
        <f>I135-H135</f>
        <v>1624</v>
      </c>
      <c r="N135" s="2">
        <f>1/(10^(-L135/400)+1)</f>
        <v>0.45764210039178632</v>
      </c>
      <c r="O135" s="2">
        <f>1-N135</f>
        <v>0.54235789960821368</v>
      </c>
      <c r="P135" s="3">
        <f>K135+L135</f>
        <v>1612.4960000000001</v>
      </c>
      <c r="Q135" s="3">
        <f>J135-L135</f>
        <v>1587.5039999999999</v>
      </c>
      <c r="U135" s="3"/>
    </row>
    <row r="136" spans="1:21" x14ac:dyDescent="0.2">
      <c r="A136">
        <v>18</v>
      </c>
      <c r="B136" s="1">
        <v>44934</v>
      </c>
      <c r="C136" t="s">
        <v>24</v>
      </c>
      <c r="D136" t="s">
        <v>16</v>
      </c>
      <c r="H136">
        <v>0</v>
      </c>
      <c r="I136">
        <v>1360</v>
      </c>
      <c r="J136">
        <f>VLOOKUP(C136, ELO!$A$1:$D$33, 4, FALSE)</f>
        <v>1457</v>
      </c>
      <c r="K136">
        <f>VLOOKUP(D136, ELO!$A$1:$D$33, 4, FALSE)</f>
        <v>1642</v>
      </c>
      <c r="L136">
        <f>J136-K136+48+4*(M136/1000)</f>
        <v>-131.56</v>
      </c>
      <c r="M136">
        <f>I136-H136</f>
        <v>1360</v>
      </c>
      <c r="N136" s="2">
        <f>1/(10^(-L136/400)+1)</f>
        <v>0.3192283542811184</v>
      </c>
      <c r="O136" s="2">
        <f>1-N136</f>
        <v>0.6807716457188816</v>
      </c>
      <c r="P136" s="3">
        <f>K136+L136</f>
        <v>1510.44</v>
      </c>
      <c r="Q136" s="3">
        <f>J136-L136</f>
        <v>1588.56</v>
      </c>
      <c r="U136" s="3"/>
    </row>
    <row r="137" spans="1:21" x14ac:dyDescent="0.2">
      <c r="A137">
        <v>7</v>
      </c>
      <c r="B137" s="1">
        <v>44857</v>
      </c>
      <c r="C137" t="s">
        <v>29</v>
      </c>
      <c r="D137" t="s">
        <v>16</v>
      </c>
      <c r="H137">
        <v>0</v>
      </c>
      <c r="I137">
        <v>1814</v>
      </c>
      <c r="J137">
        <f>VLOOKUP(C137, ELO!$A$1:$D$33, 4, FALSE)</f>
        <v>1535</v>
      </c>
      <c r="K137">
        <f>VLOOKUP(D137, ELO!$A$1:$D$33, 4, FALSE)</f>
        <v>1642</v>
      </c>
      <c r="L137">
        <f>J137-K137+48+4*(M137/1000)</f>
        <v>-51.744</v>
      </c>
      <c r="M137">
        <f>I137-H137</f>
        <v>1814</v>
      </c>
      <c r="N137" s="2">
        <f>1/(10^(-L137/400)+1)</f>
        <v>0.42608011837702348</v>
      </c>
      <c r="O137" s="2">
        <f>1-N137</f>
        <v>0.57391988162297647</v>
      </c>
      <c r="P137" s="3">
        <f>K137+L137</f>
        <v>1590.2560000000001</v>
      </c>
      <c r="Q137" s="3">
        <f>J137-L137</f>
        <v>1586.7439999999999</v>
      </c>
      <c r="U137" s="3"/>
    </row>
    <row r="138" spans="1:21" x14ac:dyDescent="0.2">
      <c r="A138">
        <v>4</v>
      </c>
      <c r="B138" s="1">
        <v>44836</v>
      </c>
      <c r="C138" t="s">
        <v>31</v>
      </c>
      <c r="D138" t="s">
        <v>16</v>
      </c>
      <c r="H138">
        <v>0</v>
      </c>
      <c r="I138">
        <v>1259</v>
      </c>
      <c r="J138">
        <f>VLOOKUP(C138, ELO!$A$1:$D$33, 4, FALSE)</f>
        <v>1641</v>
      </c>
      <c r="K138">
        <f>VLOOKUP(D138, ELO!$A$1:$D$33, 4, FALSE)</f>
        <v>1642</v>
      </c>
      <c r="L138">
        <f>J138-K138+48+4*(M138/1000)</f>
        <v>52.036000000000001</v>
      </c>
      <c r="M138">
        <f>I138-H138</f>
        <v>1259</v>
      </c>
      <c r="N138" s="2">
        <f>1/(10^(-L138/400)+1)</f>
        <v>0.5743308676227753</v>
      </c>
      <c r="O138" s="2">
        <f>1-N138</f>
        <v>0.4256691323772247</v>
      </c>
      <c r="P138" s="3">
        <f>K138+L138</f>
        <v>1694.0360000000001</v>
      </c>
      <c r="Q138" s="3">
        <f>J138-L138</f>
        <v>1588.9639999999999</v>
      </c>
      <c r="U138" s="3"/>
    </row>
    <row r="139" spans="1:21" x14ac:dyDescent="0.2">
      <c r="A139">
        <v>12</v>
      </c>
      <c r="B139" s="1">
        <v>44892</v>
      </c>
      <c r="C139" t="s">
        <v>1</v>
      </c>
      <c r="D139" t="s">
        <v>28</v>
      </c>
      <c r="H139">
        <v>0</v>
      </c>
      <c r="I139">
        <v>373</v>
      </c>
      <c r="J139">
        <f>VLOOKUP(C139, ELO!$A$1:$D$33, 4, FALSE)</f>
        <v>1495</v>
      </c>
      <c r="K139">
        <f>VLOOKUP(D139, ELO!$A$1:$D$33, 4, FALSE)</f>
        <v>1558</v>
      </c>
      <c r="L139">
        <f>J139-K139+48+4*(M139/1000)</f>
        <v>-13.507999999999999</v>
      </c>
      <c r="M139">
        <f>I139-H139</f>
        <v>373</v>
      </c>
      <c r="N139" s="2">
        <f>1/(10^(-L139/400)+1)</f>
        <v>0.48057021431123059</v>
      </c>
      <c r="O139" s="2">
        <f>1-N139</f>
        <v>0.51942978568876941</v>
      </c>
      <c r="P139" s="3">
        <f>K139+L139</f>
        <v>1544.492</v>
      </c>
      <c r="Q139" s="3">
        <f>J139-L139</f>
        <v>1508.508</v>
      </c>
      <c r="U139" s="3"/>
    </row>
    <row r="140" spans="1:21" x14ac:dyDescent="0.2">
      <c r="A140">
        <v>9</v>
      </c>
      <c r="B140" s="1">
        <v>44871</v>
      </c>
      <c r="C140" t="s">
        <v>2</v>
      </c>
      <c r="D140" t="s">
        <v>28</v>
      </c>
      <c r="H140">
        <v>0</v>
      </c>
      <c r="I140">
        <v>2174</v>
      </c>
      <c r="J140">
        <f>VLOOKUP(C140, ELO!$A$1:$D$33, 4, FALSE)</f>
        <v>1364</v>
      </c>
      <c r="K140">
        <f>VLOOKUP(D140, ELO!$A$1:$D$33, 4, FALSE)</f>
        <v>1558</v>
      </c>
      <c r="L140">
        <f>J140-K140+48+4*(M140/1000)-25</f>
        <v>-162.304</v>
      </c>
      <c r="M140">
        <f>I140-H140</f>
        <v>2174</v>
      </c>
      <c r="N140" s="2">
        <f>1/(10^(-L140/400)+1)</f>
        <v>0.28205377482155936</v>
      </c>
      <c r="O140" s="2">
        <f>1-N140</f>
        <v>0.71794622517844064</v>
      </c>
      <c r="P140" s="3">
        <f>K140+L140</f>
        <v>1395.6959999999999</v>
      </c>
      <c r="Q140" s="3">
        <f>J140-L140</f>
        <v>1526.3040000000001</v>
      </c>
      <c r="U140" s="3"/>
    </row>
    <row r="141" spans="1:21" x14ac:dyDescent="0.2">
      <c r="A141">
        <v>5</v>
      </c>
      <c r="B141" s="1">
        <v>44843</v>
      </c>
      <c r="C141" t="s">
        <v>8</v>
      </c>
      <c r="D141" t="s">
        <v>28</v>
      </c>
      <c r="H141">
        <v>0</v>
      </c>
      <c r="I141">
        <v>2349</v>
      </c>
      <c r="J141">
        <f>VLOOKUP(C141, ELO!$A$1:$D$33, 4, FALSE)</f>
        <v>1531</v>
      </c>
      <c r="K141">
        <f>VLOOKUP(D141, ELO!$A$1:$D$33, 4, FALSE)</f>
        <v>1558</v>
      </c>
      <c r="L141">
        <f>J141-K141+48+4*(M141/1000)</f>
        <v>30.396000000000001</v>
      </c>
      <c r="M141">
        <f>I141-H141</f>
        <v>2349</v>
      </c>
      <c r="N141" s="2">
        <f>1/(10^(-L141/400)+1)</f>
        <v>0.54363209811041835</v>
      </c>
      <c r="O141" s="2">
        <f>1-N141</f>
        <v>0.45636790188958165</v>
      </c>
      <c r="P141" s="3">
        <f>K141+L141</f>
        <v>1588.396</v>
      </c>
      <c r="Q141" s="3">
        <f>J141-L141</f>
        <v>1500.604</v>
      </c>
      <c r="U141" s="3"/>
    </row>
    <row r="142" spans="1:21" x14ac:dyDescent="0.2">
      <c r="A142">
        <v>18</v>
      </c>
      <c r="B142" s="1">
        <v>44934</v>
      </c>
      <c r="C142" t="s">
        <v>10</v>
      </c>
      <c r="D142" t="s">
        <v>28</v>
      </c>
      <c r="H142">
        <v>0</v>
      </c>
      <c r="I142">
        <v>1019</v>
      </c>
      <c r="J142">
        <f>VLOOKUP(C142, ELO!$A$1:$D$33, 4, FALSE)</f>
        <v>1521</v>
      </c>
      <c r="K142">
        <f>VLOOKUP(D142, ELO!$A$1:$D$33, 4, FALSE)</f>
        <v>1558</v>
      </c>
      <c r="L142">
        <f>J142-K142+48+4*(M142/1000)</f>
        <v>15.076000000000001</v>
      </c>
      <c r="M142">
        <f>I142-H142</f>
        <v>1019</v>
      </c>
      <c r="N142" s="2">
        <f>1/(10^(-L142/400)+1)</f>
        <v>0.5216825011987819</v>
      </c>
      <c r="O142" s="2">
        <f>1-N142</f>
        <v>0.4783174988012181</v>
      </c>
      <c r="P142" s="3">
        <f>K142+L142</f>
        <v>1573.076</v>
      </c>
      <c r="Q142" s="3">
        <f>J142-L142</f>
        <v>1505.924</v>
      </c>
      <c r="U142" s="3"/>
    </row>
    <row r="143" spans="1:21" x14ac:dyDescent="0.2">
      <c r="A143">
        <v>4</v>
      </c>
      <c r="B143" s="1">
        <v>44836</v>
      </c>
      <c r="C143" t="s">
        <v>13</v>
      </c>
      <c r="D143" t="s">
        <v>28</v>
      </c>
      <c r="H143">
        <v>0</v>
      </c>
      <c r="I143">
        <v>1550</v>
      </c>
      <c r="J143">
        <f>VLOOKUP(C143, ELO!$A$1:$D$33, 4, FALSE)</f>
        <v>1353</v>
      </c>
      <c r="K143">
        <f>VLOOKUP(D143, ELO!$A$1:$D$33, 4, FALSE)</f>
        <v>1558</v>
      </c>
      <c r="L143">
        <f>J143-K143+48+4*(M143/1000)</f>
        <v>-150.80000000000001</v>
      </c>
      <c r="M143">
        <f>I143-H143</f>
        <v>1550</v>
      </c>
      <c r="N143" s="2">
        <f>1/(10^(-L143/400)+1)</f>
        <v>0.2956550997205496</v>
      </c>
      <c r="O143" s="2">
        <f>1-N143</f>
        <v>0.7043449002794504</v>
      </c>
      <c r="P143" s="3">
        <f>K143+L143</f>
        <v>1407.2</v>
      </c>
      <c r="Q143" s="3">
        <f>J143-L143</f>
        <v>1503.8</v>
      </c>
      <c r="U143" s="3"/>
    </row>
    <row r="144" spans="1:21" x14ac:dyDescent="0.2">
      <c r="A144">
        <v>16</v>
      </c>
      <c r="B144" s="1">
        <v>44921</v>
      </c>
      <c r="C144" t="s">
        <v>14</v>
      </c>
      <c r="D144" t="s">
        <v>28</v>
      </c>
      <c r="H144">
        <v>0</v>
      </c>
      <c r="I144">
        <v>2073</v>
      </c>
      <c r="J144">
        <f>VLOOKUP(C144, ELO!$A$1:$D$33, 4, FALSE)</f>
        <v>1478</v>
      </c>
      <c r="K144">
        <f>VLOOKUP(D144, ELO!$A$1:$D$33, 4, FALSE)</f>
        <v>1558</v>
      </c>
      <c r="L144">
        <f>J144-K144+48+4*(M144/1000)</f>
        <v>-23.707999999999998</v>
      </c>
      <c r="M144">
        <f>I144-H144</f>
        <v>2073</v>
      </c>
      <c r="N144" s="2">
        <f>1/(10^(-L144/400)+1)</f>
        <v>0.46593430238306488</v>
      </c>
      <c r="O144" s="2">
        <f>1-N144</f>
        <v>0.53406569761693512</v>
      </c>
      <c r="P144" s="3">
        <f>K144+L144</f>
        <v>1534.2919999999999</v>
      </c>
      <c r="Q144" s="3">
        <f>J144-L144</f>
        <v>1501.7080000000001</v>
      </c>
      <c r="U144" s="3"/>
    </row>
    <row r="145" spans="1:21" x14ac:dyDescent="0.2">
      <c r="A145">
        <v>2</v>
      </c>
      <c r="B145" s="1">
        <v>44819</v>
      </c>
      <c r="C145" t="s">
        <v>16</v>
      </c>
      <c r="D145" t="s">
        <v>28</v>
      </c>
      <c r="E145">
        <v>1</v>
      </c>
      <c r="F145">
        <v>0</v>
      </c>
      <c r="G145">
        <v>0</v>
      </c>
      <c r="H145">
        <v>0</v>
      </c>
      <c r="I145">
        <v>1624</v>
      </c>
      <c r="J145">
        <f>VLOOKUP(C145, ELO!$A$1:$D$33, 4, FALSE)</f>
        <v>1642</v>
      </c>
      <c r="K145">
        <f>VLOOKUP(D145, ELO!$A$1:$D$33, 4, FALSE)</f>
        <v>1558</v>
      </c>
      <c r="L145">
        <f>J145-K145+48+4*(M145/1000)</f>
        <v>138.49600000000001</v>
      </c>
      <c r="M145">
        <f>I145-H145</f>
        <v>1624</v>
      </c>
      <c r="N145" s="2">
        <f>1/(10^(-L145/400)+1)</f>
        <v>0.68938529335752341</v>
      </c>
      <c r="O145" s="2">
        <f>1-N145</f>
        <v>0.31061470664247659</v>
      </c>
      <c r="P145" s="3">
        <f>K145+L145</f>
        <v>1696.4960000000001</v>
      </c>
      <c r="Q145" s="3">
        <f>J145-L145</f>
        <v>1503.5039999999999</v>
      </c>
      <c r="U145" s="3"/>
    </row>
    <row r="146" spans="1:21" x14ac:dyDescent="0.2">
      <c r="A146">
        <v>13</v>
      </c>
      <c r="B146" s="1">
        <v>44899</v>
      </c>
      <c r="C146" t="s">
        <v>24</v>
      </c>
      <c r="D146" t="s">
        <v>28</v>
      </c>
      <c r="H146">
        <v>0</v>
      </c>
      <c r="I146">
        <v>278</v>
      </c>
      <c r="J146">
        <f>VLOOKUP(C146, ELO!$A$1:$D$33, 4, FALSE)</f>
        <v>1457</v>
      </c>
      <c r="K146">
        <f>VLOOKUP(D146, ELO!$A$1:$D$33, 4, FALSE)</f>
        <v>1558</v>
      </c>
      <c r="L146">
        <f>J146-K146+48+4*(M146/1000)</f>
        <v>-51.887999999999998</v>
      </c>
      <c r="M146">
        <f>I146-H146</f>
        <v>278</v>
      </c>
      <c r="N146" s="2">
        <f>1/(10^(-L146/400)+1)</f>
        <v>0.42587742755043839</v>
      </c>
      <c r="O146" s="2">
        <f>1-N146</f>
        <v>0.57412257244956155</v>
      </c>
      <c r="P146" s="3">
        <f>K146+L146</f>
        <v>1506.1120000000001</v>
      </c>
      <c r="Q146" s="3">
        <f>J146-L146</f>
        <v>1508.8879999999999</v>
      </c>
      <c r="U146" s="3"/>
    </row>
    <row r="147" spans="1:21" x14ac:dyDescent="0.2">
      <c r="A147">
        <v>10</v>
      </c>
      <c r="B147" s="1">
        <v>44878</v>
      </c>
      <c r="C147" t="s">
        <v>29</v>
      </c>
      <c r="D147" t="s">
        <v>28</v>
      </c>
      <c r="H147">
        <v>0</v>
      </c>
      <c r="I147">
        <v>381</v>
      </c>
      <c r="J147">
        <f>VLOOKUP(C147, ELO!$A$1:$D$33, 4, FALSE)</f>
        <v>1535</v>
      </c>
      <c r="K147">
        <f>VLOOKUP(D147, ELO!$A$1:$D$33, 4, FALSE)</f>
        <v>1558</v>
      </c>
      <c r="L147">
        <f>J147-K147+48+4*(M147/1000)+25</f>
        <v>51.524000000000001</v>
      </c>
      <c r="M147">
        <f>I147-H147</f>
        <v>381</v>
      </c>
      <c r="N147" s="2">
        <f>1/(10^(-L147/400)+1)</f>
        <v>0.57361016713784008</v>
      </c>
      <c r="O147" s="2">
        <f>1-N147</f>
        <v>0.42638983286215992</v>
      </c>
      <c r="P147" s="3">
        <f>K147+L147</f>
        <v>1609.5239999999999</v>
      </c>
      <c r="Q147" s="3">
        <f>J147-L147</f>
        <v>1483.4760000000001</v>
      </c>
      <c r="U147" s="3"/>
    </row>
    <row r="148" spans="1:21" x14ac:dyDescent="0.2">
      <c r="A148">
        <v>3</v>
      </c>
      <c r="B148" s="1">
        <v>44829</v>
      </c>
      <c r="C148" t="s">
        <v>1</v>
      </c>
      <c r="D148" t="s">
        <v>27</v>
      </c>
      <c r="H148">
        <v>0</v>
      </c>
      <c r="I148">
        <v>373</v>
      </c>
      <c r="J148">
        <f>VLOOKUP(C148, ELO!$A$1:$D$33, 4, FALSE)</f>
        <v>1495</v>
      </c>
      <c r="K148">
        <f>VLOOKUP(D148, ELO!$A$1:$D$33, 4, FALSE)</f>
        <v>1550</v>
      </c>
      <c r="L148">
        <f>J148-K148+48+4*(M148/1000)</f>
        <v>-5.508</v>
      </c>
      <c r="M148">
        <f>I148-H148</f>
        <v>373</v>
      </c>
      <c r="N148" s="2">
        <f>1/(10^(-L148/400)+1)</f>
        <v>0.49207401481111845</v>
      </c>
      <c r="O148" s="2">
        <f>1-N148</f>
        <v>0.50792598518888155</v>
      </c>
      <c r="P148" s="3">
        <f>K148+L148</f>
        <v>1544.492</v>
      </c>
      <c r="Q148" s="3">
        <f>J148-L148</f>
        <v>1500.508</v>
      </c>
      <c r="U148" s="3"/>
    </row>
    <row r="149" spans="1:21" x14ac:dyDescent="0.2">
      <c r="A149">
        <v>15</v>
      </c>
      <c r="B149" s="1">
        <v>44914</v>
      </c>
      <c r="C149" t="s">
        <v>12</v>
      </c>
      <c r="D149" t="s">
        <v>27</v>
      </c>
      <c r="H149">
        <v>0</v>
      </c>
      <c r="I149">
        <v>2125</v>
      </c>
      <c r="J149">
        <f>VLOOKUP(C149, ELO!$A$1:$D$33, 4, FALSE)</f>
        <v>1572</v>
      </c>
      <c r="K149">
        <f>VLOOKUP(D149, ELO!$A$1:$D$33, 4, FALSE)</f>
        <v>1550</v>
      </c>
      <c r="L149">
        <f>J149-K149+48+4*(M149/1000)+25</f>
        <v>103.5</v>
      </c>
      <c r="M149">
        <f>I149-H149</f>
        <v>2125</v>
      </c>
      <c r="N149" s="2">
        <f>1/(10^(-L149/400)+1)</f>
        <v>0.64469342670278584</v>
      </c>
      <c r="O149" s="2">
        <f>1-N149</f>
        <v>0.35530657329721416</v>
      </c>
      <c r="P149" s="3">
        <f>K149+L149</f>
        <v>1653.5</v>
      </c>
      <c r="Q149" s="3">
        <f>J149-L149</f>
        <v>1468.5</v>
      </c>
      <c r="U149" s="3"/>
    </row>
    <row r="150" spans="1:21" x14ac:dyDescent="0.2">
      <c r="A150">
        <v>12</v>
      </c>
      <c r="B150" s="1">
        <v>44892</v>
      </c>
      <c r="C150" t="s">
        <v>16</v>
      </c>
      <c r="D150" t="s">
        <v>27</v>
      </c>
      <c r="H150">
        <v>0</v>
      </c>
      <c r="I150">
        <v>1624</v>
      </c>
      <c r="J150">
        <f>VLOOKUP(C150, ELO!$A$1:$D$33, 4, FALSE)</f>
        <v>1642</v>
      </c>
      <c r="K150">
        <f>VLOOKUP(D150, ELO!$A$1:$D$33, 4, FALSE)</f>
        <v>1550</v>
      </c>
      <c r="L150">
        <f>J150-K150+48+4*(M150/1000)</f>
        <v>146.49600000000001</v>
      </c>
      <c r="M150">
        <f>I150-H150</f>
        <v>1624</v>
      </c>
      <c r="N150" s="2">
        <f>1/(10^(-L150/400)+1)</f>
        <v>0.69915951874199589</v>
      </c>
      <c r="O150" s="2">
        <f>1-N150</f>
        <v>0.30084048125800411</v>
      </c>
      <c r="P150" s="3">
        <f>K150+L150</f>
        <v>1696.4960000000001</v>
      </c>
      <c r="Q150" s="3">
        <f>J150-L150</f>
        <v>1495.5039999999999</v>
      </c>
      <c r="U150" s="3"/>
    </row>
    <row r="151" spans="1:21" x14ac:dyDescent="0.2">
      <c r="A151">
        <v>17</v>
      </c>
      <c r="B151" s="1">
        <v>44927</v>
      </c>
      <c r="C151" t="s">
        <v>28</v>
      </c>
      <c r="D151" t="s">
        <v>27</v>
      </c>
      <c r="H151">
        <v>0</v>
      </c>
      <c r="I151">
        <v>0</v>
      </c>
      <c r="J151">
        <f>VLOOKUP(C151, ELO!$A$1:$D$33, 4, FALSE)</f>
        <v>1558</v>
      </c>
      <c r="K151">
        <f>VLOOKUP(D151, ELO!$A$1:$D$33, 4, FALSE)</f>
        <v>1550</v>
      </c>
      <c r="L151">
        <f>J151-K151+48+4*(M151/1000)</f>
        <v>56</v>
      </c>
      <c r="M151">
        <f>I151-H151</f>
        <v>0</v>
      </c>
      <c r="N151" s="2">
        <f>1/(10^(-L151/400)+1)</f>
        <v>0.57989976035788149</v>
      </c>
      <c r="O151" s="2">
        <f>1-N151</f>
        <v>0.42010023964211851</v>
      </c>
      <c r="P151" s="3">
        <f>K151+L151</f>
        <v>1606</v>
      </c>
      <c r="Q151" s="3">
        <f>J151-L151</f>
        <v>1502</v>
      </c>
      <c r="U151" s="3"/>
    </row>
    <row r="152" spans="1:21" x14ac:dyDescent="0.2">
      <c r="A152">
        <v>11</v>
      </c>
      <c r="B152" s="1">
        <v>44885</v>
      </c>
      <c r="C152" t="s">
        <v>21</v>
      </c>
      <c r="D152" t="s">
        <v>27</v>
      </c>
      <c r="H152">
        <v>0</v>
      </c>
      <c r="I152">
        <v>1906</v>
      </c>
      <c r="J152">
        <f>VLOOKUP(C152, ELO!$A$1:$D$33, 4, FALSE)</f>
        <v>1492</v>
      </c>
      <c r="K152">
        <f>VLOOKUP(D152, ELO!$A$1:$D$33, 4, FALSE)</f>
        <v>1550</v>
      </c>
      <c r="L152">
        <f>J152-K152+48+4*(M152/1000)</f>
        <v>-2.3760000000000003</v>
      </c>
      <c r="M152">
        <f>I152-H152</f>
        <v>1906</v>
      </c>
      <c r="N152" s="2">
        <f>1/(10^(-L152/400)+1)</f>
        <v>0.49658071444056495</v>
      </c>
      <c r="O152" s="2">
        <f>1-N152</f>
        <v>0.50341928555943505</v>
      </c>
      <c r="P152" s="3">
        <f>K152+L152</f>
        <v>1547.624</v>
      </c>
      <c r="Q152" s="3">
        <f>J152-L152</f>
        <v>1494.376</v>
      </c>
      <c r="U152" s="3"/>
    </row>
    <row r="153" spans="1:21" x14ac:dyDescent="0.2">
      <c r="A153">
        <v>18</v>
      </c>
      <c r="B153" s="1">
        <v>44934</v>
      </c>
      <c r="C153" t="s">
        <v>30</v>
      </c>
      <c r="D153" t="s">
        <v>27</v>
      </c>
      <c r="H153">
        <v>0</v>
      </c>
      <c r="I153">
        <v>1136</v>
      </c>
      <c r="J153">
        <f>VLOOKUP(C153, ELO!$A$1:$D$33, 4, FALSE)</f>
        <v>1417</v>
      </c>
      <c r="K153">
        <f>VLOOKUP(D153, ELO!$A$1:$D$33, 4, FALSE)</f>
        <v>1550</v>
      </c>
      <c r="L153">
        <f>J153-K153+48+4*(M153/1000)</f>
        <v>-80.456000000000003</v>
      </c>
      <c r="M153">
        <f>I153-H153</f>
        <v>1136</v>
      </c>
      <c r="N153" s="2">
        <f>1/(10^(-L153/400)+1)</f>
        <v>0.38624072747189769</v>
      </c>
      <c r="O153" s="2">
        <f>1-N153</f>
        <v>0.61375927252810225</v>
      </c>
      <c r="P153" s="3">
        <f>K153+L153</f>
        <v>1469.5440000000001</v>
      </c>
      <c r="Q153" s="3">
        <f>J153-L153</f>
        <v>1497.4559999999999</v>
      </c>
      <c r="U153" s="3"/>
    </row>
    <row r="154" spans="1:21" x14ac:dyDescent="0.2">
      <c r="A154">
        <v>4</v>
      </c>
      <c r="B154" s="1">
        <v>44837</v>
      </c>
      <c r="C154" t="s">
        <v>29</v>
      </c>
      <c r="D154" t="s">
        <v>27</v>
      </c>
      <c r="H154">
        <v>0</v>
      </c>
      <c r="I154">
        <v>381</v>
      </c>
      <c r="J154">
        <f>VLOOKUP(C154, ELO!$A$1:$D$33, 4, FALSE)</f>
        <v>1535</v>
      </c>
      <c r="K154">
        <f>VLOOKUP(D154, ELO!$A$1:$D$33, 4, FALSE)</f>
        <v>1550</v>
      </c>
      <c r="L154">
        <f>J154-K154+48+4*(M154/1000)</f>
        <v>34.524000000000001</v>
      </c>
      <c r="M154">
        <f>I154-H154</f>
        <v>381</v>
      </c>
      <c r="N154" s="2">
        <f>1/(10^(-L154/400)+1)</f>
        <v>0.54952114624915094</v>
      </c>
      <c r="O154" s="2">
        <f>1-N154</f>
        <v>0.45047885375084906</v>
      </c>
      <c r="P154" s="3">
        <f>K154+L154</f>
        <v>1584.5239999999999</v>
      </c>
      <c r="Q154" s="3">
        <f>J154-L154</f>
        <v>1500.4760000000001</v>
      </c>
      <c r="U154" s="3"/>
    </row>
    <row r="155" spans="1:21" x14ac:dyDescent="0.2">
      <c r="A155">
        <v>9</v>
      </c>
      <c r="B155" s="1">
        <v>44871</v>
      </c>
      <c r="C155" t="s">
        <v>31</v>
      </c>
      <c r="D155" t="s">
        <v>27</v>
      </c>
      <c r="H155">
        <v>0</v>
      </c>
      <c r="I155">
        <v>2532</v>
      </c>
      <c r="J155">
        <f>VLOOKUP(C155, ELO!$A$1:$D$33, 4, FALSE)</f>
        <v>1641</v>
      </c>
      <c r="K155">
        <f>VLOOKUP(D155, ELO!$A$1:$D$33, 4, FALSE)</f>
        <v>1550</v>
      </c>
      <c r="L155">
        <f>J155-K155+48+4*(M155/1000)</f>
        <v>149.12799999999999</v>
      </c>
      <c r="M155">
        <f>I155-H155</f>
        <v>2532</v>
      </c>
      <c r="N155" s="2">
        <f>1/(10^(-L155/400)+1)</f>
        <v>0.70233666606000522</v>
      </c>
      <c r="O155" s="2">
        <f>1-N155</f>
        <v>0.29766333393999478</v>
      </c>
      <c r="P155" s="3">
        <f>K155+L155</f>
        <v>1699.1279999999999</v>
      </c>
      <c r="Q155" s="3">
        <f>J155-L155</f>
        <v>1491.8720000000001</v>
      </c>
      <c r="U155" s="3"/>
    </row>
    <row r="156" spans="1:21" x14ac:dyDescent="0.2">
      <c r="A156">
        <v>11</v>
      </c>
      <c r="B156" s="1">
        <v>44885</v>
      </c>
      <c r="C156" t="s">
        <v>10</v>
      </c>
      <c r="D156" t="s">
        <v>24</v>
      </c>
      <c r="H156">
        <v>0</v>
      </c>
      <c r="I156">
        <v>756</v>
      </c>
      <c r="J156">
        <f>VLOOKUP(C156, ELO!$A$1:$D$33, 4, FALSE)</f>
        <v>1521</v>
      </c>
      <c r="K156">
        <f>VLOOKUP(D156, ELO!$A$1:$D$33, 4, FALSE)</f>
        <v>1457</v>
      </c>
      <c r="L156">
        <f>J156-K156+48+4*(M156/1000)</f>
        <v>115.024</v>
      </c>
      <c r="M156">
        <f>I156-H156</f>
        <v>756</v>
      </c>
      <c r="N156" s="2">
        <f>1/(10^(-L156/400)+1)</f>
        <v>0.6597390083637702</v>
      </c>
      <c r="O156" s="2">
        <f>1-N156</f>
        <v>0.3402609916362298</v>
      </c>
      <c r="P156" s="3">
        <f>K156+L156</f>
        <v>1572.0239999999999</v>
      </c>
      <c r="Q156" s="3">
        <f>J156-L156</f>
        <v>1405.9760000000001</v>
      </c>
      <c r="U156" s="3"/>
    </row>
    <row r="157" spans="1:21" x14ac:dyDescent="0.2">
      <c r="A157">
        <v>9</v>
      </c>
      <c r="B157" s="1">
        <v>44871</v>
      </c>
      <c r="C157" t="s">
        <v>15</v>
      </c>
      <c r="D157" t="s">
        <v>24</v>
      </c>
      <c r="H157">
        <v>0</v>
      </c>
      <c r="I157">
        <v>2260</v>
      </c>
      <c r="J157">
        <f>VLOOKUP(C157, ELO!$A$1:$D$33, 4, FALSE)</f>
        <v>1436</v>
      </c>
      <c r="K157">
        <f>VLOOKUP(D157, ELO!$A$1:$D$33, 4, FALSE)</f>
        <v>1457</v>
      </c>
      <c r="L157">
        <f>J157-K157+48+4*(M157/1000)</f>
        <v>36.04</v>
      </c>
      <c r="M157">
        <f>I157-H157</f>
        <v>2260</v>
      </c>
      <c r="N157" s="2">
        <f>1/(10^(-L157/400)+1)</f>
        <v>0.55168049762430771</v>
      </c>
      <c r="O157" s="2">
        <f>1-N157</f>
        <v>0.44831950237569229</v>
      </c>
      <c r="P157" s="3">
        <f>K157+L157</f>
        <v>1493.04</v>
      </c>
      <c r="Q157" s="3">
        <f>J157-L157</f>
        <v>1399.96</v>
      </c>
      <c r="U157" s="3"/>
    </row>
    <row r="158" spans="1:21" x14ac:dyDescent="0.2">
      <c r="A158">
        <v>5</v>
      </c>
      <c r="B158" s="1">
        <v>44844</v>
      </c>
      <c r="C158" t="s">
        <v>16</v>
      </c>
      <c r="D158" t="s">
        <v>24</v>
      </c>
      <c r="H158">
        <v>0</v>
      </c>
      <c r="I158">
        <v>1360</v>
      </c>
      <c r="J158">
        <f>VLOOKUP(C158, ELO!$A$1:$D$33, 4, FALSE)</f>
        <v>1642</v>
      </c>
      <c r="K158">
        <f>VLOOKUP(D158, ELO!$A$1:$D$33, 4, FALSE)</f>
        <v>1457</v>
      </c>
      <c r="L158">
        <f>J158-K158+48+4*(M158/1000)</f>
        <v>238.44</v>
      </c>
      <c r="M158">
        <f>I158-H158</f>
        <v>1360</v>
      </c>
      <c r="N158" s="2">
        <f>1/(10^(-L158/400)+1)</f>
        <v>0.79779521551928589</v>
      </c>
      <c r="O158" s="2">
        <f>1-N158</f>
        <v>0.20220478448071411</v>
      </c>
      <c r="P158" s="3">
        <f>K158+L158</f>
        <v>1695.44</v>
      </c>
      <c r="Q158" s="3">
        <f>J158-L158</f>
        <v>1403.56</v>
      </c>
      <c r="U158" s="3"/>
    </row>
    <row r="159" spans="1:21" x14ac:dyDescent="0.2">
      <c r="A159">
        <v>1</v>
      </c>
      <c r="B159" s="1">
        <v>44815</v>
      </c>
      <c r="C159" t="s">
        <v>28</v>
      </c>
      <c r="D159" t="s">
        <v>24</v>
      </c>
      <c r="E159">
        <v>1</v>
      </c>
      <c r="F159">
        <v>0</v>
      </c>
      <c r="G159">
        <v>0</v>
      </c>
      <c r="H159">
        <v>0</v>
      </c>
      <c r="I159">
        <v>278</v>
      </c>
      <c r="J159">
        <f>VLOOKUP(C159, ELO!$A$1:$D$33, 4, FALSE)</f>
        <v>1558</v>
      </c>
      <c r="K159">
        <f>VLOOKUP(D159, ELO!$A$1:$D$33, 4, FALSE)</f>
        <v>1457</v>
      </c>
      <c r="L159">
        <f>J159-K159+48+4*(M159/1000)</f>
        <v>150.11199999999999</v>
      </c>
      <c r="M159">
        <f>I159-H159</f>
        <v>278</v>
      </c>
      <c r="N159" s="2">
        <f>1/(10^(-L159/400)+1)</f>
        <v>0.70351949749045795</v>
      </c>
      <c r="O159" s="2">
        <f>1-N159</f>
        <v>0.29648050250954205</v>
      </c>
      <c r="P159" s="3">
        <f>K159+L159</f>
        <v>1607.1120000000001</v>
      </c>
      <c r="Q159" s="3">
        <f>J159-L159</f>
        <v>1407.8879999999999</v>
      </c>
      <c r="U159" s="3"/>
    </row>
    <row r="160" spans="1:21" x14ac:dyDescent="0.2">
      <c r="A160">
        <v>14</v>
      </c>
      <c r="B160" s="1">
        <v>44903</v>
      </c>
      <c r="C160" t="s">
        <v>27</v>
      </c>
      <c r="D160" t="s">
        <v>24</v>
      </c>
      <c r="H160">
        <v>0</v>
      </c>
      <c r="I160">
        <v>278</v>
      </c>
      <c r="J160">
        <f>VLOOKUP(C160, ELO!$A$1:$D$33, 4, FALSE)</f>
        <v>1550</v>
      </c>
      <c r="K160">
        <f>VLOOKUP(D160, ELO!$A$1:$D$33, 4, FALSE)</f>
        <v>1457</v>
      </c>
      <c r="L160">
        <f>J160-K160+48+4*(M160/1000)</f>
        <v>142.11199999999999</v>
      </c>
      <c r="M160">
        <f>I160-H160</f>
        <v>278</v>
      </c>
      <c r="N160" s="2">
        <f>1/(10^(-L160/400)+1)</f>
        <v>0.69382489344857912</v>
      </c>
      <c r="O160" s="2">
        <f>1-N160</f>
        <v>0.30617510655142088</v>
      </c>
      <c r="P160" s="3">
        <f>K160+L160</f>
        <v>1599.1120000000001</v>
      </c>
      <c r="Q160" s="3">
        <f>J160-L160</f>
        <v>1407.8879999999999</v>
      </c>
      <c r="U160" s="3"/>
    </row>
    <row r="161" spans="1:21" x14ac:dyDescent="0.2">
      <c r="A161">
        <v>8</v>
      </c>
      <c r="B161" s="1">
        <v>44864</v>
      </c>
      <c r="C161" t="s">
        <v>21</v>
      </c>
      <c r="D161" t="s">
        <v>24</v>
      </c>
      <c r="H161">
        <v>0</v>
      </c>
      <c r="I161">
        <v>1747</v>
      </c>
      <c r="J161">
        <f>VLOOKUP(C161, ELO!$A$1:$D$33, 4, FALSE)</f>
        <v>1492</v>
      </c>
      <c r="K161">
        <f>VLOOKUP(D161, ELO!$A$1:$D$33, 4, FALSE)</f>
        <v>1457</v>
      </c>
      <c r="L161">
        <f>J161-K161+48+4*(M161/1000)</f>
        <v>89.988</v>
      </c>
      <c r="M161">
        <f>I161-H161</f>
        <v>1747</v>
      </c>
      <c r="N161" s="2">
        <f>1/(10^(-L161/400)+1)</f>
        <v>0.6266829210153837</v>
      </c>
      <c r="O161" s="2">
        <f>1-N161</f>
        <v>0.3733170789846163</v>
      </c>
      <c r="P161" s="3">
        <f>K161+L161</f>
        <v>1546.9880000000001</v>
      </c>
      <c r="Q161" s="3">
        <f>J161-L161</f>
        <v>1402.0119999999999</v>
      </c>
      <c r="U161" s="3"/>
    </row>
    <row r="162" spans="1:21" x14ac:dyDescent="0.2">
      <c r="A162">
        <v>16</v>
      </c>
      <c r="B162" s="1">
        <v>44919</v>
      </c>
      <c r="C162" t="s">
        <v>26</v>
      </c>
      <c r="D162" t="s">
        <v>24</v>
      </c>
      <c r="H162">
        <v>0</v>
      </c>
      <c r="I162">
        <v>2210</v>
      </c>
      <c r="J162">
        <f>VLOOKUP(C162, ELO!$A$1:$D$33, 4, FALSE)</f>
        <v>1472</v>
      </c>
      <c r="K162">
        <f>VLOOKUP(D162, ELO!$A$1:$D$33, 4, FALSE)</f>
        <v>1457</v>
      </c>
      <c r="L162">
        <f>J162-K162+48+4*(M162/1000)</f>
        <v>71.84</v>
      </c>
      <c r="M162">
        <f>I162-H162</f>
        <v>2210</v>
      </c>
      <c r="N162" s="2">
        <f>1/(10^(-L162/400)+1)</f>
        <v>0.60193742608363043</v>
      </c>
      <c r="O162" s="2">
        <f>1-N162</f>
        <v>0.39806257391636957</v>
      </c>
      <c r="P162" s="3">
        <f>K162+L162</f>
        <v>1528.84</v>
      </c>
      <c r="Q162" s="3">
        <f>J162-L162</f>
        <v>1400.16</v>
      </c>
      <c r="U162" s="3"/>
    </row>
    <row r="163" spans="1:21" x14ac:dyDescent="0.2">
      <c r="A163">
        <v>12</v>
      </c>
      <c r="B163" s="1">
        <v>44892</v>
      </c>
      <c r="C163" t="s">
        <v>30</v>
      </c>
      <c r="D163" t="s">
        <v>24</v>
      </c>
      <c r="H163">
        <v>0</v>
      </c>
      <c r="I163">
        <v>1266</v>
      </c>
      <c r="J163">
        <f>VLOOKUP(C163, ELO!$A$1:$D$33, 4, FALSE)</f>
        <v>1417</v>
      </c>
      <c r="K163">
        <f>VLOOKUP(D163, ELO!$A$1:$D$33, 4, FALSE)</f>
        <v>1457</v>
      </c>
      <c r="L163">
        <f>J163-K163+48+4*(M163/1000)+25</f>
        <v>38.064</v>
      </c>
      <c r="M163">
        <f>I163-H163</f>
        <v>1266</v>
      </c>
      <c r="N163" s="2">
        <f>1/(10^(-L163/400)+1)</f>
        <v>0.55456038254703954</v>
      </c>
      <c r="O163" s="2">
        <f>1-N163</f>
        <v>0.44543961745296046</v>
      </c>
      <c r="P163" s="3">
        <f>K163+L163</f>
        <v>1495.0640000000001</v>
      </c>
      <c r="Q163" s="3">
        <f>J163-L163</f>
        <v>1378.9359999999999</v>
      </c>
      <c r="U163" s="3"/>
    </row>
    <row r="164" spans="1:21" x14ac:dyDescent="0.2">
      <c r="A164">
        <v>3</v>
      </c>
      <c r="B164" s="1">
        <v>44829</v>
      </c>
      <c r="C164" t="s">
        <v>20</v>
      </c>
      <c r="D164" t="s">
        <v>24</v>
      </c>
      <c r="H164">
        <v>0</v>
      </c>
      <c r="I164">
        <v>1802</v>
      </c>
      <c r="J164">
        <f>VLOOKUP(C164, ELO!$A$1:$D$33, 4, FALSE)</f>
        <v>1490</v>
      </c>
      <c r="K164">
        <f>VLOOKUP(D164, ELO!$A$1:$D$33, 4, FALSE)</f>
        <v>1457</v>
      </c>
      <c r="L164">
        <f>J164-K164+48+4*(M164/1000)</f>
        <v>88.207999999999998</v>
      </c>
      <c r="M164">
        <f>I164-H164</f>
        <v>1802</v>
      </c>
      <c r="N164" s="2">
        <f>1/(10^(-L164/400)+1)</f>
        <v>0.62428264205527828</v>
      </c>
      <c r="O164" s="2">
        <f>1-N164</f>
        <v>0.37571735794472172</v>
      </c>
      <c r="P164" s="3">
        <f>K164+L164</f>
        <v>1545.2080000000001</v>
      </c>
      <c r="Q164" s="3">
        <f>J164-L164</f>
        <v>1401.7919999999999</v>
      </c>
      <c r="U164" s="3"/>
    </row>
    <row r="165" spans="1:21" x14ac:dyDescent="0.2">
      <c r="A165">
        <v>2</v>
      </c>
      <c r="B165" s="1">
        <v>44822</v>
      </c>
      <c r="C165" t="s">
        <v>3</v>
      </c>
      <c r="D165" t="s">
        <v>17</v>
      </c>
      <c r="E165">
        <v>0</v>
      </c>
      <c r="F165">
        <v>1</v>
      </c>
      <c r="G165">
        <v>0</v>
      </c>
      <c r="H165">
        <v>0</v>
      </c>
      <c r="I165">
        <v>1109</v>
      </c>
      <c r="J165">
        <f>VLOOKUP(C165, ELO!$A$1:$D$33, 4, FALSE)</f>
        <v>1565</v>
      </c>
      <c r="K165">
        <f>VLOOKUP(D165, ELO!$A$1:$D$33, 4, FALSE)</f>
        <v>1578</v>
      </c>
      <c r="L165">
        <f>J165-K165+48+4*(M165/1000)</f>
        <v>39.436</v>
      </c>
      <c r="M165">
        <f>I165-H165</f>
        <v>1109</v>
      </c>
      <c r="N165" s="2">
        <f>1/(10^(-L165/400)+1)</f>
        <v>0.55651048815710746</v>
      </c>
      <c r="O165" s="2">
        <f>1-N165</f>
        <v>0.44348951184289254</v>
      </c>
      <c r="P165" s="3">
        <f>K165+L165</f>
        <v>1617.4359999999999</v>
      </c>
      <c r="Q165" s="3">
        <f>J165-L165</f>
        <v>1525.5640000000001</v>
      </c>
      <c r="U165" s="3"/>
    </row>
    <row r="166" spans="1:21" x14ac:dyDescent="0.2">
      <c r="A166">
        <v>15</v>
      </c>
      <c r="B166" s="1">
        <v>44913</v>
      </c>
      <c r="C166" t="s">
        <v>4</v>
      </c>
      <c r="D166" t="s">
        <v>17</v>
      </c>
      <c r="H166">
        <v>0</v>
      </c>
      <c r="I166">
        <v>1425</v>
      </c>
      <c r="J166">
        <f>VLOOKUP(C166, ELO!$A$1:$D$33, 4, FALSE)</f>
        <v>1683</v>
      </c>
      <c r="K166">
        <f>VLOOKUP(D166, ELO!$A$1:$D$33, 4, FALSE)</f>
        <v>1578</v>
      </c>
      <c r="L166">
        <f>J166-K166+48+4*(M166/1000)</f>
        <v>158.69999999999999</v>
      </c>
      <c r="M166">
        <f>I166-H166</f>
        <v>1425</v>
      </c>
      <c r="N166" s="2">
        <f>1/(10^(-L166/400)+1)</f>
        <v>0.71372618278734656</v>
      </c>
      <c r="O166" s="2">
        <f>1-N166</f>
        <v>0.28627381721265344</v>
      </c>
      <c r="P166" s="3">
        <f>K166+L166</f>
        <v>1736.7</v>
      </c>
      <c r="Q166" s="3">
        <f>J166-L166</f>
        <v>1524.3</v>
      </c>
      <c r="U166" s="3"/>
    </row>
    <row r="167" spans="1:21" x14ac:dyDescent="0.2">
      <c r="A167">
        <v>9</v>
      </c>
      <c r="B167" s="1">
        <v>44871</v>
      </c>
      <c r="C167" t="s">
        <v>6</v>
      </c>
      <c r="D167" t="s">
        <v>17</v>
      </c>
      <c r="H167">
        <v>0</v>
      </c>
      <c r="I167">
        <v>1382</v>
      </c>
      <c r="J167">
        <f>VLOOKUP(C167, ELO!$A$1:$D$33, 4, FALSE)</f>
        <v>1417</v>
      </c>
      <c r="K167">
        <f>VLOOKUP(D167, ELO!$A$1:$D$33, 4, FALSE)</f>
        <v>1578</v>
      </c>
      <c r="L167">
        <f>J167-K167+48+4*(M167/1000)</f>
        <v>-107.47199999999999</v>
      </c>
      <c r="M167">
        <f>I167-H167</f>
        <v>1382</v>
      </c>
      <c r="N167" s="2">
        <f>1/(10^(-L167/400)+1)</f>
        <v>0.3500866018223277</v>
      </c>
      <c r="O167" s="2">
        <f>1-N167</f>
        <v>0.64991339817767235</v>
      </c>
      <c r="P167" s="3">
        <f>K167+L167</f>
        <v>1470.528</v>
      </c>
      <c r="Q167" s="3">
        <f>J167-L167</f>
        <v>1524.472</v>
      </c>
      <c r="U167" s="3"/>
    </row>
    <row r="168" spans="1:21" x14ac:dyDescent="0.2">
      <c r="A168">
        <v>4</v>
      </c>
      <c r="B168" s="1">
        <v>44833</v>
      </c>
      <c r="C168" t="s">
        <v>7</v>
      </c>
      <c r="D168" t="s">
        <v>17</v>
      </c>
      <c r="H168">
        <v>0</v>
      </c>
      <c r="I168">
        <v>1141</v>
      </c>
      <c r="J168">
        <f>VLOOKUP(C168, ELO!$A$1:$D$33, 4, FALSE)</f>
        <v>1504</v>
      </c>
      <c r="K168">
        <f>VLOOKUP(D168, ELO!$A$1:$D$33, 4, FALSE)</f>
        <v>1578</v>
      </c>
      <c r="L168">
        <f>J168-K168+48+4*(M168/1000)</f>
        <v>-21.436</v>
      </c>
      <c r="M168">
        <f>I168-H168</f>
        <v>1141</v>
      </c>
      <c r="N168" s="2">
        <f>1/(10^(-L168/400)+1)</f>
        <v>0.46919019997664063</v>
      </c>
      <c r="O168" s="2">
        <f>1-N168</f>
        <v>0.53080980002335942</v>
      </c>
      <c r="P168" s="3">
        <f>K168+L168</f>
        <v>1556.5640000000001</v>
      </c>
      <c r="Q168" s="3">
        <f>J168-L168</f>
        <v>1525.4359999999999</v>
      </c>
      <c r="U168" s="3"/>
    </row>
    <row r="169" spans="1:21" x14ac:dyDescent="0.2">
      <c r="A169">
        <v>8</v>
      </c>
      <c r="B169" s="1">
        <v>44864</v>
      </c>
      <c r="C169" t="s">
        <v>11</v>
      </c>
      <c r="D169" t="s">
        <v>17</v>
      </c>
      <c r="H169">
        <v>0</v>
      </c>
      <c r="I169">
        <v>1401</v>
      </c>
      <c r="J169">
        <f>VLOOKUP(C169, ELO!$A$1:$D$33, 4, FALSE)</f>
        <v>1431</v>
      </c>
      <c r="K169">
        <f>VLOOKUP(D169, ELO!$A$1:$D$33, 4, FALSE)</f>
        <v>1578</v>
      </c>
      <c r="L169">
        <f>J169-K169+48+4*(M169/1000)</f>
        <v>-93.396000000000001</v>
      </c>
      <c r="M169">
        <f>I169-H169</f>
        <v>1401</v>
      </c>
      <c r="N169" s="2">
        <f>1/(10^(-L169/400)+1)</f>
        <v>0.36873893857569962</v>
      </c>
      <c r="O169" s="2">
        <f>1-N169</f>
        <v>0.63126106142430038</v>
      </c>
      <c r="P169" s="3">
        <f>K169+L169</f>
        <v>1484.604</v>
      </c>
      <c r="Q169" s="3">
        <f>J169-L169</f>
        <v>1524.396</v>
      </c>
      <c r="U169" s="3"/>
    </row>
    <row r="170" spans="1:21" x14ac:dyDescent="0.2">
      <c r="A170">
        <v>14</v>
      </c>
      <c r="B170" s="1">
        <v>44906</v>
      </c>
      <c r="C170" t="s">
        <v>28</v>
      </c>
      <c r="D170" t="s">
        <v>17</v>
      </c>
      <c r="H170">
        <v>0</v>
      </c>
      <c r="I170">
        <v>2735</v>
      </c>
      <c r="J170">
        <f>VLOOKUP(C170, ELO!$A$1:$D$33, 4, FALSE)</f>
        <v>1558</v>
      </c>
      <c r="K170">
        <f>VLOOKUP(D170, ELO!$A$1:$D$33, 4, FALSE)</f>
        <v>1578</v>
      </c>
      <c r="L170">
        <f>J170-K170+48+4*(M170/1000)</f>
        <v>38.94</v>
      </c>
      <c r="M170">
        <f>I170-H170</f>
        <v>2735</v>
      </c>
      <c r="N170" s="2">
        <f>1/(10^(-L170/400)+1)</f>
        <v>0.55580569145279957</v>
      </c>
      <c r="O170" s="2">
        <f>1-N170</f>
        <v>0.44419430854720043</v>
      </c>
      <c r="P170" s="3">
        <f>K170+L170</f>
        <v>1616.94</v>
      </c>
      <c r="Q170" s="3">
        <f>J170-L170</f>
        <v>1519.06</v>
      </c>
      <c r="U170" s="3"/>
    </row>
    <row r="171" spans="1:21" x14ac:dyDescent="0.2">
      <c r="A171">
        <v>17</v>
      </c>
      <c r="B171" s="1">
        <v>44927</v>
      </c>
      <c r="C171" t="s">
        <v>19</v>
      </c>
      <c r="D171" t="s">
        <v>17</v>
      </c>
      <c r="H171">
        <v>0</v>
      </c>
      <c r="I171">
        <v>1492</v>
      </c>
      <c r="J171">
        <f>VLOOKUP(C171, ELO!$A$1:$D$33, 4, FALSE)</f>
        <v>1509</v>
      </c>
      <c r="K171">
        <f>VLOOKUP(D171, ELO!$A$1:$D$33, 4, FALSE)</f>
        <v>1578</v>
      </c>
      <c r="L171">
        <f>J171-K171+48+4*(M171/1000)</f>
        <v>-15.032</v>
      </c>
      <c r="M171">
        <f>I171-H171</f>
        <v>1492</v>
      </c>
      <c r="N171" s="2">
        <f>1/(10^(-L171/400)+1)</f>
        <v>0.47838070116124115</v>
      </c>
      <c r="O171" s="2">
        <f>1-N171</f>
        <v>0.5216192988387589</v>
      </c>
      <c r="P171" s="3">
        <f>K171+L171</f>
        <v>1562.9680000000001</v>
      </c>
      <c r="Q171" s="3">
        <f>J171-L171</f>
        <v>1524.0319999999999</v>
      </c>
      <c r="U171" s="3"/>
    </row>
    <row r="172" spans="1:21" x14ac:dyDescent="0.2">
      <c r="A172">
        <v>5</v>
      </c>
      <c r="B172" s="1">
        <v>44843</v>
      </c>
      <c r="C172" t="s">
        <v>23</v>
      </c>
      <c r="D172" t="s">
        <v>17</v>
      </c>
      <c r="H172">
        <v>0</v>
      </c>
      <c r="I172">
        <v>1299</v>
      </c>
      <c r="J172">
        <f>VLOOKUP(C172, ELO!$A$1:$D$33, 4, FALSE)</f>
        <v>1358</v>
      </c>
      <c r="K172">
        <f>VLOOKUP(D172, ELO!$A$1:$D$33, 4, FALSE)</f>
        <v>1578</v>
      </c>
      <c r="L172">
        <f>J172-K172+48+4*(M172/1000)</f>
        <v>-166.804</v>
      </c>
      <c r="M172">
        <f>I172-H172</f>
        <v>1299</v>
      </c>
      <c r="N172" s="2">
        <f>1/(10^(-L172/400)+1)</f>
        <v>0.27683795120400811</v>
      </c>
      <c r="O172" s="2">
        <f>1-N172</f>
        <v>0.72316204879599189</v>
      </c>
      <c r="P172" s="3">
        <f>K172+L172</f>
        <v>1411.1959999999999</v>
      </c>
      <c r="Q172" s="3">
        <f>J172-L172</f>
        <v>1524.8040000000001</v>
      </c>
      <c r="U172" s="3"/>
    </row>
    <row r="173" spans="1:21" x14ac:dyDescent="0.2">
      <c r="A173">
        <v>13</v>
      </c>
      <c r="B173" s="1">
        <v>44899</v>
      </c>
      <c r="C173" t="s">
        <v>29</v>
      </c>
      <c r="D173" t="s">
        <v>17</v>
      </c>
      <c r="H173">
        <v>0</v>
      </c>
      <c r="I173">
        <v>3140</v>
      </c>
      <c r="J173">
        <f>VLOOKUP(C173, ELO!$A$1:$D$33, 4, FALSE)</f>
        <v>1535</v>
      </c>
      <c r="K173">
        <f>VLOOKUP(D173, ELO!$A$1:$D$33, 4, FALSE)</f>
        <v>1578</v>
      </c>
      <c r="L173">
        <f>J173-K173+48+4*(M173/1000)</f>
        <v>17.560000000000002</v>
      </c>
      <c r="M173">
        <f>I173-H173</f>
        <v>3140</v>
      </c>
      <c r="N173" s="2">
        <f>1/(10^(-L173/400)+1)</f>
        <v>0.52524937548413508</v>
      </c>
      <c r="O173" s="2">
        <f>1-N173</f>
        <v>0.47475062451586492</v>
      </c>
      <c r="P173" s="3">
        <f>K173+L173</f>
        <v>1595.56</v>
      </c>
      <c r="Q173" s="3">
        <f>J173-L173</f>
        <v>1517.44</v>
      </c>
      <c r="U173" s="3"/>
    </row>
    <row r="174" spans="1:21" x14ac:dyDescent="0.2">
      <c r="A174">
        <v>10</v>
      </c>
      <c r="B174" s="1">
        <v>44878</v>
      </c>
      <c r="C174" t="s">
        <v>4</v>
      </c>
      <c r="D174" t="s">
        <v>18</v>
      </c>
      <c r="H174">
        <v>0</v>
      </c>
      <c r="I174">
        <v>958</v>
      </c>
      <c r="J174">
        <f>VLOOKUP(C174, ELO!$A$1:$D$33, 4, FALSE)</f>
        <v>1683</v>
      </c>
      <c r="K174">
        <f>VLOOKUP(D174, ELO!$A$1:$D$33, 4, FALSE)</f>
        <v>1529</v>
      </c>
      <c r="L174">
        <f>J174-K174+48+4*(M174/1000)</f>
        <v>205.83199999999999</v>
      </c>
      <c r="M174">
        <f>I174-H174</f>
        <v>958</v>
      </c>
      <c r="N174" s="2">
        <f>1/(10^(-L174/400)+1)</f>
        <v>0.76582127911877595</v>
      </c>
      <c r="O174" s="2">
        <f>1-N174</f>
        <v>0.23417872088122405</v>
      </c>
      <c r="P174" s="3">
        <f>K174+L174</f>
        <v>1734.8319999999999</v>
      </c>
      <c r="Q174" s="3">
        <f>J174-L174</f>
        <v>1477.1680000000001</v>
      </c>
      <c r="U174" s="3"/>
    </row>
    <row r="175" spans="1:21" x14ac:dyDescent="0.2">
      <c r="A175">
        <v>18</v>
      </c>
      <c r="B175" s="1">
        <v>44934</v>
      </c>
      <c r="C175" t="s">
        <v>6</v>
      </c>
      <c r="D175" t="s">
        <v>18</v>
      </c>
      <c r="H175">
        <v>0</v>
      </c>
      <c r="I175">
        <v>409</v>
      </c>
      <c r="J175">
        <f>VLOOKUP(C175, ELO!$A$1:$D$33, 4, FALSE)</f>
        <v>1417</v>
      </c>
      <c r="K175">
        <f>VLOOKUP(D175, ELO!$A$1:$D$33, 4, FALSE)</f>
        <v>1529</v>
      </c>
      <c r="L175">
        <f>J175-K175+48+4*(M175/1000)</f>
        <v>-62.363999999999997</v>
      </c>
      <c r="M175">
        <f>I175-H175</f>
        <v>409</v>
      </c>
      <c r="N175" s="2">
        <f>1/(10^(-L175/400)+1)</f>
        <v>0.41120261760592208</v>
      </c>
      <c r="O175" s="2">
        <f>1-N175</f>
        <v>0.58879738239407797</v>
      </c>
      <c r="P175" s="3">
        <f>K175+L175</f>
        <v>1466.636</v>
      </c>
      <c r="Q175" s="3">
        <f>J175-L175</f>
        <v>1479.364</v>
      </c>
      <c r="U175" s="3"/>
    </row>
    <row r="176" spans="1:21" x14ac:dyDescent="0.2">
      <c r="A176">
        <v>14</v>
      </c>
      <c r="B176" s="1">
        <v>44906</v>
      </c>
      <c r="C176" t="s">
        <v>11</v>
      </c>
      <c r="D176" t="s">
        <v>18</v>
      </c>
      <c r="H176">
        <v>0</v>
      </c>
      <c r="I176">
        <v>697</v>
      </c>
      <c r="J176">
        <f>VLOOKUP(C176, ELO!$A$1:$D$33, 4, FALSE)</f>
        <v>1431</v>
      </c>
      <c r="K176">
        <f>VLOOKUP(D176, ELO!$A$1:$D$33, 4, FALSE)</f>
        <v>1529</v>
      </c>
      <c r="L176">
        <f>J176-K176+48+4*(M176/1000)</f>
        <v>-47.212000000000003</v>
      </c>
      <c r="M176">
        <f>I176-H176</f>
        <v>697</v>
      </c>
      <c r="N176" s="2">
        <f>1/(10^(-L176/400)+1)</f>
        <v>0.43247160347399238</v>
      </c>
      <c r="O176" s="2">
        <f>1-N176</f>
        <v>0.56752839652600762</v>
      </c>
      <c r="P176" s="3">
        <f>K176+L176</f>
        <v>1481.788</v>
      </c>
      <c r="Q176" s="3">
        <f>J176-L176</f>
        <v>1478.212</v>
      </c>
      <c r="U176" s="3"/>
    </row>
    <row r="177" spans="1:21" x14ac:dyDescent="0.2">
      <c r="A177">
        <v>17</v>
      </c>
      <c r="B177" s="1">
        <v>44927</v>
      </c>
      <c r="C177" t="s">
        <v>12</v>
      </c>
      <c r="D177" t="s">
        <v>18</v>
      </c>
      <c r="H177">
        <v>0</v>
      </c>
      <c r="I177">
        <v>280</v>
      </c>
      <c r="J177">
        <f>VLOOKUP(C177, ELO!$A$1:$D$33, 4, FALSE)</f>
        <v>1572</v>
      </c>
      <c r="K177">
        <f>VLOOKUP(D177, ELO!$A$1:$D$33, 4, FALSE)</f>
        <v>1529</v>
      </c>
      <c r="L177">
        <f>J177-K177+48+4*(M177/1000)</f>
        <v>92.12</v>
      </c>
      <c r="M177">
        <f>I177-H177</f>
        <v>280</v>
      </c>
      <c r="N177" s="2">
        <f>1/(10^(-L177/400)+1)</f>
        <v>0.62954966214610497</v>
      </c>
      <c r="O177" s="2">
        <f>1-N177</f>
        <v>0.37045033785389503</v>
      </c>
      <c r="P177" s="3">
        <f>K177+L177</f>
        <v>1621.12</v>
      </c>
      <c r="Q177" s="3">
        <f>J177-L177</f>
        <v>1479.88</v>
      </c>
      <c r="U177" s="3"/>
    </row>
    <row r="178" spans="1:21" x14ac:dyDescent="0.2">
      <c r="A178">
        <v>6</v>
      </c>
      <c r="B178" s="1">
        <v>44850</v>
      </c>
      <c r="C178" t="s">
        <v>17</v>
      </c>
      <c r="D178" t="s">
        <v>18</v>
      </c>
      <c r="H178">
        <v>0</v>
      </c>
      <c r="I178">
        <v>1794</v>
      </c>
      <c r="J178">
        <f>VLOOKUP(C178, ELO!$A$1:$D$33, 4, FALSE)</f>
        <v>1578</v>
      </c>
      <c r="K178">
        <f>VLOOKUP(D178, ELO!$A$1:$D$33, 4, FALSE)</f>
        <v>1529</v>
      </c>
      <c r="L178">
        <f>J178-K178+48+4*(M178/1000)</f>
        <v>104.176</v>
      </c>
      <c r="M178">
        <f>I178-H178</f>
        <v>1794</v>
      </c>
      <c r="N178" s="2">
        <f>1/(10^(-L178/400)+1)</f>
        <v>0.64558429574381282</v>
      </c>
      <c r="O178" s="2">
        <f>1-N178</f>
        <v>0.35441570425618718</v>
      </c>
      <c r="P178" s="3">
        <f>K178+L178</f>
        <v>1633.1759999999999</v>
      </c>
      <c r="Q178" s="3">
        <f>J178-L178</f>
        <v>1473.8240000000001</v>
      </c>
      <c r="U178" s="3"/>
    </row>
    <row r="179" spans="1:21" x14ac:dyDescent="0.2">
      <c r="A179">
        <v>4</v>
      </c>
      <c r="B179" s="1">
        <v>44836</v>
      </c>
      <c r="C179" t="s">
        <v>21</v>
      </c>
      <c r="D179" t="s">
        <v>18</v>
      </c>
      <c r="H179">
        <v>4627</v>
      </c>
      <c r="I179">
        <v>4076</v>
      </c>
      <c r="J179">
        <f>VLOOKUP(C179, ELO!$A$1:$D$33, 4, FALSE)</f>
        <v>1492</v>
      </c>
      <c r="K179">
        <f>VLOOKUP(D179, ELO!$A$1:$D$33, 4, FALSE)</f>
        <v>1529</v>
      </c>
      <c r="L179">
        <f>J179-K179+48+4*(M179/1000)</f>
        <v>8.7959999999999994</v>
      </c>
      <c r="M179">
        <f>I179-H179</f>
        <v>-551</v>
      </c>
      <c r="N179" s="2">
        <f>1/(10^(-L179/400)+1)</f>
        <v>0.51265575777597916</v>
      </c>
      <c r="O179" s="2">
        <f>1-N179</f>
        <v>0.48734424222402084</v>
      </c>
      <c r="P179" s="3">
        <f>K179+L179</f>
        <v>1537.796</v>
      </c>
      <c r="Q179" s="3">
        <f>J179-L179</f>
        <v>1483.204</v>
      </c>
      <c r="U179" s="3"/>
    </row>
    <row r="180" spans="1:21" x14ac:dyDescent="0.2">
      <c r="A180">
        <v>2</v>
      </c>
      <c r="B180" s="1">
        <v>44823</v>
      </c>
      <c r="C180" t="s">
        <v>25</v>
      </c>
      <c r="D180" t="s">
        <v>18</v>
      </c>
      <c r="E180">
        <v>1</v>
      </c>
      <c r="F180">
        <v>0</v>
      </c>
      <c r="G180">
        <v>0</v>
      </c>
      <c r="H180">
        <v>0</v>
      </c>
      <c r="I180">
        <v>1181</v>
      </c>
      <c r="J180">
        <f>VLOOKUP(C180, ELO!$A$1:$D$33, 4, FALSE)</f>
        <v>1586</v>
      </c>
      <c r="K180">
        <f>VLOOKUP(D180, ELO!$A$1:$D$33, 4, FALSE)</f>
        <v>1529</v>
      </c>
      <c r="L180">
        <f>J180-K180+48+4*(M180/1000)</f>
        <v>109.724</v>
      </c>
      <c r="M180">
        <f>I180-H180</f>
        <v>1181</v>
      </c>
      <c r="N180" s="2">
        <f>1/(10^(-L180/400)+1)</f>
        <v>0.65285718122765124</v>
      </c>
      <c r="O180" s="2">
        <f>1-N180</f>
        <v>0.34714281877234876</v>
      </c>
      <c r="P180" s="3">
        <f>K180+L180</f>
        <v>1638.7239999999999</v>
      </c>
      <c r="Q180" s="3">
        <f>J180-L180</f>
        <v>1476.2760000000001</v>
      </c>
      <c r="U180" s="3"/>
    </row>
    <row r="181" spans="1:21" x14ac:dyDescent="0.2">
      <c r="A181">
        <v>9</v>
      </c>
      <c r="B181" s="1">
        <v>44871</v>
      </c>
      <c r="C181" t="s">
        <v>32</v>
      </c>
      <c r="D181" t="s">
        <v>18</v>
      </c>
      <c r="H181">
        <v>0</v>
      </c>
      <c r="I181">
        <v>1115</v>
      </c>
      <c r="J181">
        <f>VLOOKUP(C181, ELO!$A$1:$D$33, 4, FALSE)</f>
        <v>1471</v>
      </c>
      <c r="K181">
        <f>VLOOKUP(D181, ELO!$A$1:$D$33, 4, FALSE)</f>
        <v>1529</v>
      </c>
      <c r="L181">
        <f>J181-K181+48+4*(M181/1000)</f>
        <v>-5.54</v>
      </c>
      <c r="M181">
        <f>I181-H181</f>
        <v>1115</v>
      </c>
      <c r="N181" s="2">
        <f>1/(10^(-L181/400)+1)</f>
        <v>0.49202797474870846</v>
      </c>
      <c r="O181" s="2">
        <f>1-N181</f>
        <v>0.50797202525129159</v>
      </c>
      <c r="P181" s="3">
        <f>K181+L181</f>
        <v>1523.46</v>
      </c>
      <c r="Q181" s="3">
        <f>J181-L181</f>
        <v>1476.54</v>
      </c>
      <c r="U181" s="3"/>
    </row>
    <row r="182" spans="1:21" x14ac:dyDescent="0.2">
      <c r="A182">
        <v>14</v>
      </c>
      <c r="B182" s="1">
        <v>44907</v>
      </c>
      <c r="C182" t="s">
        <v>1</v>
      </c>
      <c r="D182" t="s">
        <v>19</v>
      </c>
      <c r="H182">
        <v>0</v>
      </c>
      <c r="I182">
        <v>2700</v>
      </c>
      <c r="J182">
        <f>VLOOKUP(C182, ELO!$A$1:$D$33, 4, FALSE)</f>
        <v>1495</v>
      </c>
      <c r="K182">
        <f>VLOOKUP(D182, ELO!$A$1:$D$33, 4, FALSE)</f>
        <v>1509</v>
      </c>
      <c r="L182">
        <f>J182-K182+48+4*(M182/1000)+25</f>
        <v>69.8</v>
      </c>
      <c r="M182">
        <f>I182-H182</f>
        <v>2700</v>
      </c>
      <c r="N182" s="2">
        <f>1/(10^(-L182/400)+1)</f>
        <v>0.59912031641588392</v>
      </c>
      <c r="O182" s="2">
        <f>1-N182</f>
        <v>0.40087968358411608</v>
      </c>
      <c r="P182" s="3">
        <f>K182+L182</f>
        <v>1578.8</v>
      </c>
      <c r="Q182" s="3">
        <f>J182-L182</f>
        <v>1425.2</v>
      </c>
      <c r="U182" s="3"/>
    </row>
    <row r="183" spans="1:21" x14ac:dyDescent="0.2">
      <c r="A183">
        <v>18</v>
      </c>
      <c r="B183" s="1">
        <v>44934</v>
      </c>
      <c r="C183" t="s">
        <v>4</v>
      </c>
      <c r="D183" t="s">
        <v>19</v>
      </c>
      <c r="H183">
        <v>0</v>
      </c>
      <c r="I183">
        <v>455</v>
      </c>
      <c r="J183">
        <f>VLOOKUP(C183, ELO!$A$1:$D$33, 4, FALSE)</f>
        <v>1683</v>
      </c>
      <c r="K183">
        <f>VLOOKUP(D183, ELO!$A$1:$D$33, 4, FALSE)</f>
        <v>1509</v>
      </c>
      <c r="L183">
        <f>J183-K183+48+4*(M183/1000)</f>
        <v>223.82</v>
      </c>
      <c r="M183">
        <f>I183-H183</f>
        <v>455</v>
      </c>
      <c r="N183" s="2">
        <f>1/(10^(-L183/400)+1)</f>
        <v>0.78387819581446039</v>
      </c>
      <c r="O183" s="2">
        <f>1-N183</f>
        <v>0.21612180418553961</v>
      </c>
      <c r="P183" s="3">
        <f>K183+L183</f>
        <v>1732.82</v>
      </c>
      <c r="Q183" s="3">
        <f>J183-L183</f>
        <v>1459.18</v>
      </c>
      <c r="U183" s="3"/>
    </row>
    <row r="184" spans="1:21" x14ac:dyDescent="0.2">
      <c r="A184">
        <v>6</v>
      </c>
      <c r="B184" s="1">
        <v>44850</v>
      </c>
      <c r="C184" t="s">
        <v>8</v>
      </c>
      <c r="D184" t="s">
        <v>19</v>
      </c>
      <c r="H184">
        <v>0</v>
      </c>
      <c r="I184">
        <v>639</v>
      </c>
      <c r="J184">
        <f>VLOOKUP(C184, ELO!$A$1:$D$33, 4, FALSE)</f>
        <v>1531</v>
      </c>
      <c r="K184">
        <f>VLOOKUP(D184, ELO!$A$1:$D$33, 4, FALSE)</f>
        <v>1509</v>
      </c>
      <c r="L184">
        <f>J184-K184+48+4*(M184/1000)</f>
        <v>72.555999999999997</v>
      </c>
      <c r="M184">
        <f>I184-H184</f>
        <v>639</v>
      </c>
      <c r="N184" s="2">
        <f>1/(10^(-L184/400)+1)</f>
        <v>0.60292458794726678</v>
      </c>
      <c r="O184" s="2">
        <f>1-N184</f>
        <v>0.39707541205273322</v>
      </c>
      <c r="P184" s="3">
        <f>K184+L184</f>
        <v>1581.556</v>
      </c>
      <c r="Q184" s="3">
        <f>J184-L184</f>
        <v>1458.444</v>
      </c>
      <c r="U184" s="3"/>
    </row>
    <row r="185" spans="1:21" x14ac:dyDescent="0.2">
      <c r="A185">
        <v>4</v>
      </c>
      <c r="B185" s="1">
        <v>44836</v>
      </c>
      <c r="C185" t="s">
        <v>12</v>
      </c>
      <c r="D185" t="s">
        <v>19</v>
      </c>
      <c r="H185">
        <v>0</v>
      </c>
      <c r="I185">
        <v>1192</v>
      </c>
      <c r="J185">
        <f>VLOOKUP(C185, ELO!$A$1:$D$33, 4, FALSE)</f>
        <v>1572</v>
      </c>
      <c r="K185">
        <f>VLOOKUP(D185, ELO!$A$1:$D$33, 4, FALSE)</f>
        <v>1509</v>
      </c>
      <c r="L185">
        <f>J185-K185+48+4*(M185/1000)</f>
        <v>115.768</v>
      </c>
      <c r="M185">
        <f>I185-H185</f>
        <v>1192</v>
      </c>
      <c r="N185" s="2">
        <f>1/(10^(-L185/400)+1)</f>
        <v>0.66069976918183582</v>
      </c>
      <c r="O185" s="2">
        <f>1-N185</f>
        <v>0.33930023081816418</v>
      </c>
      <c r="P185" s="3">
        <f>K185+L185</f>
        <v>1624.768</v>
      </c>
      <c r="Q185" s="3">
        <f>J185-L185</f>
        <v>1456.232</v>
      </c>
      <c r="U185" s="3"/>
    </row>
    <row r="186" spans="1:21" x14ac:dyDescent="0.2">
      <c r="A186">
        <v>15</v>
      </c>
      <c r="B186" s="1">
        <v>44913</v>
      </c>
      <c r="C186" t="s">
        <v>24</v>
      </c>
      <c r="D186" t="s">
        <v>19</v>
      </c>
      <c r="H186">
        <v>0</v>
      </c>
      <c r="I186">
        <v>2722</v>
      </c>
      <c r="J186">
        <f>VLOOKUP(C186, ELO!$A$1:$D$33, 4, FALSE)</f>
        <v>1457</v>
      </c>
      <c r="K186">
        <f>VLOOKUP(D186, ELO!$A$1:$D$33, 4, FALSE)</f>
        <v>1509</v>
      </c>
      <c r="L186">
        <f>J186-K186+48+4*(M186/1000)</f>
        <v>6.8879999999999999</v>
      </c>
      <c r="M186">
        <f>I186-H186</f>
        <v>2722</v>
      </c>
      <c r="N186" s="2">
        <f>1/(10^(-L186/400)+1)</f>
        <v>0.50991133034015901</v>
      </c>
      <c r="O186" s="2">
        <f>1-N186</f>
        <v>0.49008866965984099</v>
      </c>
      <c r="P186" s="3">
        <f>K186+L186</f>
        <v>1515.8879999999999</v>
      </c>
      <c r="Q186" s="3">
        <f>J186-L186</f>
        <v>1450.1120000000001</v>
      </c>
      <c r="U186" s="3"/>
    </row>
    <row r="187" spans="1:21" x14ac:dyDescent="0.2">
      <c r="A187">
        <v>1</v>
      </c>
      <c r="B187" s="1">
        <v>44815</v>
      </c>
      <c r="C187" t="s">
        <v>17</v>
      </c>
      <c r="D187" t="s">
        <v>19</v>
      </c>
      <c r="E187">
        <v>1</v>
      </c>
      <c r="F187">
        <v>0</v>
      </c>
      <c r="G187">
        <v>0</v>
      </c>
      <c r="H187">
        <v>0</v>
      </c>
      <c r="I187">
        <v>1492</v>
      </c>
      <c r="J187">
        <f>VLOOKUP(C187, ELO!$A$1:$D$33, 4, FALSE)</f>
        <v>1578</v>
      </c>
      <c r="K187">
        <f>VLOOKUP(D187, ELO!$A$1:$D$33, 4, FALSE)</f>
        <v>1509</v>
      </c>
      <c r="L187">
        <f>J187-K187+48+4*(M187/1000)</f>
        <v>122.968</v>
      </c>
      <c r="M187">
        <f>I187-H187</f>
        <v>1492</v>
      </c>
      <c r="N187" s="2">
        <f>1/(10^(-L187/400)+1)</f>
        <v>0.66992828256270542</v>
      </c>
      <c r="O187" s="2">
        <f>1-N187</f>
        <v>0.33007171743729458</v>
      </c>
      <c r="P187" s="3">
        <f>K187+L187</f>
        <v>1631.9680000000001</v>
      </c>
      <c r="Q187" s="3">
        <f>J187-L187</f>
        <v>1455.0319999999999</v>
      </c>
      <c r="U187" s="3"/>
    </row>
    <row r="188" spans="1:21" x14ac:dyDescent="0.2">
      <c r="A188">
        <v>12</v>
      </c>
      <c r="B188" s="1">
        <v>44889</v>
      </c>
      <c r="C188" t="s">
        <v>18</v>
      </c>
      <c r="D188" t="s">
        <v>19</v>
      </c>
      <c r="H188">
        <v>0</v>
      </c>
      <c r="I188">
        <v>1392</v>
      </c>
      <c r="J188">
        <f>VLOOKUP(C188, ELO!$A$1:$D$33, 4, FALSE)</f>
        <v>1529</v>
      </c>
      <c r="K188">
        <f>VLOOKUP(D188, ELO!$A$1:$D$33, 4, FALSE)</f>
        <v>1509</v>
      </c>
      <c r="L188">
        <f>J188-K188+48+4*(M188/1000)</f>
        <v>73.567999999999998</v>
      </c>
      <c r="M188">
        <f>I188-H188</f>
        <v>1392</v>
      </c>
      <c r="N188" s="2">
        <f>1/(10^(-L188/400)+1)</f>
        <v>0.60431842065577956</v>
      </c>
      <c r="O188" s="2">
        <f>1-N188</f>
        <v>0.39568157934422044</v>
      </c>
      <c r="P188" s="3">
        <f>K188+L188</f>
        <v>1582.568</v>
      </c>
      <c r="Q188" s="3">
        <f>J188-L188</f>
        <v>1455.432</v>
      </c>
      <c r="U188" s="3"/>
    </row>
    <row r="189" spans="1:21" x14ac:dyDescent="0.2">
      <c r="A189">
        <v>8</v>
      </c>
      <c r="B189" s="1">
        <v>44864</v>
      </c>
      <c r="C189" t="s">
        <v>23</v>
      </c>
      <c r="D189" t="s">
        <v>19</v>
      </c>
      <c r="H189">
        <v>0</v>
      </c>
      <c r="I189">
        <v>204</v>
      </c>
      <c r="J189">
        <f>VLOOKUP(C189, ELO!$A$1:$D$33, 4, FALSE)</f>
        <v>1358</v>
      </c>
      <c r="K189">
        <f>VLOOKUP(D189, ELO!$A$1:$D$33, 4, FALSE)</f>
        <v>1509</v>
      </c>
      <c r="L189">
        <f>J189-K189+48+4*(M189/1000)</f>
        <v>-102.184</v>
      </c>
      <c r="M189">
        <f>I189-H189</f>
        <v>204</v>
      </c>
      <c r="N189" s="2">
        <f>1/(10^(-L189/400)+1)</f>
        <v>0.35704374319121901</v>
      </c>
      <c r="O189" s="2">
        <f>1-N189</f>
        <v>0.64295625680878099</v>
      </c>
      <c r="P189" s="3">
        <f>K189+L189</f>
        <v>1406.816</v>
      </c>
      <c r="Q189" s="3">
        <f>J189-L189</f>
        <v>1460.184</v>
      </c>
      <c r="U189" s="3"/>
    </row>
    <row r="190" spans="1:21" x14ac:dyDescent="0.2">
      <c r="A190">
        <v>2</v>
      </c>
      <c r="B190" s="1">
        <v>44822</v>
      </c>
      <c r="C190" t="s">
        <v>26</v>
      </c>
      <c r="D190" t="s">
        <v>19</v>
      </c>
      <c r="E190">
        <v>0</v>
      </c>
      <c r="F190">
        <v>1</v>
      </c>
      <c r="G190">
        <v>0</v>
      </c>
      <c r="H190">
        <v>0</v>
      </c>
      <c r="I190">
        <v>572</v>
      </c>
      <c r="J190">
        <f>VLOOKUP(C190, ELO!$A$1:$D$33, 4, FALSE)</f>
        <v>1472</v>
      </c>
      <c r="K190">
        <f>VLOOKUP(D190, ELO!$A$1:$D$33, 4, FALSE)</f>
        <v>1509</v>
      </c>
      <c r="L190">
        <f>J190-K190+48+4*(M190/1000)</f>
        <v>13.288</v>
      </c>
      <c r="M190">
        <f>I190-H190</f>
        <v>572</v>
      </c>
      <c r="N190" s="2">
        <f>1/(10^(-L190/400)+1)</f>
        <v>0.51911365059703563</v>
      </c>
      <c r="O190" s="2">
        <f>1-N190</f>
        <v>0.48088634940296437</v>
      </c>
      <c r="P190" s="3">
        <f>K190+L190</f>
        <v>1522.288</v>
      </c>
      <c r="Q190" s="3">
        <f>J190-L190</f>
        <v>1458.712</v>
      </c>
      <c r="U190" s="3"/>
    </row>
    <row r="191" spans="1:21" x14ac:dyDescent="0.2">
      <c r="A191">
        <v>7</v>
      </c>
      <c r="B191" s="1">
        <v>44854</v>
      </c>
      <c r="C191" t="s">
        <v>1</v>
      </c>
      <c r="D191" t="s">
        <v>21</v>
      </c>
      <c r="H191">
        <v>0</v>
      </c>
      <c r="I191">
        <v>1548</v>
      </c>
      <c r="J191">
        <f>VLOOKUP(C191, ELO!$A$1:$D$33, 4, FALSE)</f>
        <v>1495</v>
      </c>
      <c r="K191">
        <f>VLOOKUP(D191, ELO!$A$1:$D$33, 4, FALSE)</f>
        <v>1492</v>
      </c>
      <c r="L191">
        <f>J191-K191+48+4*(M191/1000)</f>
        <v>57.192</v>
      </c>
      <c r="M191">
        <f>I191-H191</f>
        <v>1548</v>
      </c>
      <c r="N191" s="2">
        <f>1/(10^(-L191/400)+1)</f>
        <v>0.58157045881768288</v>
      </c>
      <c r="O191" s="2">
        <f>1-N191</f>
        <v>0.41842954118231712</v>
      </c>
      <c r="P191" s="3">
        <f>K191+L191</f>
        <v>1549.192</v>
      </c>
      <c r="Q191" s="3">
        <f>J191-L191</f>
        <v>1437.808</v>
      </c>
      <c r="U191" s="3"/>
    </row>
    <row r="192" spans="1:21" x14ac:dyDescent="0.2">
      <c r="A192">
        <v>1</v>
      </c>
      <c r="B192" s="1">
        <v>44815</v>
      </c>
      <c r="C192" t="s">
        <v>2</v>
      </c>
      <c r="D192" t="s">
        <v>21</v>
      </c>
      <c r="E192">
        <v>0</v>
      </c>
      <c r="F192">
        <v>1</v>
      </c>
      <c r="G192">
        <v>0</v>
      </c>
      <c r="H192">
        <v>0</v>
      </c>
      <c r="I192">
        <v>473</v>
      </c>
      <c r="J192">
        <f>VLOOKUP(C192, ELO!$A$1:$D$33, 4, FALSE)</f>
        <v>1364</v>
      </c>
      <c r="K192">
        <f>VLOOKUP(D192, ELO!$A$1:$D$33, 4, FALSE)</f>
        <v>1492</v>
      </c>
      <c r="L192">
        <f>J192-K192+48+4*(M192/1000)</f>
        <v>-78.108000000000004</v>
      </c>
      <c r="M192">
        <f>I192-H192</f>
        <v>473</v>
      </c>
      <c r="N192" s="2">
        <f>1/(10^(-L192/400)+1)</f>
        <v>0.38944974125023357</v>
      </c>
      <c r="O192" s="2">
        <f>1-N192</f>
        <v>0.61055025874976643</v>
      </c>
      <c r="P192" s="3">
        <f>K192+L192</f>
        <v>1413.8920000000001</v>
      </c>
      <c r="Q192" s="3">
        <f>J192-L192</f>
        <v>1442.1079999999999</v>
      </c>
      <c r="U192" s="3"/>
    </row>
    <row r="193" spans="1:21" x14ac:dyDescent="0.2">
      <c r="A193">
        <v>3</v>
      </c>
      <c r="B193" s="1">
        <v>44829</v>
      </c>
      <c r="C193" t="s">
        <v>5</v>
      </c>
      <c r="D193" t="s">
        <v>21</v>
      </c>
      <c r="H193">
        <v>0</v>
      </c>
      <c r="I193">
        <v>713</v>
      </c>
      <c r="J193">
        <f>VLOOKUP(C193, ELO!$A$1:$D$33, 4, FALSE)</f>
        <v>1387</v>
      </c>
      <c r="K193">
        <f>VLOOKUP(D193, ELO!$A$1:$D$33, 4, FALSE)</f>
        <v>1492</v>
      </c>
      <c r="L193">
        <f>J193-K193+48+4*(M193/1000)</f>
        <v>-54.148000000000003</v>
      </c>
      <c r="M193">
        <f>I193-H193</f>
        <v>713</v>
      </c>
      <c r="N193" s="2">
        <f>1/(10^(-L193/400)+1)</f>
        <v>0.42269961211192164</v>
      </c>
      <c r="O193" s="2">
        <f>1-N193</f>
        <v>0.57730038788807836</v>
      </c>
      <c r="P193" s="3">
        <f>K193+L193</f>
        <v>1437.8520000000001</v>
      </c>
      <c r="Q193" s="3">
        <f>J193-L193</f>
        <v>1441.1479999999999</v>
      </c>
      <c r="U193" s="3"/>
    </row>
    <row r="194" spans="1:21" x14ac:dyDescent="0.2">
      <c r="A194">
        <v>16</v>
      </c>
      <c r="B194" s="1">
        <v>44919</v>
      </c>
      <c r="C194" t="s">
        <v>8</v>
      </c>
      <c r="D194" t="s">
        <v>21</v>
      </c>
      <c r="H194">
        <v>0</v>
      </c>
      <c r="I194">
        <v>1070</v>
      </c>
      <c r="J194">
        <f>VLOOKUP(C194, ELO!$A$1:$D$33, 4, FALSE)</f>
        <v>1531</v>
      </c>
      <c r="K194">
        <f>VLOOKUP(D194, ELO!$A$1:$D$33, 4, FALSE)</f>
        <v>1492</v>
      </c>
      <c r="L194">
        <f>J194-K194+48+4*(M194/1000)</f>
        <v>91.28</v>
      </c>
      <c r="M194">
        <f>I194-H194</f>
        <v>1070</v>
      </c>
      <c r="N194" s="2">
        <f>1/(10^(-L194/400)+1)</f>
        <v>0.62842125385989145</v>
      </c>
      <c r="O194" s="2">
        <f>1-N194</f>
        <v>0.37157874614010855</v>
      </c>
      <c r="P194" s="3">
        <f>K194+L194</f>
        <v>1583.28</v>
      </c>
      <c r="Q194" s="3">
        <f>J194-L194</f>
        <v>1439.72</v>
      </c>
      <c r="U194" s="3"/>
    </row>
    <row r="195" spans="1:21" x14ac:dyDescent="0.2">
      <c r="A195">
        <v>17</v>
      </c>
      <c r="B195" s="1">
        <v>44927</v>
      </c>
      <c r="C195" t="s">
        <v>25</v>
      </c>
      <c r="D195" t="s">
        <v>21</v>
      </c>
      <c r="H195">
        <v>0</v>
      </c>
      <c r="I195">
        <v>1245</v>
      </c>
      <c r="J195">
        <f>VLOOKUP(C195, ELO!$A$1:$D$33, 4, FALSE)</f>
        <v>1586</v>
      </c>
      <c r="K195">
        <f>VLOOKUP(D195, ELO!$A$1:$D$33, 4, FALSE)</f>
        <v>1492</v>
      </c>
      <c r="L195">
        <f>J195-K195+48+4*(M195/1000)</f>
        <v>146.97999999999999</v>
      </c>
      <c r="M195">
        <f>I195-H195</f>
        <v>1245</v>
      </c>
      <c r="N195" s="2">
        <f>1/(10^(-L195/400)+1)</f>
        <v>0.69974521494904385</v>
      </c>
      <c r="O195" s="2">
        <f>1-N195</f>
        <v>0.30025478505095615</v>
      </c>
      <c r="P195" s="3">
        <f>K195+L195</f>
        <v>1638.98</v>
      </c>
      <c r="Q195" s="3">
        <f>J195-L195</f>
        <v>1439.02</v>
      </c>
      <c r="U195" s="3"/>
    </row>
    <row r="196" spans="1:21" x14ac:dyDescent="0.2">
      <c r="A196">
        <v>10</v>
      </c>
      <c r="B196" s="1">
        <v>44878</v>
      </c>
      <c r="C196" t="s">
        <v>26</v>
      </c>
      <c r="D196" t="s">
        <v>21</v>
      </c>
      <c r="H196">
        <v>0</v>
      </c>
      <c r="I196">
        <v>1108</v>
      </c>
      <c r="J196">
        <f>VLOOKUP(C196, ELO!$A$1:$D$33, 4, FALSE)</f>
        <v>1472</v>
      </c>
      <c r="K196">
        <f>VLOOKUP(D196, ELO!$A$1:$D$33, 4, FALSE)</f>
        <v>1492</v>
      </c>
      <c r="L196">
        <f>J196-K196+48+4*(M196/1000)+25</f>
        <v>57.432000000000002</v>
      </c>
      <c r="M196">
        <f>I196-H196</f>
        <v>1108</v>
      </c>
      <c r="N196" s="2">
        <f>1/(10^(-L196/400)+1)</f>
        <v>0.58190661616415174</v>
      </c>
      <c r="O196" s="2">
        <f>1-N196</f>
        <v>0.41809338383584826</v>
      </c>
      <c r="P196" s="3">
        <f>K196+L196</f>
        <v>1549.432</v>
      </c>
      <c r="Q196" s="3">
        <f>J196-L196</f>
        <v>1414.568</v>
      </c>
      <c r="U196" s="3"/>
    </row>
    <row r="197" spans="1:21" x14ac:dyDescent="0.2">
      <c r="A197">
        <v>12</v>
      </c>
      <c r="B197" s="1">
        <v>44892</v>
      </c>
      <c r="C197" t="s">
        <v>29</v>
      </c>
      <c r="D197" t="s">
        <v>21</v>
      </c>
      <c r="H197">
        <v>0</v>
      </c>
      <c r="I197">
        <v>2298</v>
      </c>
      <c r="J197">
        <f>VLOOKUP(C197, ELO!$A$1:$D$33, 4, FALSE)</f>
        <v>1535</v>
      </c>
      <c r="K197">
        <f>VLOOKUP(D197, ELO!$A$1:$D$33, 4, FALSE)</f>
        <v>1492</v>
      </c>
      <c r="L197">
        <f>J197-K197+48+4*(M197/1000)</f>
        <v>100.19200000000001</v>
      </c>
      <c r="M197">
        <f>I197-H197</f>
        <v>2298</v>
      </c>
      <c r="N197" s="2">
        <f>1/(10^(-L197/400)+1)</f>
        <v>0.64031958773595421</v>
      </c>
      <c r="O197" s="2">
        <f>1-N197</f>
        <v>0.35968041226404579</v>
      </c>
      <c r="P197" s="3">
        <f>K197+L197</f>
        <v>1592.192</v>
      </c>
      <c r="Q197" s="3">
        <f>J197-L197</f>
        <v>1434.808</v>
      </c>
      <c r="U197" s="3"/>
    </row>
    <row r="198" spans="1:21" x14ac:dyDescent="0.2">
      <c r="A198">
        <v>13</v>
      </c>
      <c r="B198" s="1">
        <v>44900</v>
      </c>
      <c r="C198" t="s">
        <v>31</v>
      </c>
      <c r="D198" t="s">
        <v>21</v>
      </c>
      <c r="H198">
        <v>0</v>
      </c>
      <c r="I198">
        <v>668</v>
      </c>
      <c r="J198">
        <f>VLOOKUP(C198, ELO!$A$1:$D$33, 4, FALSE)</f>
        <v>1641</v>
      </c>
      <c r="K198">
        <f>VLOOKUP(D198, ELO!$A$1:$D$33, 4, FALSE)</f>
        <v>1492</v>
      </c>
      <c r="L198">
        <f>J198-K198+48+4*(M198/1000)</f>
        <v>199.672</v>
      </c>
      <c r="M198">
        <f>I198-H198</f>
        <v>668</v>
      </c>
      <c r="N198" s="2">
        <f>1/(10^(-L198/400)+1)</f>
        <v>0.75940211624456944</v>
      </c>
      <c r="O198" s="2">
        <f>1-N198</f>
        <v>0.24059788375543056</v>
      </c>
      <c r="P198" s="3">
        <f>K198+L198</f>
        <v>1691.672</v>
      </c>
      <c r="Q198" s="3">
        <f>J198-L198</f>
        <v>1441.328</v>
      </c>
      <c r="U198" s="3"/>
    </row>
    <row r="199" spans="1:21" x14ac:dyDescent="0.2">
      <c r="A199">
        <v>12</v>
      </c>
      <c r="B199" s="1">
        <v>44889</v>
      </c>
      <c r="C199" t="s">
        <v>9</v>
      </c>
      <c r="D199" t="s">
        <v>22</v>
      </c>
      <c r="H199">
        <v>0</v>
      </c>
      <c r="I199">
        <v>1589</v>
      </c>
      <c r="J199">
        <f>VLOOKUP(C199, ELO!$A$1:$D$33, 4, FALSE)</f>
        <v>1536</v>
      </c>
      <c r="K199">
        <f>VLOOKUP(D199, ELO!$A$1:$D$33, 4, FALSE)</f>
        <v>1451</v>
      </c>
      <c r="L199">
        <f>J199-K199+48+4*(M199/1000)</f>
        <v>139.35599999999999</v>
      </c>
      <c r="M199">
        <f>I199-H199</f>
        <v>1589</v>
      </c>
      <c r="N199" s="2">
        <f>1/(10^(-L199/400)+1)</f>
        <v>0.69044437710530027</v>
      </c>
      <c r="O199" s="2">
        <f>1-N199</f>
        <v>0.30955562289469973</v>
      </c>
      <c r="P199" s="3">
        <f>K199+L199</f>
        <v>1590.356</v>
      </c>
      <c r="Q199" s="3">
        <f>J199-L199</f>
        <v>1396.644</v>
      </c>
      <c r="U199" s="3"/>
    </row>
    <row r="200" spans="1:21" x14ac:dyDescent="0.2">
      <c r="A200">
        <v>5</v>
      </c>
      <c r="B200" s="1">
        <v>44843</v>
      </c>
      <c r="C200" t="s">
        <v>12</v>
      </c>
      <c r="D200" t="s">
        <v>22</v>
      </c>
      <c r="H200">
        <v>3841</v>
      </c>
      <c r="I200">
        <v>3461</v>
      </c>
      <c r="J200">
        <f>VLOOKUP(C200, ELO!$A$1:$D$33, 4, FALSE)</f>
        <v>1572</v>
      </c>
      <c r="K200">
        <f>VLOOKUP(D200, ELO!$A$1:$D$33, 4, FALSE)</f>
        <v>1451</v>
      </c>
      <c r="L200">
        <f>J200-K200+48+4*(M200/1000)</f>
        <v>167.48</v>
      </c>
      <c r="M200">
        <f>I200-H200</f>
        <v>-380</v>
      </c>
      <c r="N200" s="2">
        <f>1/(10^(-L200/400)+1)</f>
        <v>0.72394041884899907</v>
      </c>
      <c r="O200" s="2">
        <f>1-N200</f>
        <v>0.27605958115100093</v>
      </c>
      <c r="P200" s="3">
        <f>K200+L200</f>
        <v>1618.48</v>
      </c>
      <c r="Q200" s="3">
        <f>J200-L200</f>
        <v>1404.52</v>
      </c>
      <c r="U200" s="3"/>
    </row>
    <row r="201" spans="1:21" x14ac:dyDescent="0.2">
      <c r="A201">
        <v>7</v>
      </c>
      <c r="B201" s="1">
        <v>44857</v>
      </c>
      <c r="C201" t="s">
        <v>15</v>
      </c>
      <c r="D201" t="s">
        <v>22</v>
      </c>
      <c r="H201">
        <v>0</v>
      </c>
      <c r="I201">
        <v>953</v>
      </c>
      <c r="J201">
        <f>VLOOKUP(C201, ELO!$A$1:$D$33, 4, FALSE)</f>
        <v>1436</v>
      </c>
      <c r="K201">
        <f>VLOOKUP(D201, ELO!$A$1:$D$33, 4, FALSE)</f>
        <v>1451</v>
      </c>
      <c r="L201">
        <f>J201-K201+48+4*(M201/1000)</f>
        <v>36.811999999999998</v>
      </c>
      <c r="M201">
        <f>I201-H201</f>
        <v>953</v>
      </c>
      <c r="N201" s="2">
        <f>1/(10^(-L201/400)+1)</f>
        <v>0.55277937141296984</v>
      </c>
      <c r="O201" s="2">
        <f>1-N201</f>
        <v>0.44722062858703016</v>
      </c>
      <c r="P201" s="3">
        <f>K201+L201</f>
        <v>1487.8119999999999</v>
      </c>
      <c r="Q201" s="3">
        <f>J201-L201</f>
        <v>1399.1880000000001</v>
      </c>
      <c r="U201" s="3"/>
    </row>
    <row r="202" spans="1:21" x14ac:dyDescent="0.2">
      <c r="A202">
        <v>16</v>
      </c>
      <c r="B202" s="1">
        <v>44919</v>
      </c>
      <c r="C202" t="s">
        <v>18</v>
      </c>
      <c r="D202" t="s">
        <v>22</v>
      </c>
      <c r="H202">
        <v>0</v>
      </c>
      <c r="I202">
        <v>1211</v>
      </c>
      <c r="J202">
        <f>VLOOKUP(C202, ELO!$A$1:$D$33, 4, FALSE)</f>
        <v>1529</v>
      </c>
      <c r="K202">
        <f>VLOOKUP(D202, ELO!$A$1:$D$33, 4, FALSE)</f>
        <v>1451</v>
      </c>
      <c r="L202">
        <f>J202-K202+48+4*(M202/1000)</f>
        <v>130.84399999999999</v>
      </c>
      <c r="M202">
        <f>I202-H202</f>
        <v>1211</v>
      </c>
      <c r="N202" s="2">
        <f>1/(10^(-L202/400)+1)</f>
        <v>0.67987526042214608</v>
      </c>
      <c r="O202" s="2">
        <f>1-N202</f>
        <v>0.32012473957785392</v>
      </c>
      <c r="P202" s="3">
        <f>K202+L202</f>
        <v>1581.8440000000001</v>
      </c>
      <c r="Q202" s="3">
        <f>J202-L202</f>
        <v>1398.1559999999999</v>
      </c>
      <c r="U202" s="3"/>
    </row>
    <row r="203" spans="1:21" x14ac:dyDescent="0.2">
      <c r="A203">
        <v>18</v>
      </c>
      <c r="B203" s="1">
        <v>44934</v>
      </c>
      <c r="C203" t="s">
        <v>25</v>
      </c>
      <c r="D203" t="s">
        <v>22</v>
      </c>
      <c r="H203">
        <v>0</v>
      </c>
      <c r="I203">
        <v>91</v>
      </c>
      <c r="J203">
        <f>VLOOKUP(C203, ELO!$A$1:$D$33, 4, FALSE)</f>
        <v>1586</v>
      </c>
      <c r="K203">
        <f>VLOOKUP(D203, ELO!$A$1:$D$33, 4, FALSE)</f>
        <v>1451</v>
      </c>
      <c r="L203">
        <f>J203-K203+48+4*(M203/1000)</f>
        <v>183.364</v>
      </c>
      <c r="M203">
        <f>I203-H203</f>
        <v>91</v>
      </c>
      <c r="N203" s="2">
        <f>1/(10^(-L203/400)+1)</f>
        <v>0.74183501941932972</v>
      </c>
      <c r="O203" s="2">
        <f>1-N203</f>
        <v>0.25816498058067028</v>
      </c>
      <c r="P203" s="3">
        <f>K203+L203</f>
        <v>1634.364</v>
      </c>
      <c r="Q203" s="3">
        <f>J203-L203</f>
        <v>1402.636</v>
      </c>
      <c r="U203" s="3"/>
    </row>
    <row r="204" spans="1:21" x14ac:dyDescent="0.2">
      <c r="A204">
        <v>8</v>
      </c>
      <c r="B204" s="1">
        <v>44864</v>
      </c>
      <c r="C204" t="s">
        <v>30</v>
      </c>
      <c r="D204" t="s">
        <v>22</v>
      </c>
      <c r="H204">
        <v>0</v>
      </c>
      <c r="I204">
        <v>2864</v>
      </c>
      <c r="J204">
        <f>VLOOKUP(C204, ELO!$A$1:$D$33, 4, FALSE)</f>
        <v>1417</v>
      </c>
      <c r="K204">
        <f>VLOOKUP(D204, ELO!$A$1:$D$33, 4, FALSE)</f>
        <v>1451</v>
      </c>
      <c r="L204">
        <f>J204-K204+48+4*(M204/1000)</f>
        <v>25.456</v>
      </c>
      <c r="M204">
        <f>I204-H204</f>
        <v>2864</v>
      </c>
      <c r="N204" s="2">
        <f>1/(10^(-L204/400)+1)</f>
        <v>0.53656871571815867</v>
      </c>
      <c r="O204" s="2">
        <f>1-N204</f>
        <v>0.46343128428184133</v>
      </c>
      <c r="P204" s="3">
        <f>K204+L204</f>
        <v>1476.4559999999999</v>
      </c>
      <c r="Q204" s="3">
        <f>J204-L204</f>
        <v>1391.5440000000001</v>
      </c>
      <c r="U204" s="3"/>
    </row>
    <row r="205" spans="1:21" x14ac:dyDescent="0.2">
      <c r="A205">
        <v>1</v>
      </c>
      <c r="B205" s="1">
        <v>44815</v>
      </c>
      <c r="C205" t="s">
        <v>20</v>
      </c>
      <c r="D205" t="s">
        <v>22</v>
      </c>
      <c r="E205">
        <v>0</v>
      </c>
      <c r="F205">
        <v>1</v>
      </c>
      <c r="G205">
        <v>0</v>
      </c>
      <c r="H205">
        <v>0</v>
      </c>
      <c r="I205">
        <v>890</v>
      </c>
      <c r="J205">
        <f>VLOOKUP(C205, ELO!$A$1:$D$33, 4, FALSE)</f>
        <v>1490</v>
      </c>
      <c r="K205">
        <f>VLOOKUP(D205, ELO!$A$1:$D$33, 4, FALSE)</f>
        <v>1451</v>
      </c>
      <c r="L205">
        <f>J205-K205+48+4*(M205/1000)</f>
        <v>90.56</v>
      </c>
      <c r="M205">
        <f>I205-H205</f>
        <v>890</v>
      </c>
      <c r="N205" s="2">
        <f>1/(10^(-L205/400)+1)</f>
        <v>0.62745293024925508</v>
      </c>
      <c r="O205" s="2">
        <f>1-N205</f>
        <v>0.37254706975074492</v>
      </c>
      <c r="P205" s="3">
        <f>K205+L205</f>
        <v>1541.56</v>
      </c>
      <c r="Q205" s="3">
        <f>J205-L205</f>
        <v>1399.44</v>
      </c>
      <c r="U205" s="3"/>
    </row>
    <row r="206" spans="1:21" x14ac:dyDescent="0.2">
      <c r="A206">
        <v>15</v>
      </c>
      <c r="B206" s="1">
        <v>44913</v>
      </c>
      <c r="C206" t="s">
        <v>32</v>
      </c>
      <c r="D206" t="s">
        <v>22</v>
      </c>
      <c r="H206">
        <v>0</v>
      </c>
      <c r="I206">
        <v>228</v>
      </c>
      <c r="J206">
        <f>VLOOKUP(C206, ELO!$A$1:$D$33, 4, FALSE)</f>
        <v>1471</v>
      </c>
      <c r="K206">
        <f>VLOOKUP(D206, ELO!$A$1:$D$33, 4, FALSE)</f>
        <v>1451</v>
      </c>
      <c r="L206">
        <f>J206-K206+48+4*(M206/1000)+25</f>
        <v>93.912000000000006</v>
      </c>
      <c r="M206">
        <f>I206-H206</f>
        <v>228</v>
      </c>
      <c r="N206" s="2">
        <f>1/(10^(-L206/400)+1)</f>
        <v>0.63195219785928314</v>
      </c>
      <c r="O206" s="2">
        <f>1-N206</f>
        <v>0.36804780214071686</v>
      </c>
      <c r="P206" s="3">
        <f>K206+L206</f>
        <v>1544.912</v>
      </c>
      <c r="Q206" s="3">
        <f>J206-L206</f>
        <v>1377.088</v>
      </c>
      <c r="U206" s="3"/>
    </row>
    <row r="207" spans="1:21" x14ac:dyDescent="0.2">
      <c r="A207">
        <v>14</v>
      </c>
      <c r="B207" s="1">
        <v>44906</v>
      </c>
      <c r="C207" t="s">
        <v>4</v>
      </c>
      <c r="D207" t="s">
        <v>23</v>
      </c>
      <c r="H207">
        <v>0</v>
      </c>
      <c r="I207">
        <v>400</v>
      </c>
      <c r="J207">
        <f>VLOOKUP(C207, ELO!$A$1:$D$33, 4, FALSE)</f>
        <v>1683</v>
      </c>
      <c r="K207">
        <f>VLOOKUP(D207, ELO!$A$1:$D$33, 4, FALSE)</f>
        <v>1358</v>
      </c>
      <c r="L207">
        <f>J207-K207+48+4*(M207/1000)</f>
        <v>374.6</v>
      </c>
      <c r="M207">
        <f>I207-H207</f>
        <v>400</v>
      </c>
      <c r="N207" s="2">
        <f>1/(10^(-L207/400)+1)</f>
        <v>0.89626261814416708</v>
      </c>
      <c r="O207" s="2">
        <f>1-N207</f>
        <v>0.10373738185583292</v>
      </c>
      <c r="P207" s="3">
        <f>K207+L207</f>
        <v>1732.6</v>
      </c>
      <c r="Q207" s="3">
        <f>J207-L207</f>
        <v>1308.4000000000001</v>
      </c>
      <c r="U207" s="3"/>
    </row>
    <row r="208" spans="1:21" x14ac:dyDescent="0.2">
      <c r="A208">
        <v>2</v>
      </c>
      <c r="B208" s="1">
        <v>44822</v>
      </c>
      <c r="C208" t="s">
        <v>8</v>
      </c>
      <c r="D208" t="s">
        <v>23</v>
      </c>
      <c r="E208">
        <v>0</v>
      </c>
      <c r="F208">
        <v>1</v>
      </c>
      <c r="G208">
        <v>0</v>
      </c>
      <c r="H208">
        <v>0</v>
      </c>
      <c r="I208">
        <v>466</v>
      </c>
      <c r="J208">
        <f>VLOOKUP(C208, ELO!$A$1:$D$33, 4, FALSE)</f>
        <v>1531</v>
      </c>
      <c r="K208">
        <f>VLOOKUP(D208, ELO!$A$1:$D$33, 4, FALSE)</f>
        <v>1358</v>
      </c>
      <c r="L208">
        <f>J208-K208+48+4*(M208/1000)</f>
        <v>222.864</v>
      </c>
      <c r="M208">
        <f>I208-H208</f>
        <v>466</v>
      </c>
      <c r="N208" s="2">
        <f>1/(10^(-L208/400)+1)</f>
        <v>0.78294442851677937</v>
      </c>
      <c r="O208" s="2">
        <f>1-N208</f>
        <v>0.21705557148322063</v>
      </c>
      <c r="P208" s="3">
        <f>K208+L208</f>
        <v>1580.864</v>
      </c>
      <c r="Q208" s="3">
        <f>J208-L208</f>
        <v>1308.136</v>
      </c>
      <c r="U208" s="3"/>
    </row>
    <row r="209" spans="1:21" x14ac:dyDescent="0.2">
      <c r="A209">
        <v>7</v>
      </c>
      <c r="B209" s="1">
        <v>44857</v>
      </c>
      <c r="C209" t="s">
        <v>10</v>
      </c>
      <c r="D209" t="s">
        <v>23</v>
      </c>
      <c r="H209">
        <v>0</v>
      </c>
      <c r="I209">
        <v>1799</v>
      </c>
      <c r="J209">
        <f>VLOOKUP(C209, ELO!$A$1:$D$33, 4, FALSE)</f>
        <v>1521</v>
      </c>
      <c r="K209">
        <f>VLOOKUP(D209, ELO!$A$1:$D$33, 4, FALSE)</f>
        <v>1358</v>
      </c>
      <c r="L209">
        <f>J209-K209+48+4*(M209/1000)</f>
        <v>218.196</v>
      </c>
      <c r="M209">
        <f>I209-H209</f>
        <v>1799</v>
      </c>
      <c r="N209" s="2">
        <f>1/(10^(-L209/400)+1)</f>
        <v>0.77834316964975958</v>
      </c>
      <c r="O209" s="2">
        <f>1-N209</f>
        <v>0.22165683035024042</v>
      </c>
      <c r="P209" s="3">
        <f>K209+L209</f>
        <v>1576.1959999999999</v>
      </c>
      <c r="Q209" s="3">
        <f>J209-L209</f>
        <v>1302.8040000000001</v>
      </c>
      <c r="U209" s="3"/>
    </row>
    <row r="210" spans="1:21" x14ac:dyDescent="0.2">
      <c r="A210">
        <v>6</v>
      </c>
      <c r="B210" s="1">
        <v>44850</v>
      </c>
      <c r="C210" t="s">
        <v>12</v>
      </c>
      <c r="D210" t="s">
        <v>23</v>
      </c>
      <c r="H210">
        <v>0</v>
      </c>
      <c r="I210">
        <v>998</v>
      </c>
      <c r="J210">
        <f>VLOOKUP(C210, ELO!$A$1:$D$33, 4, FALSE)</f>
        <v>1572</v>
      </c>
      <c r="K210">
        <f>VLOOKUP(D210, ELO!$A$1:$D$33, 4, FALSE)</f>
        <v>1358</v>
      </c>
      <c r="L210">
        <f>J210-K210+48+4*(M210/1000)</f>
        <v>265.99200000000002</v>
      </c>
      <c r="M210">
        <f>I210-H210</f>
        <v>998</v>
      </c>
      <c r="N210" s="2">
        <f>1/(10^(-L210/400)+1)</f>
        <v>0.8221778784294369</v>
      </c>
      <c r="O210" s="2">
        <f>1-N210</f>
        <v>0.1778221215705631</v>
      </c>
      <c r="P210" s="3">
        <f>K210+L210</f>
        <v>1623.992</v>
      </c>
      <c r="Q210" s="3">
        <f>J210-L210</f>
        <v>1306.008</v>
      </c>
      <c r="U210" s="3"/>
    </row>
    <row r="211" spans="1:21" x14ac:dyDescent="0.2">
      <c r="A211">
        <v>18</v>
      </c>
      <c r="B211" s="1">
        <v>44934</v>
      </c>
      <c r="C211" t="s">
        <v>17</v>
      </c>
      <c r="D211" t="s">
        <v>23</v>
      </c>
      <c r="H211">
        <v>0</v>
      </c>
      <c r="I211">
        <v>1299</v>
      </c>
      <c r="J211">
        <f>VLOOKUP(C211, ELO!$A$1:$D$33, 4, FALSE)</f>
        <v>1578</v>
      </c>
      <c r="K211">
        <f>VLOOKUP(D211, ELO!$A$1:$D$33, 4, FALSE)</f>
        <v>1358</v>
      </c>
      <c r="L211">
        <f>J211-K211+48+4*(M211/1000)</f>
        <v>273.19600000000003</v>
      </c>
      <c r="M211">
        <f>I211-H211</f>
        <v>1299</v>
      </c>
      <c r="N211" s="2">
        <f>1/(10^(-L211/400)+1)</f>
        <v>0.8281600044902081</v>
      </c>
      <c r="O211" s="2">
        <f>1-N211</f>
        <v>0.1718399955097919</v>
      </c>
      <c r="P211" s="3">
        <f>K211+L211</f>
        <v>1631.1959999999999</v>
      </c>
      <c r="Q211" s="3">
        <f>J211-L211</f>
        <v>1304.8040000000001</v>
      </c>
      <c r="U211" s="3"/>
    </row>
    <row r="212" spans="1:21" x14ac:dyDescent="0.2">
      <c r="A212">
        <v>13</v>
      </c>
      <c r="B212" s="1">
        <v>44899</v>
      </c>
      <c r="C212" t="s">
        <v>18</v>
      </c>
      <c r="D212" t="s">
        <v>23</v>
      </c>
      <c r="H212">
        <v>0</v>
      </c>
      <c r="I212">
        <v>1211</v>
      </c>
      <c r="J212">
        <f>VLOOKUP(C212, ELO!$A$1:$D$33, 4, FALSE)</f>
        <v>1529</v>
      </c>
      <c r="K212">
        <f>VLOOKUP(D212, ELO!$A$1:$D$33, 4, FALSE)</f>
        <v>1358</v>
      </c>
      <c r="L212">
        <f>J212-K212+48+4*(M212/1000)</f>
        <v>223.84399999999999</v>
      </c>
      <c r="M212">
        <f>I212-H212</f>
        <v>1211</v>
      </c>
      <c r="N212" s="2">
        <f>1/(10^(-L212/400)+1)</f>
        <v>0.78390160019090149</v>
      </c>
      <c r="O212" s="2">
        <f>1-N212</f>
        <v>0.21609839980909851</v>
      </c>
      <c r="P212" s="3">
        <f>K212+L212</f>
        <v>1581.8440000000001</v>
      </c>
      <c r="Q212" s="3">
        <f>J212-L212</f>
        <v>1305.1559999999999</v>
      </c>
      <c r="U212" s="3"/>
    </row>
    <row r="213" spans="1:21" x14ac:dyDescent="0.2">
      <c r="A213">
        <v>11</v>
      </c>
      <c r="B213" s="1">
        <v>44885</v>
      </c>
      <c r="C213" t="s">
        <v>19</v>
      </c>
      <c r="D213" t="s">
        <v>23</v>
      </c>
      <c r="H213">
        <v>0</v>
      </c>
      <c r="I213">
        <v>204</v>
      </c>
      <c r="J213">
        <f>VLOOKUP(C213, ELO!$A$1:$D$33, 4, FALSE)</f>
        <v>1509</v>
      </c>
      <c r="K213">
        <f>VLOOKUP(D213, ELO!$A$1:$D$33, 4, FALSE)</f>
        <v>1358</v>
      </c>
      <c r="L213">
        <f>J213-K213+48+4*(M213/1000)+25-25</f>
        <v>199.816</v>
      </c>
      <c r="M213">
        <f>I213-H213</f>
        <v>204</v>
      </c>
      <c r="N213" s="2">
        <f>1/(10^(-L213/400)+1)</f>
        <v>0.75955353804161696</v>
      </c>
      <c r="O213" s="2">
        <f>1-N213</f>
        <v>0.24044646195838304</v>
      </c>
      <c r="P213" s="3">
        <f>K213+L213</f>
        <v>1557.816</v>
      </c>
      <c r="Q213" s="3">
        <f>J213-L213</f>
        <v>1309.184</v>
      </c>
      <c r="U213" s="3"/>
    </row>
    <row r="214" spans="1:21" x14ac:dyDescent="0.2">
      <c r="A214">
        <v>4</v>
      </c>
      <c r="B214" s="1">
        <v>44836</v>
      </c>
      <c r="C214" t="s">
        <v>26</v>
      </c>
      <c r="D214" t="s">
        <v>23</v>
      </c>
      <c r="H214">
        <v>0</v>
      </c>
      <c r="I214">
        <v>367</v>
      </c>
      <c r="J214">
        <f>VLOOKUP(C214, ELO!$A$1:$D$33, 4, FALSE)</f>
        <v>1472</v>
      </c>
      <c r="K214">
        <f>VLOOKUP(D214, ELO!$A$1:$D$33, 4, FALSE)</f>
        <v>1358</v>
      </c>
      <c r="L214">
        <f>J214-K214+48+4*(M214/1000)</f>
        <v>163.46799999999999</v>
      </c>
      <c r="M214">
        <f>I214-H214</f>
        <v>367</v>
      </c>
      <c r="N214" s="2">
        <f>1/(10^(-L214/400)+1)</f>
        <v>0.71930109362031103</v>
      </c>
      <c r="O214" s="2">
        <f>1-N214</f>
        <v>0.28069890637968897</v>
      </c>
      <c r="P214" s="3">
        <f>K214+L214</f>
        <v>1521.4680000000001</v>
      </c>
      <c r="Q214" s="3">
        <f>J214-L214</f>
        <v>1308.5319999999999</v>
      </c>
      <c r="U214" s="3"/>
    </row>
    <row r="215" spans="1:21" x14ac:dyDescent="0.2">
      <c r="A215">
        <v>17</v>
      </c>
      <c r="B215" s="1">
        <v>44927</v>
      </c>
      <c r="C215" t="s">
        <v>30</v>
      </c>
      <c r="D215" t="s">
        <v>23</v>
      </c>
      <c r="H215">
        <v>0</v>
      </c>
      <c r="I215">
        <v>2864</v>
      </c>
      <c r="J215">
        <f>VLOOKUP(C215, ELO!$A$1:$D$33, 4, FALSE)</f>
        <v>1417</v>
      </c>
      <c r="K215">
        <f>VLOOKUP(D215, ELO!$A$1:$D$33, 4, FALSE)</f>
        <v>1358</v>
      </c>
      <c r="L215">
        <f>J215-K215+48+4*(M215/1000)</f>
        <v>118.456</v>
      </c>
      <c r="M215">
        <f>I215-H215</f>
        <v>2864</v>
      </c>
      <c r="N215" s="2">
        <f>1/(10^(-L215/400)+1)</f>
        <v>0.66415984859415689</v>
      </c>
      <c r="O215" s="2">
        <f>1-N215</f>
        <v>0.33584015140584311</v>
      </c>
      <c r="P215" s="3">
        <f>K215+L215</f>
        <v>1476.4559999999999</v>
      </c>
      <c r="Q215" s="3">
        <f>J215-L215</f>
        <v>1298.5440000000001</v>
      </c>
      <c r="U215" s="3"/>
    </row>
    <row r="216" spans="1:21" x14ac:dyDescent="0.2">
      <c r="A216">
        <v>5</v>
      </c>
      <c r="B216" s="1">
        <v>44843</v>
      </c>
      <c r="C216" t="s">
        <v>1</v>
      </c>
      <c r="D216" t="s">
        <v>25</v>
      </c>
      <c r="H216">
        <v>0</v>
      </c>
      <c r="I216">
        <v>2420</v>
      </c>
      <c r="J216">
        <f>VLOOKUP(C216, ELO!$A$1:$D$33, 4, FALSE)</f>
        <v>1495</v>
      </c>
      <c r="K216">
        <f>VLOOKUP(D216, ELO!$A$1:$D$33, 4, FALSE)</f>
        <v>1586</v>
      </c>
      <c r="L216">
        <f>J216-K216+48+4*(M216/1000)</f>
        <v>-33.32</v>
      </c>
      <c r="M216">
        <f>I216-H216</f>
        <v>2420</v>
      </c>
      <c r="N216" s="2">
        <f>1/(10^(-L216/400)+1)</f>
        <v>0.45219513456638361</v>
      </c>
      <c r="O216" s="2">
        <f>1-N216</f>
        <v>0.54780486543361639</v>
      </c>
      <c r="P216" s="3">
        <f>K216+L216</f>
        <v>1552.68</v>
      </c>
      <c r="Q216" s="3">
        <f>J216-L216</f>
        <v>1528.32</v>
      </c>
      <c r="U216" s="3"/>
    </row>
    <row r="217" spans="1:21" x14ac:dyDescent="0.2">
      <c r="A217">
        <v>15</v>
      </c>
      <c r="B217" s="1">
        <v>44913</v>
      </c>
      <c r="C217" t="s">
        <v>6</v>
      </c>
      <c r="D217" t="s">
        <v>25</v>
      </c>
      <c r="H217">
        <v>0</v>
      </c>
      <c r="I217">
        <v>768</v>
      </c>
      <c r="J217">
        <f>VLOOKUP(C217, ELO!$A$1:$D$33, 4, FALSE)</f>
        <v>1417</v>
      </c>
      <c r="K217">
        <f>VLOOKUP(D217, ELO!$A$1:$D$33, 4, FALSE)</f>
        <v>1586</v>
      </c>
      <c r="L217">
        <f>J217-K217+48+4*(M217/1000)+25</f>
        <v>-92.927999999999997</v>
      </c>
      <c r="M217">
        <f>I217-H217</f>
        <v>768</v>
      </c>
      <c r="N217" s="2">
        <f>1/(10^(-L217/400)+1)</f>
        <v>0.36936624956083025</v>
      </c>
      <c r="O217" s="2">
        <f>1-N217</f>
        <v>0.63063375043916969</v>
      </c>
      <c r="P217" s="3">
        <f>K217+L217</f>
        <v>1493.0720000000001</v>
      </c>
      <c r="Q217" s="3">
        <f>J217-L217</f>
        <v>1509.9279999999999</v>
      </c>
      <c r="U217" s="3"/>
    </row>
    <row r="218" spans="1:21" x14ac:dyDescent="0.2">
      <c r="A218">
        <v>16</v>
      </c>
      <c r="B218" s="1">
        <v>44919</v>
      </c>
      <c r="C218" t="s">
        <v>9</v>
      </c>
      <c r="D218" t="s">
        <v>25</v>
      </c>
      <c r="H218">
        <v>0</v>
      </c>
      <c r="I218">
        <v>1501</v>
      </c>
      <c r="J218">
        <f>VLOOKUP(C218, ELO!$A$1:$D$33, 4, FALSE)</f>
        <v>1536</v>
      </c>
      <c r="K218">
        <f>VLOOKUP(D218, ELO!$A$1:$D$33, 4, FALSE)</f>
        <v>1586</v>
      </c>
      <c r="L218">
        <f>J218-K218+48+4*(M218/1000)</f>
        <v>4.0039999999999996</v>
      </c>
      <c r="M218">
        <f>I218-H218</f>
        <v>1501</v>
      </c>
      <c r="N218" s="2">
        <f>1/(10^(-L218/400)+1)</f>
        <v>0.50576196411017726</v>
      </c>
      <c r="O218" s="2">
        <f>1-N218</f>
        <v>0.49423803588982274</v>
      </c>
      <c r="P218" s="3">
        <f>K218+L218</f>
        <v>1590.0039999999999</v>
      </c>
      <c r="Q218" s="3">
        <f>J218-L218</f>
        <v>1531.9960000000001</v>
      </c>
      <c r="U218" s="3"/>
    </row>
    <row r="219" spans="1:21" x14ac:dyDescent="0.2">
      <c r="A219">
        <v>1</v>
      </c>
      <c r="B219" s="1">
        <v>44815</v>
      </c>
      <c r="C219" t="s">
        <v>11</v>
      </c>
      <c r="D219" t="s">
        <v>25</v>
      </c>
      <c r="E219">
        <v>0</v>
      </c>
      <c r="F219">
        <v>1</v>
      </c>
      <c r="G219">
        <v>0</v>
      </c>
      <c r="H219">
        <v>0</v>
      </c>
      <c r="I219">
        <v>592</v>
      </c>
      <c r="J219">
        <f>VLOOKUP(C219, ELO!$A$1:$D$33, 4, FALSE)</f>
        <v>1431</v>
      </c>
      <c r="K219">
        <f>VLOOKUP(D219, ELO!$A$1:$D$33, 4, FALSE)</f>
        <v>1586</v>
      </c>
      <c r="L219">
        <f>J219-K219+48+4*(M219/1000)</f>
        <v>-104.63200000000001</v>
      </c>
      <c r="M219">
        <f>I219-H219</f>
        <v>592</v>
      </c>
      <c r="N219" s="2">
        <f>1/(10^(-L219/400)+1)</f>
        <v>0.35381533247524549</v>
      </c>
      <c r="O219" s="2">
        <f>1-N219</f>
        <v>0.64618466752475445</v>
      </c>
      <c r="P219" s="3">
        <f>K219+L219</f>
        <v>1481.3679999999999</v>
      </c>
      <c r="Q219" s="3">
        <f>J219-L219</f>
        <v>1535.6320000000001</v>
      </c>
      <c r="U219" s="3"/>
    </row>
    <row r="220" spans="1:21" x14ac:dyDescent="0.2">
      <c r="A220">
        <v>9</v>
      </c>
      <c r="B220" s="1">
        <v>44868</v>
      </c>
      <c r="C220" t="s">
        <v>13</v>
      </c>
      <c r="D220" t="s">
        <v>25</v>
      </c>
      <c r="H220">
        <v>0</v>
      </c>
      <c r="I220">
        <v>1572</v>
      </c>
      <c r="J220">
        <f>VLOOKUP(C220, ELO!$A$1:$D$33, 4, FALSE)</f>
        <v>1353</v>
      </c>
      <c r="K220">
        <f>VLOOKUP(D220, ELO!$A$1:$D$33, 4, FALSE)</f>
        <v>1586</v>
      </c>
      <c r="L220">
        <f>J220-K220+48+4*(M220/1000)</f>
        <v>-178.71199999999999</v>
      </c>
      <c r="M220">
        <f>I220-H220</f>
        <v>1572</v>
      </c>
      <c r="N220" s="2">
        <f>1/(10^(-L220/400)+1)</f>
        <v>0.2633267147192288</v>
      </c>
      <c r="O220" s="2">
        <f>1-N220</f>
        <v>0.73667328528077114</v>
      </c>
      <c r="P220" s="3">
        <f>K220+L220</f>
        <v>1407.288</v>
      </c>
      <c r="Q220" s="3">
        <f>J220-L220</f>
        <v>1531.712</v>
      </c>
      <c r="U220" s="3"/>
    </row>
    <row r="221" spans="1:21" x14ac:dyDescent="0.2">
      <c r="A221">
        <v>11</v>
      </c>
      <c r="B221" s="1">
        <v>44885</v>
      </c>
      <c r="C221" t="s">
        <v>14</v>
      </c>
      <c r="D221" t="s">
        <v>25</v>
      </c>
      <c r="H221">
        <v>0</v>
      </c>
      <c r="I221">
        <v>655</v>
      </c>
      <c r="J221">
        <f>VLOOKUP(C221, ELO!$A$1:$D$33, 4, FALSE)</f>
        <v>1478</v>
      </c>
      <c r="K221">
        <f>VLOOKUP(D221, ELO!$A$1:$D$33, 4, FALSE)</f>
        <v>1586</v>
      </c>
      <c r="L221">
        <f>J221-K221+48+4*(M221/1000)</f>
        <v>-57.38</v>
      </c>
      <c r="M221">
        <f>I221-H221</f>
        <v>655</v>
      </c>
      <c r="N221" s="2">
        <f>1/(10^(-L221/400)+1)</f>
        <v>0.4181662114824109</v>
      </c>
      <c r="O221" s="2">
        <f>1-N221</f>
        <v>0.58183378851758905</v>
      </c>
      <c r="P221" s="3">
        <f>K221+L221</f>
        <v>1528.62</v>
      </c>
      <c r="Q221" s="3">
        <f>J221-L221</f>
        <v>1535.38</v>
      </c>
      <c r="U221" s="3"/>
    </row>
    <row r="222" spans="1:21" x14ac:dyDescent="0.2">
      <c r="A222">
        <v>14</v>
      </c>
      <c r="B222" s="1">
        <v>44906</v>
      </c>
      <c r="C222" t="s">
        <v>22</v>
      </c>
      <c r="D222" t="s">
        <v>25</v>
      </c>
      <c r="H222">
        <v>0</v>
      </c>
      <c r="I222">
        <v>91</v>
      </c>
      <c r="J222">
        <f>VLOOKUP(C222, ELO!$A$1:$D$33, 4, FALSE)</f>
        <v>1451</v>
      </c>
      <c r="K222">
        <f>VLOOKUP(D222, ELO!$A$1:$D$33, 4, FALSE)</f>
        <v>1586</v>
      </c>
      <c r="L222">
        <f>J222-K222+48+4*(M222/1000)</f>
        <v>-86.635999999999996</v>
      </c>
      <c r="M222">
        <f>I222-H222</f>
        <v>91</v>
      </c>
      <c r="N222" s="2">
        <f>1/(10^(-L222/400)+1)</f>
        <v>0.37784224816259199</v>
      </c>
      <c r="O222" s="2">
        <f>1-N222</f>
        <v>0.62215775183740796</v>
      </c>
      <c r="P222" s="3">
        <f>K222+L222</f>
        <v>1499.364</v>
      </c>
      <c r="Q222" s="3">
        <f>J222-L222</f>
        <v>1537.636</v>
      </c>
      <c r="U222" s="3"/>
    </row>
    <row r="223" spans="1:21" x14ac:dyDescent="0.2">
      <c r="A223">
        <v>3</v>
      </c>
      <c r="B223" s="1">
        <v>44829</v>
      </c>
      <c r="C223" t="s">
        <v>32</v>
      </c>
      <c r="D223" t="s">
        <v>25</v>
      </c>
      <c r="H223">
        <v>0</v>
      </c>
      <c r="I223">
        <v>140</v>
      </c>
      <c r="J223">
        <f>VLOOKUP(C223, ELO!$A$1:$D$33, 4, FALSE)</f>
        <v>1471</v>
      </c>
      <c r="K223">
        <f>VLOOKUP(D223, ELO!$A$1:$D$33, 4, FALSE)</f>
        <v>1586</v>
      </c>
      <c r="L223">
        <f>J223-K223+48+4*(M223/1000)</f>
        <v>-66.44</v>
      </c>
      <c r="M223">
        <f>I223-H223</f>
        <v>140</v>
      </c>
      <c r="N223" s="2">
        <f>1/(10^(-L223/400)+1)</f>
        <v>0.40553386077598219</v>
      </c>
      <c r="O223" s="2">
        <f>1-N223</f>
        <v>0.59446613922401781</v>
      </c>
      <c r="P223" s="3">
        <f>K223+L223</f>
        <v>1519.56</v>
      </c>
      <c r="Q223" s="3">
        <f>J223-L223</f>
        <v>1537.44</v>
      </c>
      <c r="U223" s="3"/>
    </row>
    <row r="224" spans="1:21" x14ac:dyDescent="0.2">
      <c r="A224">
        <v>13</v>
      </c>
      <c r="B224" s="1">
        <v>44899</v>
      </c>
      <c r="C224" t="s">
        <v>2</v>
      </c>
      <c r="D224" t="s">
        <v>26</v>
      </c>
      <c r="H224">
        <v>0</v>
      </c>
      <c r="I224">
        <v>676</v>
      </c>
      <c r="J224">
        <f>VLOOKUP(C224, ELO!$A$1:$D$33, 4, FALSE)</f>
        <v>1364</v>
      </c>
      <c r="K224">
        <f>VLOOKUP(D224, ELO!$A$1:$D$33, 4, FALSE)</f>
        <v>1472</v>
      </c>
      <c r="L224">
        <f>J224-K224+48+4*(M224/1000)</f>
        <v>-57.295999999999999</v>
      </c>
      <c r="M224">
        <f>I224-H224</f>
        <v>676</v>
      </c>
      <c r="N224" s="2">
        <f>1/(10^(-L224/400)+1)</f>
        <v>0.41828386367814374</v>
      </c>
      <c r="O224" s="2">
        <f>1-N224</f>
        <v>0.58171613632185626</v>
      </c>
      <c r="P224" s="3">
        <f>K224+L224</f>
        <v>1414.704</v>
      </c>
      <c r="Q224" s="3">
        <f>J224-L224</f>
        <v>1421.296</v>
      </c>
      <c r="U224" s="3"/>
    </row>
    <row r="225" spans="1:21" x14ac:dyDescent="0.2">
      <c r="A225">
        <v>17</v>
      </c>
      <c r="B225" s="1">
        <v>44927</v>
      </c>
      <c r="C225" t="s">
        <v>3</v>
      </c>
      <c r="D225" t="s">
        <v>26</v>
      </c>
      <c r="H225">
        <v>0</v>
      </c>
      <c r="I225">
        <v>246</v>
      </c>
      <c r="J225">
        <f>VLOOKUP(C225, ELO!$A$1:$D$33, 4, FALSE)</f>
        <v>1565</v>
      </c>
      <c r="K225">
        <f>VLOOKUP(D225, ELO!$A$1:$D$33, 4, FALSE)</f>
        <v>1472</v>
      </c>
      <c r="L225">
        <f>J225-K225+48+4*(M225/1000)</f>
        <v>141.98400000000001</v>
      </c>
      <c r="M225">
        <f>I225-H225</f>
        <v>246</v>
      </c>
      <c r="N225" s="2">
        <f>1/(10^(-L225/400)+1)</f>
        <v>0.69366834548193368</v>
      </c>
      <c r="O225" s="2">
        <f>1-N225</f>
        <v>0.30633165451806632</v>
      </c>
      <c r="P225" s="3">
        <f>K225+L225</f>
        <v>1613.9839999999999</v>
      </c>
      <c r="Q225" s="3">
        <f>J225-L225</f>
        <v>1423.0160000000001</v>
      </c>
      <c r="U225" s="3"/>
    </row>
    <row r="226" spans="1:21" x14ac:dyDescent="0.2">
      <c r="A226">
        <v>5</v>
      </c>
      <c r="B226" s="1">
        <v>44843</v>
      </c>
      <c r="C226" t="s">
        <v>4</v>
      </c>
      <c r="D226" t="s">
        <v>26</v>
      </c>
      <c r="H226">
        <v>0</v>
      </c>
      <c r="I226">
        <v>217</v>
      </c>
      <c r="J226">
        <f>VLOOKUP(C226, ELO!$A$1:$D$33, 4, FALSE)</f>
        <v>1683</v>
      </c>
      <c r="K226">
        <f>VLOOKUP(D226, ELO!$A$1:$D$33, 4, FALSE)</f>
        <v>1472</v>
      </c>
      <c r="L226">
        <f>J226-K226+48+4*(M226/1000)</f>
        <v>259.86799999999999</v>
      </c>
      <c r="M226">
        <f>I226-H226</f>
        <v>217</v>
      </c>
      <c r="N226" s="2">
        <f>1/(10^(-L226/400)+1)</f>
        <v>0.81696523842533508</v>
      </c>
      <c r="O226" s="2">
        <f>1-N226</f>
        <v>0.18303476157466492</v>
      </c>
      <c r="P226" s="3">
        <f>K226+L226</f>
        <v>1731.8679999999999</v>
      </c>
      <c r="Q226" s="3">
        <f>J226-L226</f>
        <v>1423.1320000000001</v>
      </c>
      <c r="U226" s="3"/>
    </row>
    <row r="227" spans="1:21" x14ac:dyDescent="0.2">
      <c r="A227">
        <v>15</v>
      </c>
      <c r="B227" s="1">
        <v>44913</v>
      </c>
      <c r="C227" t="s">
        <v>5</v>
      </c>
      <c r="D227" t="s">
        <v>26</v>
      </c>
      <c r="H227">
        <v>0</v>
      </c>
      <c r="I227">
        <v>438</v>
      </c>
      <c r="J227">
        <f>VLOOKUP(C227, ELO!$A$1:$D$33, 4, FALSE)</f>
        <v>1387</v>
      </c>
      <c r="K227">
        <f>VLOOKUP(D227, ELO!$A$1:$D$33, 4, FALSE)</f>
        <v>1472</v>
      </c>
      <c r="L227">
        <f>J227-K227+48+4*(M227/1000)</f>
        <v>-35.247999999999998</v>
      </c>
      <c r="M227">
        <f>I227-H227</f>
        <v>438</v>
      </c>
      <c r="N227" s="2">
        <f>1/(10^(-L227/400)+1)</f>
        <v>0.44944736895796278</v>
      </c>
      <c r="O227" s="2">
        <f>1-N227</f>
        <v>0.55055263104203722</v>
      </c>
      <c r="P227" s="3">
        <f>K227+L227</f>
        <v>1436.752</v>
      </c>
      <c r="Q227" s="3">
        <f>J227-L227</f>
        <v>1422.248</v>
      </c>
      <c r="U227" s="3"/>
    </row>
    <row r="228" spans="1:21" x14ac:dyDescent="0.2">
      <c r="A228">
        <v>1</v>
      </c>
      <c r="B228" s="1">
        <v>44815</v>
      </c>
      <c r="C228" t="s">
        <v>7</v>
      </c>
      <c r="D228" t="s">
        <v>26</v>
      </c>
      <c r="E228">
        <v>0</v>
      </c>
      <c r="F228">
        <v>1</v>
      </c>
      <c r="G228">
        <v>0</v>
      </c>
      <c r="H228">
        <v>0</v>
      </c>
      <c r="I228">
        <v>292</v>
      </c>
      <c r="J228">
        <f>VLOOKUP(C228, ELO!$A$1:$D$33, 4, FALSE)</f>
        <v>1504</v>
      </c>
      <c r="K228">
        <f>VLOOKUP(D228, ELO!$A$1:$D$33, 4, FALSE)</f>
        <v>1472</v>
      </c>
      <c r="L228">
        <f>J228-K228+48+4*(M228/1000)</f>
        <v>81.168000000000006</v>
      </c>
      <c r="M228">
        <f>I228-H228</f>
        <v>292</v>
      </c>
      <c r="N228" s="2">
        <f>1/(10^(-L228/400)+1)</f>
        <v>0.61473042802305056</v>
      </c>
      <c r="O228" s="2">
        <f>1-N228</f>
        <v>0.38526957197694944</v>
      </c>
      <c r="P228" s="3">
        <f>K228+L228</f>
        <v>1553.1680000000001</v>
      </c>
      <c r="Q228" s="3">
        <f>J228-L228</f>
        <v>1422.8319999999999</v>
      </c>
      <c r="U228" s="3"/>
    </row>
    <row r="229" spans="1:21" x14ac:dyDescent="0.2">
      <c r="A229">
        <v>3</v>
      </c>
      <c r="B229" s="1">
        <v>44826</v>
      </c>
      <c r="C229" t="s">
        <v>8</v>
      </c>
      <c r="D229" t="s">
        <v>26</v>
      </c>
      <c r="H229">
        <v>0</v>
      </c>
      <c r="I229">
        <v>136</v>
      </c>
      <c r="J229">
        <f>VLOOKUP(C229, ELO!$A$1:$D$33, 4, FALSE)</f>
        <v>1531</v>
      </c>
      <c r="K229">
        <f>VLOOKUP(D229, ELO!$A$1:$D$33, 4, FALSE)</f>
        <v>1472</v>
      </c>
      <c r="L229">
        <f>J229-K229+48+4*(M229/1000)</f>
        <v>107.544</v>
      </c>
      <c r="M229">
        <f>I229-H229</f>
        <v>136</v>
      </c>
      <c r="N229" s="2">
        <f>1/(10^(-L229/400)+1)</f>
        <v>0.65000769394184366</v>
      </c>
      <c r="O229" s="2">
        <f>1-N229</f>
        <v>0.34999230605815634</v>
      </c>
      <c r="P229" s="3">
        <f>K229+L229</f>
        <v>1579.5440000000001</v>
      </c>
      <c r="Q229" s="3">
        <f>J229-L229</f>
        <v>1423.4559999999999</v>
      </c>
      <c r="U229" s="3"/>
    </row>
    <row r="230" spans="1:21" x14ac:dyDescent="0.2">
      <c r="A230">
        <v>12</v>
      </c>
      <c r="B230" s="1">
        <v>44893</v>
      </c>
      <c r="C230" t="s">
        <v>14</v>
      </c>
      <c r="D230" t="s">
        <v>26</v>
      </c>
      <c r="H230">
        <v>0</v>
      </c>
      <c r="I230">
        <v>370</v>
      </c>
      <c r="J230">
        <f>VLOOKUP(C230, ELO!$A$1:$D$33, 4, FALSE)</f>
        <v>1478</v>
      </c>
      <c r="K230">
        <f>VLOOKUP(D230, ELO!$A$1:$D$33, 4, FALSE)</f>
        <v>1472</v>
      </c>
      <c r="L230">
        <f>J230-K230+48+4*(M230/1000)</f>
        <v>55.48</v>
      </c>
      <c r="M230">
        <f>I230-H230</f>
        <v>370</v>
      </c>
      <c r="N230" s="2">
        <f>1/(10^(-L230/400)+1)</f>
        <v>0.57917035582599652</v>
      </c>
      <c r="O230" s="2">
        <f>1-N230</f>
        <v>0.42082964417400348</v>
      </c>
      <c r="P230" s="3">
        <f>K230+L230</f>
        <v>1527.48</v>
      </c>
      <c r="Q230" s="3">
        <f>J230-L230</f>
        <v>1422.52</v>
      </c>
      <c r="U230" s="3"/>
    </row>
    <row r="231" spans="1:21" x14ac:dyDescent="0.2">
      <c r="A231">
        <v>7</v>
      </c>
      <c r="B231" s="1">
        <v>44857</v>
      </c>
      <c r="C231" t="s">
        <v>17</v>
      </c>
      <c r="D231" t="s">
        <v>26</v>
      </c>
      <c r="H231">
        <v>0</v>
      </c>
      <c r="I231">
        <v>1167</v>
      </c>
      <c r="J231">
        <f>VLOOKUP(C231, ELO!$A$1:$D$33, 4, FALSE)</f>
        <v>1578</v>
      </c>
      <c r="K231">
        <f>VLOOKUP(D231, ELO!$A$1:$D$33, 4, FALSE)</f>
        <v>1472</v>
      </c>
      <c r="L231">
        <f>J231-K231+48+4*(M231/1000)</f>
        <v>158.66800000000001</v>
      </c>
      <c r="M231">
        <f>I231-H231</f>
        <v>1167</v>
      </c>
      <c r="N231" s="2">
        <f>1/(10^(-L231/400)+1)</f>
        <v>0.71368854396463455</v>
      </c>
      <c r="O231" s="2">
        <f>1-N231</f>
        <v>0.28631145603536545</v>
      </c>
      <c r="P231" s="3">
        <f>K231+L231</f>
        <v>1630.6680000000001</v>
      </c>
      <c r="Q231" s="3">
        <f>J231-L231</f>
        <v>1419.3319999999999</v>
      </c>
      <c r="U231" s="3"/>
    </row>
    <row r="232" spans="1:21" x14ac:dyDescent="0.2">
      <c r="A232">
        <v>8</v>
      </c>
      <c r="B232" s="1">
        <v>44864</v>
      </c>
      <c r="C232" t="s">
        <v>25</v>
      </c>
      <c r="D232" t="s">
        <v>26</v>
      </c>
      <c r="H232">
        <v>0</v>
      </c>
      <c r="I232">
        <v>306</v>
      </c>
      <c r="J232">
        <f>VLOOKUP(C232, ELO!$A$1:$D$33, 4, FALSE)</f>
        <v>1586</v>
      </c>
      <c r="K232">
        <f>VLOOKUP(D232, ELO!$A$1:$D$33, 4, FALSE)</f>
        <v>1472</v>
      </c>
      <c r="L232">
        <f>J232-K232+48+4*(M232/1000)+25</f>
        <v>188.22399999999999</v>
      </c>
      <c r="M232">
        <f>I232-H232</f>
        <v>306</v>
      </c>
      <c r="N232" s="2">
        <f>1/(10^(-L232/400)+1)</f>
        <v>0.74715659327399153</v>
      </c>
      <c r="O232" s="2">
        <f>1-N232</f>
        <v>0.25284340672600847</v>
      </c>
      <c r="P232" s="3">
        <f>K232+L232</f>
        <v>1660.2239999999999</v>
      </c>
      <c r="Q232" s="3">
        <f>J232-L232</f>
        <v>1397.7760000000001</v>
      </c>
      <c r="U232" s="3"/>
    </row>
    <row r="233" spans="1:21" x14ac:dyDescent="0.2">
      <c r="A233">
        <v>9</v>
      </c>
      <c r="B233" s="1">
        <v>44871</v>
      </c>
      <c r="C233" t="s">
        <v>1</v>
      </c>
      <c r="D233" t="s">
        <v>30</v>
      </c>
      <c r="H233">
        <v>0</v>
      </c>
      <c r="I233">
        <v>1513</v>
      </c>
      <c r="J233">
        <f>VLOOKUP(C233, ELO!$A$1:$D$33, 4, FALSE)</f>
        <v>1495</v>
      </c>
      <c r="K233">
        <f>VLOOKUP(D233, ELO!$A$1:$D$33, 4, FALSE)</f>
        <v>1417</v>
      </c>
      <c r="L233">
        <f>J233-K233+48+4*(M233/1000)</f>
        <v>132.05199999999999</v>
      </c>
      <c r="M233">
        <f>I233-H233</f>
        <v>1513</v>
      </c>
      <c r="N233" s="2">
        <f>1/(10^(-L233/400)+1)</f>
        <v>0.6813868242003932</v>
      </c>
      <c r="O233" s="2">
        <f>1-N233</f>
        <v>0.3186131757996068</v>
      </c>
      <c r="P233" s="3">
        <f>K233+L233</f>
        <v>1549.0519999999999</v>
      </c>
      <c r="Q233" s="3">
        <f>J233-L233</f>
        <v>1362.9480000000001</v>
      </c>
      <c r="U233" s="3"/>
    </row>
    <row r="234" spans="1:21" x14ac:dyDescent="0.2">
      <c r="A234">
        <v>4</v>
      </c>
      <c r="B234" s="1">
        <v>44836</v>
      </c>
      <c r="C234" t="s">
        <v>11</v>
      </c>
      <c r="D234" t="s">
        <v>30</v>
      </c>
      <c r="H234">
        <v>0</v>
      </c>
      <c r="I234">
        <v>2350</v>
      </c>
      <c r="J234">
        <f>VLOOKUP(C234, ELO!$A$1:$D$33, 4, FALSE)</f>
        <v>1431</v>
      </c>
      <c r="K234">
        <f>VLOOKUP(D234, ELO!$A$1:$D$33, 4, FALSE)</f>
        <v>1417</v>
      </c>
      <c r="L234">
        <f>J234-K234+48+4*(M234/1000)</f>
        <v>71.400000000000006</v>
      </c>
      <c r="M234">
        <f>I234-H234</f>
        <v>2350</v>
      </c>
      <c r="N234" s="2">
        <f>1/(10^(-L234/400)+1)</f>
        <v>0.60133037815574686</v>
      </c>
      <c r="O234" s="2">
        <f>1-N234</f>
        <v>0.39866962184425314</v>
      </c>
      <c r="P234" s="3">
        <f>K234+L234</f>
        <v>1488.4</v>
      </c>
      <c r="Q234" s="3">
        <f>J234-L234</f>
        <v>1359.6</v>
      </c>
      <c r="U234" s="3"/>
    </row>
    <row r="235" spans="1:21" x14ac:dyDescent="0.2">
      <c r="A235">
        <v>16</v>
      </c>
      <c r="B235" s="1">
        <v>44919</v>
      </c>
      <c r="C235" t="s">
        <v>16</v>
      </c>
      <c r="D235" t="s">
        <v>30</v>
      </c>
      <c r="H235">
        <v>0</v>
      </c>
      <c r="I235">
        <v>1872</v>
      </c>
      <c r="J235">
        <f>VLOOKUP(C235, ELO!$A$1:$D$33, 4, FALSE)</f>
        <v>1642</v>
      </c>
      <c r="K235">
        <f>VLOOKUP(D235, ELO!$A$1:$D$33, 4, FALSE)</f>
        <v>1417</v>
      </c>
      <c r="L235">
        <f>J235-K235+48+4*(M235/1000)</f>
        <v>280.488</v>
      </c>
      <c r="M235">
        <f>I235-H235</f>
        <v>1872</v>
      </c>
      <c r="N235" s="2">
        <f>1/(10^(-L235/400)+1)</f>
        <v>0.83405164769897344</v>
      </c>
      <c r="O235" s="2">
        <f>1-N235</f>
        <v>0.16594835230102656</v>
      </c>
      <c r="P235" s="3">
        <f>K235+L235</f>
        <v>1697.4880000000001</v>
      </c>
      <c r="Q235" s="3">
        <f>J235-L235</f>
        <v>1361.5119999999999</v>
      </c>
      <c r="U235" s="3"/>
    </row>
    <row r="236" spans="1:21" x14ac:dyDescent="0.2">
      <c r="A236">
        <v>7</v>
      </c>
      <c r="B236" s="1">
        <v>44857</v>
      </c>
      <c r="C236" t="s">
        <v>28</v>
      </c>
      <c r="D236" t="s">
        <v>30</v>
      </c>
      <c r="H236">
        <v>0</v>
      </c>
      <c r="I236">
        <v>1136</v>
      </c>
      <c r="J236">
        <f>VLOOKUP(C236, ELO!$A$1:$D$33, 4, FALSE)</f>
        <v>1558</v>
      </c>
      <c r="K236">
        <f>VLOOKUP(D236, ELO!$A$1:$D$33, 4, FALSE)</f>
        <v>1417</v>
      </c>
      <c r="L236">
        <f>J236-K236+48+4*(M236/1000)</f>
        <v>193.54400000000001</v>
      </c>
      <c r="M236">
        <f>I236-H236</f>
        <v>1136</v>
      </c>
      <c r="N236" s="2">
        <f>1/(10^(-L236/400)+1)</f>
        <v>0.75289805013656996</v>
      </c>
      <c r="O236" s="2">
        <f>1-N236</f>
        <v>0.24710194986343004</v>
      </c>
      <c r="P236" s="3">
        <f>K236+L236</f>
        <v>1610.5440000000001</v>
      </c>
      <c r="Q236" s="3">
        <f>J236-L236</f>
        <v>1364.4559999999999</v>
      </c>
      <c r="U236" s="3"/>
    </row>
    <row r="237" spans="1:21" x14ac:dyDescent="0.2">
      <c r="A237">
        <v>13</v>
      </c>
      <c r="B237" s="1">
        <v>44899</v>
      </c>
      <c r="C237" t="s">
        <v>27</v>
      </c>
      <c r="D237" t="s">
        <v>30</v>
      </c>
      <c r="H237">
        <v>0</v>
      </c>
      <c r="I237">
        <v>1136</v>
      </c>
      <c r="J237">
        <f>VLOOKUP(C237, ELO!$A$1:$D$33, 4, FALSE)</f>
        <v>1550</v>
      </c>
      <c r="K237">
        <f>VLOOKUP(D237, ELO!$A$1:$D$33, 4, FALSE)</f>
        <v>1417</v>
      </c>
      <c r="L237">
        <f>J237-K237+48+4*(M237/1000)</f>
        <v>185.54400000000001</v>
      </c>
      <c r="M237">
        <f>I237-H237</f>
        <v>1136</v>
      </c>
      <c r="N237" s="2">
        <f>1/(10^(-L237/400)+1)</f>
        <v>0.74423106549883478</v>
      </c>
      <c r="O237" s="2">
        <f>1-N237</f>
        <v>0.25576893450116522</v>
      </c>
      <c r="P237" s="3">
        <f>K237+L237</f>
        <v>1602.5440000000001</v>
      </c>
      <c r="Q237" s="3">
        <f>J237-L237</f>
        <v>1364.4559999999999</v>
      </c>
      <c r="U237" s="3"/>
    </row>
    <row r="238" spans="1:21" x14ac:dyDescent="0.2">
      <c r="A238">
        <v>5</v>
      </c>
      <c r="B238" s="1">
        <v>44843</v>
      </c>
      <c r="C238" t="s">
        <v>21</v>
      </c>
      <c r="D238" t="s">
        <v>30</v>
      </c>
      <c r="H238">
        <v>0</v>
      </c>
      <c r="I238">
        <v>2731</v>
      </c>
      <c r="J238">
        <f>VLOOKUP(C238, ELO!$A$1:$D$33, 4, FALSE)</f>
        <v>1492</v>
      </c>
      <c r="K238">
        <f>VLOOKUP(D238, ELO!$A$1:$D$33, 4, FALSE)</f>
        <v>1417</v>
      </c>
      <c r="L238">
        <f>J238-K238+48+4*(M238/1000)</f>
        <v>133.92400000000001</v>
      </c>
      <c r="M238">
        <f>I238-H238</f>
        <v>2731</v>
      </c>
      <c r="N238" s="2">
        <f>1/(10^(-L238/400)+1)</f>
        <v>0.68372171593876241</v>
      </c>
      <c r="O238" s="2">
        <f>1-N238</f>
        <v>0.31627828406123759</v>
      </c>
      <c r="P238" s="3">
        <f>K238+L238</f>
        <v>1550.924</v>
      </c>
      <c r="Q238" s="3">
        <f>J238-L238</f>
        <v>1358.076</v>
      </c>
      <c r="U238" s="3"/>
    </row>
    <row r="239" spans="1:21" x14ac:dyDescent="0.2">
      <c r="A239">
        <v>2</v>
      </c>
      <c r="B239" s="1">
        <v>44822</v>
      </c>
      <c r="C239" t="s">
        <v>29</v>
      </c>
      <c r="D239" t="s">
        <v>30</v>
      </c>
      <c r="E239">
        <v>1</v>
      </c>
      <c r="F239">
        <v>0</v>
      </c>
      <c r="G239">
        <v>0</v>
      </c>
      <c r="H239">
        <v>0</v>
      </c>
      <c r="I239">
        <v>816</v>
      </c>
      <c r="J239">
        <f>VLOOKUP(C239, ELO!$A$1:$D$33, 4, FALSE)</f>
        <v>1535</v>
      </c>
      <c r="K239">
        <f>VLOOKUP(D239, ELO!$A$1:$D$33, 4, FALSE)</f>
        <v>1417</v>
      </c>
      <c r="L239">
        <f>J239-K239+48+4*(M239/1000)</f>
        <v>169.26400000000001</v>
      </c>
      <c r="M239">
        <f>I239-H239</f>
        <v>816</v>
      </c>
      <c r="N239" s="2">
        <f>1/(10^(-L239/400)+1)</f>
        <v>0.72598806430160334</v>
      </c>
      <c r="O239" s="2">
        <f>1-N239</f>
        <v>0.27401193569839666</v>
      </c>
      <c r="P239" s="3">
        <f>K239+L239</f>
        <v>1586.2640000000001</v>
      </c>
      <c r="Q239" s="3">
        <f>J239-L239</f>
        <v>1365.7359999999999</v>
      </c>
      <c r="U239" s="3"/>
    </row>
    <row r="240" spans="1:21" x14ac:dyDescent="0.2">
      <c r="A240">
        <v>10</v>
      </c>
      <c r="B240" s="1">
        <v>44878</v>
      </c>
      <c r="C240" t="s">
        <v>31</v>
      </c>
      <c r="D240" t="s">
        <v>30</v>
      </c>
      <c r="H240">
        <v>4980</v>
      </c>
      <c r="I240">
        <v>5267</v>
      </c>
      <c r="J240">
        <f>VLOOKUP(C240, ELO!$A$1:$D$33, 4, FALSE)</f>
        <v>1641</v>
      </c>
      <c r="K240">
        <f>VLOOKUP(D240, ELO!$A$1:$D$33, 4, FALSE)</f>
        <v>1417</v>
      </c>
      <c r="L240">
        <f>J240-K240+48+4*(M240/1000)</f>
        <v>273.14800000000002</v>
      </c>
      <c r="M240">
        <f>I240-H240</f>
        <v>287</v>
      </c>
      <c r="N240" s="2">
        <f>1/(10^(-L240/400)+1)</f>
        <v>0.82812067893902996</v>
      </c>
      <c r="O240" s="2">
        <f>1-N240</f>
        <v>0.17187932106097004</v>
      </c>
      <c r="P240" s="3">
        <f>K240+L240</f>
        <v>1690.1480000000001</v>
      </c>
      <c r="Q240" s="3">
        <f>J240-L240</f>
        <v>1367.8519999999999</v>
      </c>
      <c r="U240" s="3"/>
    </row>
    <row r="241" spans="1:21" x14ac:dyDescent="0.2">
      <c r="A241">
        <v>11</v>
      </c>
      <c r="B241" s="1">
        <v>44886</v>
      </c>
      <c r="C241" t="s">
        <v>1</v>
      </c>
      <c r="D241" t="s">
        <v>29</v>
      </c>
      <c r="H241">
        <v>995</v>
      </c>
      <c r="I241">
        <v>1887</v>
      </c>
      <c r="J241">
        <f>VLOOKUP(C241, ELO!$A$1:$D$33, 4, FALSE)</f>
        <v>1495</v>
      </c>
      <c r="K241">
        <f>VLOOKUP(D241, ELO!$A$1:$D$33, 4, FALSE)</f>
        <v>1535</v>
      </c>
      <c r="L241">
        <f>J241-K241+48+4*(M241/1000)</f>
        <v>11.568</v>
      </c>
      <c r="M241">
        <f>I241-H241</f>
        <v>892</v>
      </c>
      <c r="N241" s="2">
        <f>1/(10^(-L241/400)+1)</f>
        <v>0.5166415411704588</v>
      </c>
      <c r="O241" s="2">
        <f>1-N241</f>
        <v>0.4833584588295412</v>
      </c>
      <c r="P241" s="3">
        <f>K241+L241</f>
        <v>1546.568</v>
      </c>
      <c r="Q241" s="3">
        <f>J241-L241</f>
        <v>1483.432</v>
      </c>
      <c r="U241" s="3"/>
    </row>
    <row r="242" spans="1:21" x14ac:dyDescent="0.2">
      <c r="A242">
        <v>6</v>
      </c>
      <c r="B242" s="1">
        <v>44850</v>
      </c>
      <c r="C242" t="s">
        <v>2</v>
      </c>
      <c r="D242" t="s">
        <v>29</v>
      </c>
      <c r="H242">
        <v>0</v>
      </c>
      <c r="I242">
        <v>2618</v>
      </c>
      <c r="J242">
        <f>VLOOKUP(C242, ELO!$A$1:$D$33, 4, FALSE)</f>
        <v>1364</v>
      </c>
      <c r="K242">
        <f>VLOOKUP(D242, ELO!$A$1:$D$33, 4, FALSE)</f>
        <v>1535</v>
      </c>
      <c r="L242">
        <f>J242-K242+48+4*(M242/1000)</f>
        <v>-112.52800000000001</v>
      </c>
      <c r="M242">
        <f>I242-H242</f>
        <v>2618</v>
      </c>
      <c r="N242" s="2">
        <f>1/(10^(-L242/400)+1)</f>
        <v>0.34349376332137393</v>
      </c>
      <c r="O242" s="2">
        <f>1-N242</f>
        <v>0.65650623667862607</v>
      </c>
      <c r="P242" s="3">
        <f>K242+L242</f>
        <v>1422.472</v>
      </c>
      <c r="Q242" s="3">
        <f>J242-L242</f>
        <v>1476.528</v>
      </c>
      <c r="U242" s="3"/>
    </row>
    <row r="243" spans="1:21" x14ac:dyDescent="0.2">
      <c r="A243">
        <v>5</v>
      </c>
      <c r="B243" s="1">
        <v>44843</v>
      </c>
      <c r="C243" t="s">
        <v>5</v>
      </c>
      <c r="D243" t="s">
        <v>29</v>
      </c>
      <c r="H243">
        <v>0</v>
      </c>
      <c r="I243">
        <v>2759</v>
      </c>
      <c r="J243">
        <f>VLOOKUP(C243, ELO!$A$1:$D$33, 4, FALSE)</f>
        <v>1387</v>
      </c>
      <c r="K243">
        <f>VLOOKUP(D243, ELO!$A$1:$D$33, 4, FALSE)</f>
        <v>1535</v>
      </c>
      <c r="L243">
        <f>J243-K243+48+4*(M243/1000)</f>
        <v>-88.963999999999999</v>
      </c>
      <c r="M243">
        <f>I243-H243</f>
        <v>2759</v>
      </c>
      <c r="N243" s="2">
        <f>1/(10^(-L243/400)+1)</f>
        <v>0.37469715987722529</v>
      </c>
      <c r="O243" s="2">
        <f>1-N243</f>
        <v>0.62530284012277471</v>
      </c>
      <c r="P243" s="3">
        <f>K243+L243</f>
        <v>1446.0360000000001</v>
      </c>
      <c r="Q243" s="3">
        <f>J243-L243</f>
        <v>1475.9639999999999</v>
      </c>
      <c r="U243" s="3"/>
    </row>
    <row r="244" spans="1:21" x14ac:dyDescent="0.2">
      <c r="A244">
        <v>1</v>
      </c>
      <c r="B244" s="1">
        <v>44815</v>
      </c>
      <c r="C244" t="s">
        <v>6</v>
      </c>
      <c r="D244" t="s">
        <v>29</v>
      </c>
      <c r="E244">
        <v>1</v>
      </c>
      <c r="F244">
        <v>0</v>
      </c>
      <c r="G244">
        <v>0</v>
      </c>
      <c r="H244">
        <v>0</v>
      </c>
      <c r="I244">
        <v>2146</v>
      </c>
      <c r="J244">
        <f>VLOOKUP(C244, ELO!$A$1:$D$33, 4, FALSE)</f>
        <v>1417</v>
      </c>
      <c r="K244">
        <f>VLOOKUP(D244, ELO!$A$1:$D$33, 4, FALSE)</f>
        <v>1535</v>
      </c>
      <c r="L244">
        <f>J244-K244+48+4*(M244/1000)</f>
        <v>-61.415999999999997</v>
      </c>
      <c r="M244">
        <f>I244-H244</f>
        <v>2146</v>
      </c>
      <c r="N244" s="2">
        <f>1/(10^(-L244/400)+1)</f>
        <v>0.41252450724436729</v>
      </c>
      <c r="O244" s="2">
        <f>1-N244</f>
        <v>0.58747549275563271</v>
      </c>
      <c r="P244" s="3">
        <f>K244+L244</f>
        <v>1473.5840000000001</v>
      </c>
      <c r="Q244" s="3">
        <f>J244-L244</f>
        <v>1478.4159999999999</v>
      </c>
      <c r="U244" s="3"/>
    </row>
    <row r="245" spans="1:21" x14ac:dyDescent="0.2">
      <c r="A245">
        <v>3</v>
      </c>
      <c r="B245" s="1">
        <v>44829</v>
      </c>
      <c r="C245" t="s">
        <v>10</v>
      </c>
      <c r="D245" t="s">
        <v>29</v>
      </c>
      <c r="H245">
        <v>0</v>
      </c>
      <c r="I245">
        <v>1271</v>
      </c>
      <c r="J245">
        <f>VLOOKUP(C245, ELO!$A$1:$D$33, 4, FALSE)</f>
        <v>1521</v>
      </c>
      <c r="K245">
        <f>VLOOKUP(D245, ELO!$A$1:$D$33, 4, FALSE)</f>
        <v>1535</v>
      </c>
      <c r="L245">
        <f>J245-K245+48+4*(M245/1000)</f>
        <v>39.084000000000003</v>
      </c>
      <c r="M245">
        <f>I245-H245</f>
        <v>1271</v>
      </c>
      <c r="N245" s="2">
        <f>1/(10^(-L245/400)+1)</f>
        <v>0.55601033311480963</v>
      </c>
      <c r="O245" s="2">
        <f>1-N245</f>
        <v>0.44398966688519037</v>
      </c>
      <c r="P245" s="3">
        <f>K245+L245</f>
        <v>1574.0840000000001</v>
      </c>
      <c r="Q245" s="3">
        <f>J245-L245</f>
        <v>1481.9159999999999</v>
      </c>
      <c r="U245" s="3"/>
    </row>
    <row r="246" spans="1:21" x14ac:dyDescent="0.2">
      <c r="A246">
        <v>8</v>
      </c>
      <c r="B246" s="1">
        <v>44864</v>
      </c>
      <c r="C246" t="s">
        <v>27</v>
      </c>
      <c r="D246" t="s">
        <v>29</v>
      </c>
      <c r="H246">
        <v>0</v>
      </c>
      <c r="I246">
        <v>381</v>
      </c>
      <c r="J246">
        <f>VLOOKUP(C246, ELO!$A$1:$D$33, 4, FALSE)</f>
        <v>1550</v>
      </c>
      <c r="K246">
        <f>VLOOKUP(D246, ELO!$A$1:$D$33, 4, FALSE)</f>
        <v>1535</v>
      </c>
      <c r="L246">
        <f>J246-K246+48+4*(M246/1000)+25</f>
        <v>89.524000000000001</v>
      </c>
      <c r="M246">
        <f>I246-H246</f>
        <v>381</v>
      </c>
      <c r="N246" s="2">
        <f>1/(10^(-L246/400)+1)</f>
        <v>0.6260578258862981</v>
      </c>
      <c r="O246" s="2">
        <f>1-N246</f>
        <v>0.3739421741137019</v>
      </c>
      <c r="P246" s="3">
        <f>K246+L246</f>
        <v>1624.5239999999999</v>
      </c>
      <c r="Q246" s="3">
        <f>J246-L246</f>
        <v>1460.4760000000001</v>
      </c>
      <c r="U246" s="3"/>
    </row>
    <row r="247" spans="1:21" x14ac:dyDescent="0.2">
      <c r="A247">
        <v>17</v>
      </c>
      <c r="B247" s="1">
        <v>44927</v>
      </c>
      <c r="C247" t="s">
        <v>24</v>
      </c>
      <c r="D247" t="s">
        <v>29</v>
      </c>
      <c r="H247">
        <v>0</v>
      </c>
      <c r="I247">
        <v>571</v>
      </c>
      <c r="J247">
        <f>VLOOKUP(C247, ELO!$A$1:$D$33, 4, FALSE)</f>
        <v>1457</v>
      </c>
      <c r="K247">
        <f>VLOOKUP(D247, ELO!$A$1:$D$33, 4, FALSE)</f>
        <v>1535</v>
      </c>
      <c r="L247">
        <f>J247-K247+48+4*(M247/1000)</f>
        <v>-27.716000000000001</v>
      </c>
      <c r="M247">
        <f>I247-H247</f>
        <v>571</v>
      </c>
      <c r="N247" s="2">
        <f>1/(10^(-L247/400)+1)</f>
        <v>0.46019786409275287</v>
      </c>
      <c r="O247" s="2">
        <f>1-N247</f>
        <v>0.53980213590724713</v>
      </c>
      <c r="P247" s="3">
        <f>K247+L247</f>
        <v>1507.2840000000001</v>
      </c>
      <c r="Q247" s="3">
        <f>J247-L247</f>
        <v>1484.7159999999999</v>
      </c>
      <c r="U247" s="3"/>
    </row>
    <row r="248" spans="1:21" x14ac:dyDescent="0.2">
      <c r="A248">
        <v>15</v>
      </c>
      <c r="B248" s="1">
        <v>44910</v>
      </c>
      <c r="C248" t="s">
        <v>30</v>
      </c>
      <c r="D248" t="s">
        <v>29</v>
      </c>
      <c r="H248">
        <v>0</v>
      </c>
      <c r="I248">
        <v>816</v>
      </c>
      <c r="J248">
        <f>VLOOKUP(C248, ELO!$A$1:$D$33, 4, FALSE)</f>
        <v>1417</v>
      </c>
      <c r="K248">
        <f>VLOOKUP(D248, ELO!$A$1:$D$33, 4, FALSE)</f>
        <v>1535</v>
      </c>
      <c r="L248">
        <f>J248-K248+48+4*(M248/1000)</f>
        <v>-66.736000000000004</v>
      </c>
      <c r="M248">
        <f>I248-H248</f>
        <v>816</v>
      </c>
      <c r="N248" s="2">
        <f>1/(10^(-L248/400)+1)</f>
        <v>0.40512315420756373</v>
      </c>
      <c r="O248" s="2">
        <f>1-N248</f>
        <v>0.59487684579243627</v>
      </c>
      <c r="P248" s="3">
        <f>K248+L248</f>
        <v>1468.2639999999999</v>
      </c>
      <c r="Q248" s="3">
        <f>J248-L248</f>
        <v>1483.7360000000001</v>
      </c>
      <c r="U248" s="3"/>
    </row>
    <row r="249" spans="1:21" x14ac:dyDescent="0.2">
      <c r="A249">
        <v>16</v>
      </c>
      <c r="B249" s="1">
        <v>44920</v>
      </c>
      <c r="C249" t="s">
        <v>1</v>
      </c>
      <c r="D249" t="s">
        <v>31</v>
      </c>
      <c r="H249">
        <v>0</v>
      </c>
      <c r="I249">
        <v>2184</v>
      </c>
      <c r="J249">
        <f>VLOOKUP(C249, ELO!$A$1:$D$33, 4, FALSE)</f>
        <v>1495</v>
      </c>
      <c r="K249">
        <f>VLOOKUP(D249, ELO!$A$1:$D$33, 4, FALSE)</f>
        <v>1641</v>
      </c>
      <c r="L249">
        <f>J249-K249+48+4*(M249/1000)</f>
        <v>-89.263999999999996</v>
      </c>
      <c r="M249">
        <f>I249-H249</f>
        <v>2184</v>
      </c>
      <c r="N249" s="2">
        <f>1/(10^(-L249/400)+1)</f>
        <v>0.37429262713383427</v>
      </c>
      <c r="O249" s="2">
        <f>1-N249</f>
        <v>0.62570737286616573</v>
      </c>
      <c r="P249" s="3">
        <f>K249+L249</f>
        <v>1551.7360000000001</v>
      </c>
      <c r="Q249" s="3">
        <f>J249-L249</f>
        <v>1584.2639999999999</v>
      </c>
      <c r="U249" s="3"/>
    </row>
    <row r="250" spans="1:21" x14ac:dyDescent="0.2">
      <c r="A250">
        <v>18</v>
      </c>
      <c r="B250" s="1">
        <v>44934</v>
      </c>
      <c r="C250" t="s">
        <v>2</v>
      </c>
      <c r="D250" t="s">
        <v>31</v>
      </c>
      <c r="H250">
        <v>0</v>
      </c>
      <c r="I250">
        <v>455</v>
      </c>
      <c r="J250">
        <f>VLOOKUP(C250, ELO!$A$1:$D$33, 4, FALSE)</f>
        <v>1364</v>
      </c>
      <c r="K250">
        <f>VLOOKUP(D250, ELO!$A$1:$D$33, 4, FALSE)</f>
        <v>1641</v>
      </c>
      <c r="L250">
        <f>J250-K250+48+4*(M250/1000)</f>
        <v>-227.18</v>
      </c>
      <c r="M250">
        <f>I250-H250</f>
        <v>455</v>
      </c>
      <c r="N250" s="2">
        <f>1/(10^(-L250/400)+1)</f>
        <v>0.21286305733600275</v>
      </c>
      <c r="O250" s="2">
        <f>1-N250</f>
        <v>0.78713694266399725</v>
      </c>
      <c r="P250" s="3">
        <f>K250+L250</f>
        <v>1413.82</v>
      </c>
      <c r="Q250" s="3">
        <f>J250-L250</f>
        <v>1591.18</v>
      </c>
      <c r="U250" s="3"/>
    </row>
    <row r="251" spans="1:21" x14ac:dyDescent="0.2">
      <c r="A251">
        <v>7</v>
      </c>
      <c r="B251" s="1">
        <v>44857</v>
      </c>
      <c r="C251" t="s">
        <v>5</v>
      </c>
      <c r="D251" t="s">
        <v>31</v>
      </c>
      <c r="H251">
        <v>0</v>
      </c>
      <c r="I251">
        <v>581</v>
      </c>
      <c r="J251">
        <f>VLOOKUP(C251, ELO!$A$1:$D$33, 4, FALSE)</f>
        <v>1387</v>
      </c>
      <c r="K251">
        <f>VLOOKUP(D251, ELO!$A$1:$D$33, 4, FALSE)</f>
        <v>1641</v>
      </c>
      <c r="L251">
        <f>J251-K251+48+4*(M251/1000)</f>
        <v>-203.67599999999999</v>
      </c>
      <c r="M251">
        <f>I251-H251</f>
        <v>581</v>
      </c>
      <c r="N251" s="2">
        <f>1/(10^(-L251/400)+1)</f>
        <v>0.23641182444797659</v>
      </c>
      <c r="O251" s="2">
        <f>1-N251</f>
        <v>0.76358817555202341</v>
      </c>
      <c r="P251" s="3">
        <f>K251+L251</f>
        <v>1437.3240000000001</v>
      </c>
      <c r="Q251" s="3">
        <f>J251-L251</f>
        <v>1590.6759999999999</v>
      </c>
      <c r="U251" s="3"/>
    </row>
    <row r="252" spans="1:21" x14ac:dyDescent="0.2">
      <c r="A252">
        <v>12</v>
      </c>
      <c r="B252" s="1">
        <v>44892</v>
      </c>
      <c r="C252" t="s">
        <v>8</v>
      </c>
      <c r="D252" t="s">
        <v>31</v>
      </c>
      <c r="H252">
        <v>0</v>
      </c>
      <c r="I252">
        <v>1101</v>
      </c>
      <c r="J252">
        <f>VLOOKUP(C252, ELO!$A$1:$D$33, 4, FALSE)</f>
        <v>1531</v>
      </c>
      <c r="K252">
        <f>VLOOKUP(D252, ELO!$A$1:$D$33, 4, FALSE)</f>
        <v>1641</v>
      </c>
      <c r="L252">
        <f>J252-K252+48+4*(M252/1000)-25</f>
        <v>-82.596000000000004</v>
      </c>
      <c r="M252">
        <f>I252-H252</f>
        <v>1101</v>
      </c>
      <c r="N252" s="2">
        <f>1/(10^(-L252/400)+1)</f>
        <v>0.38332456354745498</v>
      </c>
      <c r="O252" s="2">
        <f>1-N252</f>
        <v>0.61667543645254508</v>
      </c>
      <c r="P252" s="3">
        <f>K252+L252</f>
        <v>1558.404</v>
      </c>
      <c r="Q252" s="3">
        <f>J252-L252</f>
        <v>1613.596</v>
      </c>
      <c r="U252" s="3"/>
    </row>
    <row r="253" spans="1:21" x14ac:dyDescent="0.2">
      <c r="A253">
        <v>1</v>
      </c>
      <c r="B253" s="1">
        <v>44815</v>
      </c>
      <c r="C253" t="s">
        <v>9</v>
      </c>
      <c r="D253" t="s">
        <v>31</v>
      </c>
      <c r="E253">
        <v>0</v>
      </c>
      <c r="F253">
        <v>1</v>
      </c>
      <c r="G253">
        <v>0</v>
      </c>
      <c r="H253">
        <v>0</v>
      </c>
      <c r="I253">
        <v>1161</v>
      </c>
      <c r="J253">
        <f>VLOOKUP(C253, ELO!$A$1:$D$33, 4, FALSE)</f>
        <v>1536</v>
      </c>
      <c r="K253">
        <f>VLOOKUP(D253, ELO!$A$1:$D$33, 4, FALSE)</f>
        <v>1641</v>
      </c>
      <c r="L253">
        <f>J253-K253+48+4*(M253/1000)</f>
        <v>-52.356000000000002</v>
      </c>
      <c r="M253">
        <f>I253-H253</f>
        <v>1161</v>
      </c>
      <c r="N253" s="2">
        <f>1/(10^(-L253/400)+1)</f>
        <v>0.42521885470867649</v>
      </c>
      <c r="O253" s="2">
        <f>1-N253</f>
        <v>0.57478114529132351</v>
      </c>
      <c r="P253" s="3">
        <f>K253+L253</f>
        <v>1588.644</v>
      </c>
      <c r="Q253" s="3">
        <f>J253-L253</f>
        <v>1588.356</v>
      </c>
      <c r="U253" s="3"/>
    </row>
    <row r="254" spans="1:21" x14ac:dyDescent="0.2">
      <c r="A254">
        <v>2</v>
      </c>
      <c r="B254" s="1">
        <v>44822</v>
      </c>
      <c r="C254" t="s">
        <v>21</v>
      </c>
      <c r="D254" t="s">
        <v>31</v>
      </c>
      <c r="E254">
        <v>0</v>
      </c>
      <c r="F254">
        <v>1</v>
      </c>
      <c r="G254">
        <v>0</v>
      </c>
      <c r="H254">
        <v>0</v>
      </c>
      <c r="I254">
        <v>668</v>
      </c>
      <c r="J254">
        <f>VLOOKUP(C254, ELO!$A$1:$D$33, 4, FALSE)</f>
        <v>1492</v>
      </c>
      <c r="K254">
        <f>VLOOKUP(D254, ELO!$A$1:$D$33, 4, FALSE)</f>
        <v>1641</v>
      </c>
      <c r="L254">
        <f>J254-K254+48+4*(M254/1000)</f>
        <v>-98.328000000000003</v>
      </c>
      <c r="M254">
        <f>I254-H254</f>
        <v>668</v>
      </c>
      <c r="N254" s="2">
        <f>1/(10^(-L254/400)+1)</f>
        <v>0.36215535633422269</v>
      </c>
      <c r="O254" s="2">
        <f>1-N254</f>
        <v>0.63784464366577731</v>
      </c>
      <c r="P254" s="3">
        <f>K254+L254</f>
        <v>1542.672</v>
      </c>
      <c r="Q254" s="3">
        <f>J254-L254</f>
        <v>1590.328</v>
      </c>
      <c r="U254" s="3"/>
    </row>
    <row r="255" spans="1:21" x14ac:dyDescent="0.2">
      <c r="A255">
        <v>6</v>
      </c>
      <c r="B255" s="1">
        <v>44850</v>
      </c>
      <c r="C255" t="s">
        <v>26</v>
      </c>
      <c r="D255" t="s">
        <v>31</v>
      </c>
      <c r="H255">
        <v>0</v>
      </c>
      <c r="I255">
        <v>1019</v>
      </c>
      <c r="J255">
        <f>VLOOKUP(C255, ELO!$A$1:$D$33, 4, FALSE)</f>
        <v>1472</v>
      </c>
      <c r="K255">
        <f>VLOOKUP(D255, ELO!$A$1:$D$33, 4, FALSE)</f>
        <v>1641</v>
      </c>
      <c r="L255">
        <f>J255-K255+48+4*(M255/1000)</f>
        <v>-116.92400000000001</v>
      </c>
      <c r="M255">
        <f>I255-H255</f>
        <v>1019</v>
      </c>
      <c r="N255" s="2">
        <f>1/(10^(-L255/400)+1)</f>
        <v>0.33781005995838825</v>
      </c>
      <c r="O255" s="2">
        <f>1-N255</f>
        <v>0.6621899400416118</v>
      </c>
      <c r="P255" s="3">
        <f>K255+L255</f>
        <v>1524.076</v>
      </c>
      <c r="Q255" s="3">
        <f>J255-L255</f>
        <v>1588.924</v>
      </c>
      <c r="U255" s="3"/>
    </row>
    <row r="256" spans="1:21" x14ac:dyDescent="0.2">
      <c r="A256">
        <v>14</v>
      </c>
      <c r="B256" s="1">
        <v>44906</v>
      </c>
      <c r="C256" t="s">
        <v>29</v>
      </c>
      <c r="D256" t="s">
        <v>31</v>
      </c>
      <c r="H256">
        <v>0</v>
      </c>
      <c r="I256">
        <v>2933</v>
      </c>
      <c r="J256">
        <f>VLOOKUP(C256, ELO!$A$1:$D$33, 4, FALSE)</f>
        <v>1535</v>
      </c>
      <c r="K256">
        <f>VLOOKUP(D256, ELO!$A$1:$D$33, 4, FALSE)</f>
        <v>1641</v>
      </c>
      <c r="L256">
        <f>J256-K256+48+4*(M256/1000)</f>
        <v>-46.268000000000001</v>
      </c>
      <c r="M256">
        <f>I256-H256</f>
        <v>2933</v>
      </c>
      <c r="N256" s="2">
        <f>1/(10^(-L256/400)+1)</f>
        <v>0.43380583504199793</v>
      </c>
      <c r="O256" s="2">
        <f>1-N256</f>
        <v>0.56619416495800201</v>
      </c>
      <c r="P256" s="3">
        <f>K256+L256</f>
        <v>1594.732</v>
      </c>
      <c r="Q256" s="3">
        <f>J256-L256</f>
        <v>1581.268</v>
      </c>
      <c r="U256" s="3"/>
    </row>
    <row r="257" spans="1:21" x14ac:dyDescent="0.2">
      <c r="A257">
        <v>2</v>
      </c>
      <c r="B257" s="1">
        <v>44823</v>
      </c>
      <c r="C257" t="s">
        <v>4</v>
      </c>
      <c r="D257" t="s">
        <v>20</v>
      </c>
      <c r="E257">
        <v>1</v>
      </c>
      <c r="F257">
        <v>0</v>
      </c>
      <c r="G257">
        <v>0</v>
      </c>
      <c r="H257">
        <v>0</v>
      </c>
      <c r="I257">
        <v>706</v>
      </c>
      <c r="J257">
        <f>VLOOKUP(C257, ELO!$A$1:$D$33, 4, FALSE)</f>
        <v>1683</v>
      </c>
      <c r="K257">
        <f>VLOOKUP(D257, ELO!$A$1:$D$33, 4, FALSE)</f>
        <v>1490</v>
      </c>
      <c r="L257">
        <f>J257-K257+48+4*(M257/1000)</f>
        <v>243.82400000000001</v>
      </c>
      <c r="M257">
        <f>I257-H257</f>
        <v>706</v>
      </c>
      <c r="N257" s="2">
        <f>1/(10^(-L257/400)+1)</f>
        <v>0.8027487959679539</v>
      </c>
      <c r="O257" s="2">
        <f>1-N257</f>
        <v>0.1972512040320461</v>
      </c>
      <c r="P257" s="3">
        <f>K257+L257</f>
        <v>1733.8240000000001</v>
      </c>
      <c r="Q257" s="3">
        <f>J257-L257</f>
        <v>1439.1759999999999</v>
      </c>
      <c r="U257" s="3"/>
    </row>
    <row r="258" spans="1:21" x14ac:dyDescent="0.2">
      <c r="A258">
        <v>11</v>
      </c>
      <c r="B258" s="1">
        <v>44882</v>
      </c>
      <c r="C258" t="s">
        <v>12</v>
      </c>
      <c r="D258" t="s">
        <v>20</v>
      </c>
      <c r="H258">
        <v>0</v>
      </c>
      <c r="I258">
        <v>680</v>
      </c>
      <c r="J258">
        <f>VLOOKUP(C258, ELO!$A$1:$D$33, 4, FALSE)</f>
        <v>1572</v>
      </c>
      <c r="K258">
        <f>VLOOKUP(D258, ELO!$A$1:$D$33, 4, FALSE)</f>
        <v>1490</v>
      </c>
      <c r="L258">
        <f>J258-K258+48+4*(M258/1000)</f>
        <v>132.72</v>
      </c>
      <c r="M258">
        <f>I258-H258</f>
        <v>680</v>
      </c>
      <c r="N258" s="2">
        <f>1/(10^(-L258/400)+1)</f>
        <v>0.68222105511096198</v>
      </c>
      <c r="O258" s="2">
        <f>1-N258</f>
        <v>0.31777894488903802</v>
      </c>
      <c r="P258" s="3">
        <f>K258+L258</f>
        <v>1622.72</v>
      </c>
      <c r="Q258" s="3">
        <f>J258-L258</f>
        <v>1439.28</v>
      </c>
      <c r="U258" s="3"/>
    </row>
    <row r="259" spans="1:21" x14ac:dyDescent="0.2">
      <c r="A259">
        <v>8</v>
      </c>
      <c r="B259" s="1">
        <v>44864</v>
      </c>
      <c r="C259" t="s">
        <v>13</v>
      </c>
      <c r="D259" t="s">
        <v>20</v>
      </c>
      <c r="H259">
        <v>0</v>
      </c>
      <c r="I259">
        <v>859</v>
      </c>
      <c r="J259">
        <f>VLOOKUP(C259, ELO!$A$1:$D$33, 4, FALSE)</f>
        <v>1353</v>
      </c>
      <c r="K259">
        <f>VLOOKUP(D259, ELO!$A$1:$D$33, 4, FALSE)</f>
        <v>1490</v>
      </c>
      <c r="L259">
        <f>J259-K259+48+4*(M259/1000)</f>
        <v>-85.563999999999993</v>
      </c>
      <c r="M259">
        <f>I259-H259</f>
        <v>859</v>
      </c>
      <c r="N259" s="2">
        <f>1/(10^(-L259/400)+1)</f>
        <v>0.37929398415075088</v>
      </c>
      <c r="O259" s="2">
        <f>1-N259</f>
        <v>0.62070601584924912</v>
      </c>
      <c r="P259" s="3">
        <f>K259+L259</f>
        <v>1404.4359999999999</v>
      </c>
      <c r="Q259" s="3">
        <f>J259-L259</f>
        <v>1438.5640000000001</v>
      </c>
      <c r="U259" s="3"/>
    </row>
    <row r="260" spans="1:21" x14ac:dyDescent="0.2">
      <c r="A260">
        <v>4</v>
      </c>
      <c r="B260" s="1">
        <v>44836</v>
      </c>
      <c r="C260" t="s">
        <v>14</v>
      </c>
      <c r="D260" t="s">
        <v>20</v>
      </c>
      <c r="H260">
        <v>0</v>
      </c>
      <c r="I260">
        <v>288</v>
      </c>
      <c r="J260">
        <f>VLOOKUP(C260, ELO!$A$1:$D$33, 4, FALSE)</f>
        <v>1478</v>
      </c>
      <c r="K260">
        <f>VLOOKUP(D260, ELO!$A$1:$D$33, 4, FALSE)</f>
        <v>1490</v>
      </c>
      <c r="L260">
        <f>J260-K260+48+4*(M260/1000)</f>
        <v>37.152000000000001</v>
      </c>
      <c r="M260">
        <f>I260-H260</f>
        <v>288</v>
      </c>
      <c r="N260" s="2">
        <f>1/(10^(-L260/400)+1)</f>
        <v>0.55326316852440693</v>
      </c>
      <c r="O260" s="2">
        <f>1-N260</f>
        <v>0.44673683147559307</v>
      </c>
      <c r="P260" s="3">
        <f>K260+L260</f>
        <v>1527.152</v>
      </c>
      <c r="Q260" s="3">
        <f>J260-L260</f>
        <v>1440.848</v>
      </c>
      <c r="U260" s="3"/>
    </row>
    <row r="261" spans="1:21" x14ac:dyDescent="0.2">
      <c r="A261">
        <v>18</v>
      </c>
      <c r="B261" s="1">
        <v>44934</v>
      </c>
      <c r="C261" t="s">
        <v>15</v>
      </c>
      <c r="D261" t="s">
        <v>20</v>
      </c>
      <c r="H261">
        <v>0</v>
      </c>
      <c r="I261">
        <v>594</v>
      </c>
      <c r="J261">
        <f>VLOOKUP(C261, ELO!$A$1:$D$33, 4, FALSE)</f>
        <v>1436</v>
      </c>
      <c r="K261">
        <f>VLOOKUP(D261, ELO!$A$1:$D$33, 4, FALSE)</f>
        <v>1490</v>
      </c>
      <c r="L261">
        <f>J261-K261+48+4*(M261/1000)</f>
        <v>-3.6240000000000001</v>
      </c>
      <c r="M261">
        <f>I261-H261</f>
        <v>594</v>
      </c>
      <c r="N261" s="2">
        <f>1/(10^(-L261/400)+1)</f>
        <v>0.49478483389920208</v>
      </c>
      <c r="O261" s="2">
        <f>1-N261</f>
        <v>0.50521516610079797</v>
      </c>
      <c r="P261" s="3">
        <f>K261+L261</f>
        <v>1486.376</v>
      </c>
      <c r="Q261" s="3">
        <f>J261-L261</f>
        <v>1439.624</v>
      </c>
      <c r="U261" s="3"/>
    </row>
    <row r="262" spans="1:21" x14ac:dyDescent="0.2">
      <c r="A262">
        <v>9</v>
      </c>
      <c r="B262" s="1">
        <v>44871</v>
      </c>
      <c r="C262" t="s">
        <v>16</v>
      </c>
      <c r="D262" t="s">
        <v>20</v>
      </c>
      <c r="H262">
        <v>0</v>
      </c>
      <c r="I262">
        <v>558</v>
      </c>
      <c r="J262">
        <f>VLOOKUP(C262, ELO!$A$1:$D$33, 4, FALSE)</f>
        <v>1642</v>
      </c>
      <c r="K262">
        <f>VLOOKUP(D262, ELO!$A$1:$D$33, 4, FALSE)</f>
        <v>1490</v>
      </c>
      <c r="L262">
        <f>J262-K262+48+4*(M262/1000)+25</f>
        <v>227.232</v>
      </c>
      <c r="M262">
        <f>I262-H262</f>
        <v>558</v>
      </c>
      <c r="N262" s="2">
        <f>1/(10^(-L262/400)+1)</f>
        <v>0.78718709282166732</v>
      </c>
      <c r="O262" s="2">
        <f>1-N262</f>
        <v>0.21281290717833268</v>
      </c>
      <c r="P262" s="3">
        <f>K262+L262</f>
        <v>1717.232</v>
      </c>
      <c r="Q262" s="3">
        <f>J262-L262</f>
        <v>1414.768</v>
      </c>
      <c r="U262" s="3"/>
    </row>
    <row r="263" spans="1:21" x14ac:dyDescent="0.2">
      <c r="A263">
        <v>15</v>
      </c>
      <c r="B263" s="1">
        <v>44913</v>
      </c>
      <c r="C263" t="s">
        <v>28</v>
      </c>
      <c r="D263" t="s">
        <v>20</v>
      </c>
      <c r="H263">
        <v>0</v>
      </c>
      <c r="I263">
        <v>2007</v>
      </c>
      <c r="J263">
        <f>VLOOKUP(C263, ELO!$A$1:$D$33, 4, FALSE)</f>
        <v>1558</v>
      </c>
      <c r="K263">
        <f>VLOOKUP(D263, ELO!$A$1:$D$33, 4, FALSE)</f>
        <v>1490</v>
      </c>
      <c r="L263">
        <f>J263-K263+48+4*(M263/1000)</f>
        <v>124.02800000000001</v>
      </c>
      <c r="M263">
        <f>I263-H263</f>
        <v>2007</v>
      </c>
      <c r="N263" s="2">
        <f>1/(10^(-L263/400)+1)</f>
        <v>0.67127614870975472</v>
      </c>
      <c r="O263" s="2">
        <f>1-N263</f>
        <v>0.32872385129024528</v>
      </c>
      <c r="P263" s="3">
        <f>K263+L263</f>
        <v>1614.028</v>
      </c>
      <c r="Q263" s="3">
        <f>J263-L263</f>
        <v>1433.972</v>
      </c>
      <c r="U263" s="3"/>
    </row>
    <row r="264" spans="1:21" x14ac:dyDescent="0.2">
      <c r="A264">
        <v>13</v>
      </c>
      <c r="B264" s="1">
        <v>44899</v>
      </c>
      <c r="C264" t="s">
        <v>25</v>
      </c>
      <c r="D264" t="s">
        <v>20</v>
      </c>
      <c r="H264">
        <v>0</v>
      </c>
      <c r="I264">
        <v>809</v>
      </c>
      <c r="J264">
        <f>VLOOKUP(C264, ELO!$A$1:$D$33, 4, FALSE)</f>
        <v>1586</v>
      </c>
      <c r="K264">
        <f>VLOOKUP(D264, ELO!$A$1:$D$33, 4, FALSE)</f>
        <v>1490</v>
      </c>
      <c r="L264">
        <f>J264-K264+48+4*(M264/1000)</f>
        <v>147.23599999999999</v>
      </c>
      <c r="M264">
        <f>I264-H264</f>
        <v>809</v>
      </c>
      <c r="N264" s="2">
        <f>1/(10^(-L264/400)+1)</f>
        <v>0.70005474130915069</v>
      </c>
      <c r="O264" s="2">
        <f>1-N264</f>
        <v>0.29994525869084931</v>
      </c>
      <c r="P264" s="3">
        <f>K264+L264</f>
        <v>1637.2359999999999</v>
      </c>
      <c r="Q264" s="3">
        <f>J264-L264</f>
        <v>1438.7640000000001</v>
      </c>
      <c r="U264" s="3"/>
    </row>
    <row r="265" spans="1:21" x14ac:dyDescent="0.2">
      <c r="A265">
        <v>5</v>
      </c>
      <c r="B265" s="1">
        <v>44843</v>
      </c>
      <c r="C265" t="s">
        <v>32</v>
      </c>
      <c r="D265" t="s">
        <v>20</v>
      </c>
      <c r="H265">
        <v>0</v>
      </c>
      <c r="I265">
        <v>676</v>
      </c>
      <c r="J265">
        <f>VLOOKUP(C265, ELO!$A$1:$D$33, 4, FALSE)</f>
        <v>1471</v>
      </c>
      <c r="K265">
        <f>VLOOKUP(D265, ELO!$A$1:$D$33, 4, FALSE)</f>
        <v>1490</v>
      </c>
      <c r="L265">
        <f>J265-K265+48+4*(M265/1000)</f>
        <v>31.704000000000001</v>
      </c>
      <c r="M265">
        <f>I265-H265</f>
        <v>676</v>
      </c>
      <c r="N265" s="2">
        <f>1/(10^(-L265/400)+1)</f>
        <v>0.54549950483840604</v>
      </c>
      <c r="O265" s="2">
        <f>1-N265</f>
        <v>0.45450049516159396</v>
      </c>
      <c r="P265" s="3">
        <f>K265+L265</f>
        <v>1521.704</v>
      </c>
      <c r="Q265" s="3">
        <f>J265-L265</f>
        <v>1439.296</v>
      </c>
      <c r="U265" s="3"/>
    </row>
    <row r="266" spans="1:21" x14ac:dyDescent="0.2">
      <c r="A266">
        <v>6</v>
      </c>
      <c r="B266" s="1">
        <v>44847</v>
      </c>
      <c r="C266" t="s">
        <v>6</v>
      </c>
      <c r="D266" t="s">
        <v>32</v>
      </c>
      <c r="H266">
        <v>0</v>
      </c>
      <c r="I266">
        <v>701</v>
      </c>
      <c r="J266">
        <f>VLOOKUP(C266, ELO!$A$1:$D$33, 4, FALSE)</f>
        <v>1417</v>
      </c>
      <c r="K266">
        <f>VLOOKUP(D266, ELO!$A$1:$D$33, 4, FALSE)</f>
        <v>1471</v>
      </c>
      <c r="L266">
        <f>J266-K266+48+4*(M266/1000)</f>
        <v>-3.1960000000000002</v>
      </c>
      <c r="M266">
        <f>I266-H266</f>
        <v>701</v>
      </c>
      <c r="N266" s="2">
        <f>1/(10^(-L266/400)+1)</f>
        <v>0.4954007160040706</v>
      </c>
      <c r="O266" s="2">
        <f>1-N266</f>
        <v>0.50459928399592946</v>
      </c>
      <c r="P266" s="3">
        <f>K266+L266</f>
        <v>1467.8040000000001</v>
      </c>
      <c r="Q266" s="3">
        <f>J266-L266</f>
        <v>1420.1959999999999</v>
      </c>
      <c r="U266" s="3"/>
    </row>
    <row r="267" spans="1:21" x14ac:dyDescent="0.2">
      <c r="A267">
        <v>4</v>
      </c>
      <c r="B267" s="1">
        <v>44836</v>
      </c>
      <c r="C267" t="s">
        <v>9</v>
      </c>
      <c r="D267" t="s">
        <v>32</v>
      </c>
      <c r="H267">
        <v>0</v>
      </c>
      <c r="I267">
        <v>1362</v>
      </c>
      <c r="J267">
        <f>VLOOKUP(C267, ELO!$A$1:$D$33, 4, FALSE)</f>
        <v>1536</v>
      </c>
      <c r="K267">
        <f>VLOOKUP(D267, ELO!$A$1:$D$33, 4, FALSE)</f>
        <v>1471</v>
      </c>
      <c r="L267">
        <f>J267-K267+48+4*(M267/1000)</f>
        <v>118.44800000000001</v>
      </c>
      <c r="M267">
        <f>I267-H267</f>
        <v>1362</v>
      </c>
      <c r="N267" s="2">
        <f>1/(10^(-L267/400)+1)</f>
        <v>0.66414957661329543</v>
      </c>
      <c r="O267" s="2">
        <f>1-N267</f>
        <v>0.33585042338670457</v>
      </c>
      <c r="P267" s="3">
        <f>K267+L267</f>
        <v>1589.4480000000001</v>
      </c>
      <c r="Q267" s="3">
        <f>J267-L267</f>
        <v>1417.5519999999999</v>
      </c>
      <c r="U267" s="3"/>
    </row>
    <row r="268" spans="1:21" x14ac:dyDescent="0.2">
      <c r="A268">
        <v>2</v>
      </c>
      <c r="B268" s="1">
        <v>44822</v>
      </c>
      <c r="C268" t="s">
        <v>11</v>
      </c>
      <c r="D268" t="s">
        <v>32</v>
      </c>
      <c r="E268">
        <v>1</v>
      </c>
      <c r="F268">
        <v>0</v>
      </c>
      <c r="G268">
        <v>0</v>
      </c>
      <c r="H268">
        <v>0</v>
      </c>
      <c r="I268">
        <v>526</v>
      </c>
      <c r="J268">
        <f>VLOOKUP(C268, ELO!$A$1:$D$33, 4, FALSE)</f>
        <v>1431</v>
      </c>
      <c r="K268">
        <f>VLOOKUP(D268, ELO!$A$1:$D$33, 4, FALSE)</f>
        <v>1471</v>
      </c>
      <c r="L268">
        <f>J268-K268+48+4*(M268/1000)</f>
        <v>10.103999999999999</v>
      </c>
      <c r="M268">
        <f>I268-H268</f>
        <v>526</v>
      </c>
      <c r="N268" s="2">
        <f>1/(10^(-L268/400)+1)</f>
        <v>0.51453672698475117</v>
      </c>
      <c r="O268" s="2">
        <f>1-N268</f>
        <v>0.48546327301524883</v>
      </c>
      <c r="P268" s="3">
        <f>K268+L268</f>
        <v>1481.104</v>
      </c>
      <c r="Q268" s="3">
        <f>J268-L268</f>
        <v>1420.896</v>
      </c>
      <c r="U268" s="3"/>
    </row>
    <row r="269" spans="1:21" x14ac:dyDescent="0.2">
      <c r="A269">
        <v>11</v>
      </c>
      <c r="B269" s="1">
        <v>44885</v>
      </c>
      <c r="C269" t="s">
        <v>13</v>
      </c>
      <c r="D269" t="s">
        <v>32</v>
      </c>
      <c r="H269">
        <v>0</v>
      </c>
      <c r="I269">
        <v>1433</v>
      </c>
      <c r="J269">
        <f>VLOOKUP(C269, ELO!$A$1:$D$33, 4, FALSE)</f>
        <v>1353</v>
      </c>
      <c r="K269">
        <f>VLOOKUP(D269, ELO!$A$1:$D$33, 4, FALSE)</f>
        <v>1471</v>
      </c>
      <c r="L269">
        <f>J269-K269+48+4*(M269/1000)</f>
        <v>-64.268000000000001</v>
      </c>
      <c r="M269">
        <f>I269-H269</f>
        <v>1433</v>
      </c>
      <c r="N269" s="2">
        <f>1/(10^(-L269/400)+1)</f>
        <v>0.40855156973938234</v>
      </c>
      <c r="O269" s="2">
        <f>1-N269</f>
        <v>0.59144843026061766</v>
      </c>
      <c r="P269" s="3">
        <f>K269+L269</f>
        <v>1406.732</v>
      </c>
      <c r="Q269" s="3">
        <f>J269-L269</f>
        <v>1417.268</v>
      </c>
      <c r="U269" s="3"/>
    </row>
    <row r="270" spans="1:21" x14ac:dyDescent="0.2">
      <c r="A270">
        <v>8</v>
      </c>
      <c r="B270" s="1">
        <v>44864</v>
      </c>
      <c r="C270" t="s">
        <v>14</v>
      </c>
      <c r="D270" t="s">
        <v>32</v>
      </c>
      <c r="H270">
        <v>0</v>
      </c>
      <c r="I270">
        <v>596</v>
      </c>
      <c r="J270">
        <f>VLOOKUP(C270, ELO!$A$1:$D$33, 4, FALSE)</f>
        <v>1478</v>
      </c>
      <c r="K270">
        <f>VLOOKUP(D270, ELO!$A$1:$D$33, 4, FALSE)</f>
        <v>1471</v>
      </c>
      <c r="L270">
        <f>J270-K270+48+4*(M270/1000)</f>
        <v>57.384</v>
      </c>
      <c r="M270">
        <f>I270-H270</f>
        <v>596</v>
      </c>
      <c r="N270" s="2">
        <f>1/(10^(-L270/400)+1)</f>
        <v>0.5818393907709617</v>
      </c>
      <c r="O270" s="2">
        <f>1-N270</f>
        <v>0.4181606092290383</v>
      </c>
      <c r="P270" s="3">
        <f>K270+L270</f>
        <v>1528.384</v>
      </c>
      <c r="Q270" s="3">
        <f>J270-L270</f>
        <v>1420.616</v>
      </c>
      <c r="U270" s="3"/>
    </row>
    <row r="271" spans="1:21" x14ac:dyDescent="0.2">
      <c r="A271">
        <v>13</v>
      </c>
      <c r="B271" s="1">
        <v>44899</v>
      </c>
      <c r="C271" t="s">
        <v>22</v>
      </c>
      <c r="D271" t="s">
        <v>32</v>
      </c>
      <c r="H271">
        <v>0</v>
      </c>
      <c r="I271">
        <v>228</v>
      </c>
      <c r="J271">
        <f>VLOOKUP(C271, ELO!$A$1:$D$33, 4, FALSE)</f>
        <v>1451</v>
      </c>
      <c r="K271">
        <f>VLOOKUP(D271, ELO!$A$1:$D$33, 4, FALSE)</f>
        <v>1471</v>
      </c>
      <c r="L271">
        <f>J271-K271+48+4*(M271/1000)</f>
        <v>28.911999999999999</v>
      </c>
      <c r="M271">
        <f>I271-H271</f>
        <v>228</v>
      </c>
      <c r="N271" s="2">
        <f>1/(10^(-L271/400)+1)</f>
        <v>0.54151193612194737</v>
      </c>
      <c r="O271" s="2">
        <f>1-N271</f>
        <v>0.45848806387805263</v>
      </c>
      <c r="P271" s="3">
        <f>K271+L271</f>
        <v>1499.912</v>
      </c>
      <c r="Q271" s="3">
        <f>J271-L271</f>
        <v>1422.088</v>
      </c>
      <c r="U271" s="3"/>
    </row>
    <row r="272" spans="1:21" x14ac:dyDescent="0.2">
      <c r="A272">
        <v>10</v>
      </c>
      <c r="B272" s="1">
        <v>44879</v>
      </c>
      <c r="C272" t="s">
        <v>25</v>
      </c>
      <c r="D272" t="s">
        <v>32</v>
      </c>
      <c r="H272">
        <v>0</v>
      </c>
      <c r="I272">
        <v>140</v>
      </c>
      <c r="J272">
        <f>VLOOKUP(C272, ELO!$A$1:$D$33, 4, FALSE)</f>
        <v>1586</v>
      </c>
      <c r="K272">
        <f>VLOOKUP(D272, ELO!$A$1:$D$33, 4, FALSE)</f>
        <v>1471</v>
      </c>
      <c r="L272">
        <f>J272-K272+48+4*(M272/1000)</f>
        <v>163.56</v>
      </c>
      <c r="M272">
        <f>I272-H272</f>
        <v>140</v>
      </c>
      <c r="N272" s="2">
        <f>1/(10^(-L272/400)+1)</f>
        <v>0.71940801006765609</v>
      </c>
      <c r="O272" s="2">
        <f>1-N272</f>
        <v>0.28059198993234391</v>
      </c>
      <c r="P272" s="3">
        <f>K272+L272</f>
        <v>1634.56</v>
      </c>
      <c r="Q272" s="3">
        <f>J272-L272</f>
        <v>1422.44</v>
      </c>
      <c r="U272" s="3"/>
    </row>
    <row r="273" spans="1:21" x14ac:dyDescent="0.2">
      <c r="A273">
        <v>16</v>
      </c>
      <c r="B273" s="1">
        <v>44919</v>
      </c>
      <c r="C273" t="s">
        <v>29</v>
      </c>
      <c r="D273" t="s">
        <v>32</v>
      </c>
      <c r="H273">
        <v>0</v>
      </c>
      <c r="I273">
        <v>2834</v>
      </c>
      <c r="J273">
        <f>VLOOKUP(C273, ELO!$A$1:$D$33, 4, FALSE)</f>
        <v>1535</v>
      </c>
      <c r="K273">
        <f>VLOOKUP(D273, ELO!$A$1:$D$33, 4, FALSE)</f>
        <v>1471</v>
      </c>
      <c r="L273">
        <f>J273-K273+48+4*(M273/1000)</f>
        <v>123.336</v>
      </c>
      <c r="M273">
        <f>I273-H273</f>
        <v>2834</v>
      </c>
      <c r="N273" s="2">
        <f>1/(10^(-L273/400)+1)</f>
        <v>0.67039653891066775</v>
      </c>
      <c r="O273" s="2">
        <f>1-N273</f>
        <v>0.32960346108933225</v>
      </c>
      <c r="P273" s="3">
        <f>K273+L273</f>
        <v>1594.336</v>
      </c>
      <c r="Q273" s="3">
        <f>J273-L273</f>
        <v>1411.664</v>
      </c>
      <c r="U273" s="3"/>
    </row>
  </sheetData>
  <sortState xmlns:xlrd2="http://schemas.microsoft.com/office/spreadsheetml/2017/richdata2" ref="A2:Q273">
    <sortCondition ref="D1:D27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D34C8-9BA8-E648-AB26-46403E1142C3}">
  <dimension ref="A1:J241"/>
  <sheetViews>
    <sheetView tabSelected="1" workbookViewId="0">
      <selection activeCell="K16" sqref="K16"/>
    </sheetView>
  </sheetViews>
  <sheetFormatPr baseColWidth="10" defaultRowHeight="16" x14ac:dyDescent="0.2"/>
  <cols>
    <col min="4" max="4" width="5.83203125" bestFit="1" customWidth="1"/>
    <col min="5" max="5" width="5.83203125" customWidth="1"/>
    <col min="6" max="6" width="8.33203125" bestFit="1" customWidth="1"/>
    <col min="7" max="7" width="10.33203125" bestFit="1" customWidth="1"/>
    <col min="8" max="8" width="13.83203125" bestFit="1" customWidth="1"/>
    <col min="9" max="9" width="23.5" bestFit="1" customWidth="1"/>
    <col min="10" max="10" width="14.33203125" customWidth="1"/>
    <col min="11" max="11" width="20.1640625" bestFit="1" customWidth="1"/>
    <col min="12" max="12" width="15.6640625" bestFit="1" customWidth="1"/>
  </cols>
  <sheetData>
    <row r="1" spans="1:10" ht="17" thickBot="1" x14ac:dyDescent="0.25">
      <c r="A1" t="s">
        <v>48</v>
      </c>
      <c r="B1" t="s">
        <v>50</v>
      </c>
      <c r="C1" t="s">
        <v>51</v>
      </c>
      <c r="F1" s="13" t="s">
        <v>75</v>
      </c>
      <c r="G1" s="24" t="s">
        <v>83</v>
      </c>
      <c r="H1" s="24" t="s">
        <v>84</v>
      </c>
      <c r="I1" s="24" t="s">
        <v>85</v>
      </c>
      <c r="J1" s="13" t="s">
        <v>82</v>
      </c>
    </row>
    <row r="2" spans="1:10" x14ac:dyDescent="0.2">
      <c r="A2">
        <v>17</v>
      </c>
      <c r="B2" t="s">
        <v>2</v>
      </c>
      <c r="C2" t="s">
        <v>1</v>
      </c>
      <c r="F2" s="5" t="s">
        <v>4</v>
      </c>
      <c r="G2" s="14" t="s">
        <v>38</v>
      </c>
      <c r="H2" s="15" t="s">
        <v>98</v>
      </c>
      <c r="I2" s="16" t="s">
        <v>99</v>
      </c>
      <c r="J2" s="17">
        <v>1591.6803928571428</v>
      </c>
    </row>
    <row r="3" spans="1:10" x14ac:dyDescent="0.2">
      <c r="A3">
        <v>4</v>
      </c>
      <c r="B3" t="s">
        <v>5</v>
      </c>
      <c r="C3" t="s">
        <v>1</v>
      </c>
      <c r="F3" s="5" t="s">
        <v>17</v>
      </c>
      <c r="G3" s="18" t="s">
        <v>38</v>
      </c>
      <c r="H3" s="19" t="s">
        <v>86</v>
      </c>
      <c r="I3" s="18" t="s">
        <v>99</v>
      </c>
      <c r="J3" s="7">
        <v>1476.7846785714287</v>
      </c>
    </row>
    <row r="4" spans="1:10" x14ac:dyDescent="0.2">
      <c r="A4">
        <v>15</v>
      </c>
      <c r="B4" t="s">
        <v>10</v>
      </c>
      <c r="C4" t="s">
        <v>1</v>
      </c>
      <c r="F4" s="5" t="s">
        <v>19</v>
      </c>
      <c r="G4" s="18" t="s">
        <v>38</v>
      </c>
      <c r="H4" s="19" t="s">
        <v>87</v>
      </c>
      <c r="I4" s="18" t="s">
        <v>100</v>
      </c>
      <c r="J4" s="7">
        <v>1523.2095714285715</v>
      </c>
    </row>
    <row r="5" spans="1:10" ht="17" thickBot="1" x14ac:dyDescent="0.25">
      <c r="A5">
        <v>10</v>
      </c>
      <c r="B5" t="s">
        <v>27</v>
      </c>
      <c r="C5" t="s">
        <v>1</v>
      </c>
      <c r="F5" s="20" t="s">
        <v>23</v>
      </c>
      <c r="G5" s="21" t="s">
        <v>38</v>
      </c>
      <c r="H5" s="22" t="s">
        <v>88</v>
      </c>
      <c r="I5" s="21" t="s">
        <v>100</v>
      </c>
      <c r="J5" s="23">
        <v>1471.4648571428572</v>
      </c>
    </row>
    <row r="6" spans="1:10" x14ac:dyDescent="0.2">
      <c r="A6">
        <v>8</v>
      </c>
      <c r="B6" t="s">
        <v>18</v>
      </c>
      <c r="C6" t="s">
        <v>1</v>
      </c>
      <c r="F6" s="5" t="s">
        <v>3</v>
      </c>
      <c r="G6" s="18" t="s">
        <v>45</v>
      </c>
      <c r="H6" s="19" t="s">
        <v>89</v>
      </c>
      <c r="I6" s="18" t="s">
        <v>100</v>
      </c>
      <c r="J6" s="7">
        <v>1542.9421785714285</v>
      </c>
    </row>
    <row r="7" spans="1:10" x14ac:dyDescent="0.2">
      <c r="A7">
        <v>6</v>
      </c>
      <c r="B7" t="s">
        <v>30</v>
      </c>
      <c r="C7" t="s">
        <v>1</v>
      </c>
      <c r="F7" s="5" t="s">
        <v>7</v>
      </c>
      <c r="G7" s="18" t="s">
        <v>45</v>
      </c>
      <c r="H7" s="19" t="s">
        <v>87</v>
      </c>
      <c r="I7" s="18" t="s">
        <v>101</v>
      </c>
      <c r="J7" s="7">
        <v>1507.6272142857142</v>
      </c>
    </row>
    <row r="8" spans="1:10" x14ac:dyDescent="0.2">
      <c r="A8">
        <v>18</v>
      </c>
      <c r="B8" t="s">
        <v>29</v>
      </c>
      <c r="C8" t="s">
        <v>1</v>
      </c>
      <c r="F8" s="5" t="s">
        <v>8</v>
      </c>
      <c r="G8" s="18" t="s">
        <v>45</v>
      </c>
      <c r="H8" s="19" t="s">
        <v>89</v>
      </c>
      <c r="I8" s="19" t="s">
        <v>100</v>
      </c>
      <c r="J8" s="7">
        <v>1515.1400357142857</v>
      </c>
    </row>
    <row r="9" spans="1:10" ht="17" thickBot="1" x14ac:dyDescent="0.25">
      <c r="A9">
        <v>16</v>
      </c>
      <c r="B9" t="s">
        <v>3</v>
      </c>
      <c r="C9" t="s">
        <v>2</v>
      </c>
      <c r="F9" s="20" t="s">
        <v>26</v>
      </c>
      <c r="G9" s="21" t="s">
        <v>45</v>
      </c>
      <c r="H9" s="22" t="s">
        <v>90</v>
      </c>
      <c r="I9" s="21" t="s">
        <v>100</v>
      </c>
      <c r="J9" s="23">
        <v>1530.7452142857142</v>
      </c>
    </row>
    <row r="10" spans="1:10" x14ac:dyDescent="0.2">
      <c r="A10">
        <v>10</v>
      </c>
      <c r="B10" t="s">
        <v>5</v>
      </c>
      <c r="C10" t="s">
        <v>2</v>
      </c>
      <c r="F10" s="5" t="s">
        <v>13</v>
      </c>
      <c r="G10" s="18" t="s">
        <v>47</v>
      </c>
      <c r="H10" s="19" t="s">
        <v>88</v>
      </c>
      <c r="I10" s="18" t="s">
        <v>102</v>
      </c>
      <c r="J10" s="7">
        <v>1451.2047499999999</v>
      </c>
    </row>
    <row r="11" spans="1:10" x14ac:dyDescent="0.2">
      <c r="A11">
        <v>7</v>
      </c>
      <c r="B11" t="s">
        <v>7</v>
      </c>
      <c r="C11" t="s">
        <v>2</v>
      </c>
      <c r="F11" s="5" t="s">
        <v>14</v>
      </c>
      <c r="G11" s="18" t="s">
        <v>47</v>
      </c>
      <c r="H11" s="19" t="s">
        <v>86</v>
      </c>
      <c r="I11" s="18" t="s">
        <v>102</v>
      </c>
      <c r="J11" s="7">
        <v>1463.0493214285716</v>
      </c>
    </row>
    <row r="12" spans="1:10" x14ac:dyDescent="0.2">
      <c r="A12">
        <v>15</v>
      </c>
      <c r="B12" t="s">
        <v>21</v>
      </c>
      <c r="C12" t="s">
        <v>2</v>
      </c>
      <c r="F12" s="5" t="s">
        <v>15</v>
      </c>
      <c r="G12" s="18" t="s">
        <v>47</v>
      </c>
      <c r="H12" s="19" t="s">
        <v>91</v>
      </c>
      <c r="I12" s="18" t="s">
        <v>100</v>
      </c>
      <c r="J12" s="7">
        <v>1465.8027142857143</v>
      </c>
    </row>
    <row r="13" spans="1:10" ht="17" thickBot="1" x14ac:dyDescent="0.25">
      <c r="A13">
        <v>3</v>
      </c>
      <c r="B13" t="s">
        <v>30</v>
      </c>
      <c r="C13" t="s">
        <v>2</v>
      </c>
      <c r="F13" s="20" t="s">
        <v>20</v>
      </c>
      <c r="G13" s="21" t="s">
        <v>47</v>
      </c>
      <c r="H13" s="22" t="s">
        <v>92</v>
      </c>
      <c r="I13" s="21" t="s">
        <v>101</v>
      </c>
      <c r="J13" s="23">
        <v>1500.7388214285716</v>
      </c>
    </row>
    <row r="14" spans="1:10" x14ac:dyDescent="0.2">
      <c r="A14">
        <v>5</v>
      </c>
      <c r="B14" t="s">
        <v>31</v>
      </c>
      <c r="C14" t="s">
        <v>2</v>
      </c>
      <c r="F14" s="5" t="s">
        <v>10</v>
      </c>
      <c r="G14" s="18" t="s">
        <v>40</v>
      </c>
      <c r="H14" s="19" t="s">
        <v>93</v>
      </c>
      <c r="I14" s="18" t="s">
        <v>100</v>
      </c>
      <c r="J14" s="7">
        <v>1515.1863214285713</v>
      </c>
    </row>
    <row r="15" spans="1:10" x14ac:dyDescent="0.2">
      <c r="A15">
        <v>12</v>
      </c>
      <c r="B15" t="s">
        <v>32</v>
      </c>
      <c r="C15" t="s">
        <v>2</v>
      </c>
      <c r="F15" s="5" t="s">
        <v>16</v>
      </c>
      <c r="G15" s="18" t="s">
        <v>40</v>
      </c>
      <c r="H15" s="19" t="s">
        <v>92</v>
      </c>
      <c r="I15" s="18" t="s">
        <v>99</v>
      </c>
      <c r="J15" s="7">
        <v>1530.5308928571428</v>
      </c>
    </row>
    <row r="16" spans="1:10" x14ac:dyDescent="0.2">
      <c r="A16">
        <v>18</v>
      </c>
      <c r="B16" t="s">
        <v>7</v>
      </c>
      <c r="C16" t="s">
        <v>3</v>
      </c>
      <c r="F16" s="5" t="s">
        <v>28</v>
      </c>
      <c r="G16" s="18" t="s">
        <v>40</v>
      </c>
      <c r="H16" s="19" t="s">
        <v>86</v>
      </c>
      <c r="I16" s="18" t="s">
        <v>100</v>
      </c>
      <c r="J16" s="7">
        <v>1537.5805357142854</v>
      </c>
    </row>
    <row r="17" spans="1:10" ht="17" thickBot="1" x14ac:dyDescent="0.25">
      <c r="A17">
        <v>15</v>
      </c>
      <c r="B17" t="s">
        <v>8</v>
      </c>
      <c r="C17" t="s">
        <v>3</v>
      </c>
      <c r="F17" s="20" t="s">
        <v>24</v>
      </c>
      <c r="G17" s="21" t="s">
        <v>40</v>
      </c>
      <c r="H17" s="22" t="s">
        <v>87</v>
      </c>
      <c r="I17" s="21" t="s">
        <v>101</v>
      </c>
      <c r="J17" s="23">
        <v>1521.7079642857143</v>
      </c>
    </row>
    <row r="18" spans="1:10" x14ac:dyDescent="0.2">
      <c r="A18">
        <v>12</v>
      </c>
      <c r="B18" t="s">
        <v>15</v>
      </c>
      <c r="C18" t="s">
        <v>3</v>
      </c>
      <c r="F18" s="5" t="s">
        <v>9</v>
      </c>
      <c r="G18" s="18" t="s">
        <v>43</v>
      </c>
      <c r="H18" s="19" t="s">
        <v>92</v>
      </c>
      <c r="I18" s="18" t="s">
        <v>100</v>
      </c>
      <c r="J18" s="7">
        <v>1523.5764642857143</v>
      </c>
    </row>
    <row r="19" spans="1:10" x14ac:dyDescent="0.2">
      <c r="A19">
        <v>3</v>
      </c>
      <c r="B19" t="s">
        <v>19</v>
      </c>
      <c r="C19" t="s">
        <v>3</v>
      </c>
      <c r="F19" s="5" t="s">
        <v>22</v>
      </c>
      <c r="G19" s="18" t="s">
        <v>43</v>
      </c>
      <c r="H19" s="19" t="s">
        <v>88</v>
      </c>
      <c r="I19" s="18" t="s">
        <v>99</v>
      </c>
      <c r="J19" s="7">
        <v>1491.62825</v>
      </c>
    </row>
    <row r="20" spans="1:10" x14ac:dyDescent="0.2">
      <c r="A20">
        <v>9</v>
      </c>
      <c r="B20" t="s">
        <v>21</v>
      </c>
      <c r="C20" t="s">
        <v>3</v>
      </c>
      <c r="F20" s="5" t="s">
        <v>25</v>
      </c>
      <c r="G20" s="18" t="s">
        <v>43</v>
      </c>
      <c r="H20" s="19" t="s">
        <v>86</v>
      </c>
      <c r="I20" s="18" t="s">
        <v>99</v>
      </c>
      <c r="J20" s="7">
        <v>1449.9995714285715</v>
      </c>
    </row>
    <row r="21" spans="1:10" ht="17" thickBot="1" x14ac:dyDescent="0.25">
      <c r="A21">
        <v>6</v>
      </c>
      <c r="B21" t="s">
        <v>22</v>
      </c>
      <c r="C21" t="s">
        <v>3</v>
      </c>
      <c r="F21" s="20" t="s">
        <v>32</v>
      </c>
      <c r="G21" s="21" t="s">
        <v>43</v>
      </c>
      <c r="H21" s="22" t="s">
        <v>93</v>
      </c>
      <c r="I21" s="21" t="s">
        <v>100</v>
      </c>
      <c r="J21" s="23">
        <v>1476.4932857142858</v>
      </c>
    </row>
    <row r="22" spans="1:10" x14ac:dyDescent="0.2">
      <c r="A22">
        <v>14</v>
      </c>
      <c r="B22" t="s">
        <v>26</v>
      </c>
      <c r="C22" t="s">
        <v>3</v>
      </c>
      <c r="F22" s="5" t="s">
        <v>6</v>
      </c>
      <c r="G22" s="18" t="s">
        <v>44</v>
      </c>
      <c r="H22" s="19" t="s">
        <v>94</v>
      </c>
      <c r="I22" s="18" t="s">
        <v>100</v>
      </c>
      <c r="J22" s="7">
        <v>1446.5366071428571</v>
      </c>
    </row>
    <row r="23" spans="1:10" x14ac:dyDescent="0.2">
      <c r="A23">
        <v>8</v>
      </c>
      <c r="B23" t="s">
        <v>31</v>
      </c>
      <c r="C23" t="s">
        <v>3</v>
      </c>
      <c r="F23" s="5" t="s">
        <v>11</v>
      </c>
      <c r="G23" s="18" t="s">
        <v>44</v>
      </c>
      <c r="H23" s="19" t="s">
        <v>95</v>
      </c>
      <c r="I23" s="18" t="s">
        <v>100</v>
      </c>
      <c r="J23" s="7">
        <v>1465.1232142857143</v>
      </c>
    </row>
    <row r="24" spans="1:10" x14ac:dyDescent="0.2">
      <c r="A24">
        <v>4</v>
      </c>
      <c r="B24" t="s">
        <v>3</v>
      </c>
      <c r="C24" t="s">
        <v>4</v>
      </c>
      <c r="F24" s="5" t="s">
        <v>12</v>
      </c>
      <c r="G24" s="18" t="s">
        <v>44</v>
      </c>
      <c r="H24" s="19" t="s">
        <v>96</v>
      </c>
      <c r="I24" s="18" t="s">
        <v>100</v>
      </c>
      <c r="J24" s="7">
        <v>1532.0241428571428</v>
      </c>
    </row>
    <row r="25" spans="1:10" ht="17" thickBot="1" x14ac:dyDescent="0.25">
      <c r="A25">
        <v>16</v>
      </c>
      <c r="B25" t="s">
        <v>6</v>
      </c>
      <c r="C25" t="s">
        <v>4</v>
      </c>
      <c r="F25" s="20" t="s">
        <v>18</v>
      </c>
      <c r="G25" s="21" t="s">
        <v>44</v>
      </c>
      <c r="H25" s="22" t="s">
        <v>89</v>
      </c>
      <c r="I25" s="21" t="s">
        <v>100</v>
      </c>
      <c r="J25" s="23">
        <v>1547.1253928571427</v>
      </c>
    </row>
    <row r="26" spans="1:10" x14ac:dyDescent="0.2">
      <c r="A26">
        <v>17</v>
      </c>
      <c r="B26" t="s">
        <v>7</v>
      </c>
      <c r="C26" t="s">
        <v>4</v>
      </c>
      <c r="F26" s="5" t="s">
        <v>2</v>
      </c>
      <c r="G26" s="18" t="s">
        <v>41</v>
      </c>
      <c r="H26" s="19" t="s">
        <v>93</v>
      </c>
      <c r="I26" s="18" t="s">
        <v>101</v>
      </c>
      <c r="J26" s="7">
        <v>1455.6296071428571</v>
      </c>
    </row>
    <row r="27" spans="1:10" x14ac:dyDescent="0.2">
      <c r="A27">
        <v>12</v>
      </c>
      <c r="B27" t="s">
        <v>11</v>
      </c>
      <c r="C27" t="s">
        <v>4</v>
      </c>
      <c r="F27" s="5" t="s">
        <v>5</v>
      </c>
      <c r="G27" s="18" t="s">
        <v>41</v>
      </c>
      <c r="H27" s="19" t="s">
        <v>97</v>
      </c>
      <c r="I27" s="18" t="s">
        <v>101</v>
      </c>
      <c r="J27" s="7">
        <v>1447.8277142857141</v>
      </c>
    </row>
    <row r="28" spans="1:10" x14ac:dyDescent="0.2">
      <c r="A28">
        <v>6</v>
      </c>
      <c r="B28" t="s">
        <v>16</v>
      </c>
      <c r="C28" t="s">
        <v>4</v>
      </c>
      <c r="F28" s="5" t="s">
        <v>21</v>
      </c>
      <c r="G28" s="18" t="s">
        <v>41</v>
      </c>
      <c r="H28" s="19" t="s">
        <v>86</v>
      </c>
      <c r="I28" s="18" t="s">
        <v>100</v>
      </c>
      <c r="J28" s="7">
        <v>1514.9158928571428</v>
      </c>
    </row>
    <row r="29" spans="1:10" ht="17" thickBot="1" x14ac:dyDescent="0.25">
      <c r="A29">
        <v>3</v>
      </c>
      <c r="B29" t="s">
        <v>17</v>
      </c>
      <c r="C29" t="s">
        <v>4</v>
      </c>
      <c r="F29" s="20" t="s">
        <v>31</v>
      </c>
      <c r="G29" s="21" t="s">
        <v>41</v>
      </c>
      <c r="H29" s="22" t="s">
        <v>96</v>
      </c>
      <c r="I29" s="21" t="s">
        <v>99</v>
      </c>
      <c r="J29" s="23">
        <v>1533.2763333333332</v>
      </c>
    </row>
    <row r="30" spans="1:10" x14ac:dyDescent="0.2">
      <c r="A30">
        <v>13</v>
      </c>
      <c r="B30" t="s">
        <v>19</v>
      </c>
      <c r="C30" t="s">
        <v>4</v>
      </c>
      <c r="F30" s="5" t="s">
        <v>1</v>
      </c>
      <c r="G30" s="18" t="s">
        <v>46</v>
      </c>
      <c r="H30" s="19" t="s">
        <v>98</v>
      </c>
      <c r="I30" s="18" t="s">
        <v>100</v>
      </c>
      <c r="J30" s="7">
        <v>1475.6273928571427</v>
      </c>
    </row>
    <row r="31" spans="1:10" x14ac:dyDescent="0.2">
      <c r="A31">
        <v>9</v>
      </c>
      <c r="B31" t="s">
        <v>23</v>
      </c>
      <c r="C31" t="s">
        <v>4</v>
      </c>
      <c r="F31" s="5" t="s">
        <v>27</v>
      </c>
      <c r="G31" s="18" t="s">
        <v>46</v>
      </c>
      <c r="H31" s="19" t="s">
        <v>92</v>
      </c>
      <c r="I31" s="18" t="s">
        <v>100</v>
      </c>
      <c r="J31" s="7">
        <v>1548.1391785714286</v>
      </c>
    </row>
    <row r="32" spans="1:10" x14ac:dyDescent="0.2">
      <c r="A32">
        <v>8</v>
      </c>
      <c r="B32" t="s">
        <v>2</v>
      </c>
      <c r="C32" t="s">
        <v>5</v>
      </c>
      <c r="F32" s="5" t="s">
        <v>30</v>
      </c>
      <c r="G32" s="18" t="s">
        <v>46</v>
      </c>
      <c r="H32" s="19" t="s">
        <v>93</v>
      </c>
      <c r="I32" s="18" t="s">
        <v>100</v>
      </c>
      <c r="J32" s="7">
        <v>1497.308428571429</v>
      </c>
    </row>
    <row r="33" spans="1:10" x14ac:dyDescent="0.2">
      <c r="A33">
        <v>11</v>
      </c>
      <c r="B33" t="s">
        <v>3</v>
      </c>
      <c r="C33" t="s">
        <v>5</v>
      </c>
      <c r="F33" s="5" t="s">
        <v>29</v>
      </c>
      <c r="G33" s="18" t="s">
        <v>46</v>
      </c>
      <c r="H33" s="19" t="s">
        <v>87</v>
      </c>
      <c r="I33" s="18" t="s">
        <v>100</v>
      </c>
      <c r="J33" s="7">
        <v>1467.166214285714</v>
      </c>
    </row>
    <row r="34" spans="1:10" x14ac:dyDescent="0.2">
      <c r="A34">
        <v>9</v>
      </c>
      <c r="B34" t="s">
        <v>7</v>
      </c>
      <c r="C34" t="s">
        <v>5</v>
      </c>
    </row>
    <row r="35" spans="1:10" x14ac:dyDescent="0.2">
      <c r="A35">
        <v>6</v>
      </c>
      <c r="B35" t="s">
        <v>27</v>
      </c>
      <c r="C35" t="s">
        <v>5</v>
      </c>
    </row>
    <row r="36" spans="1:10" x14ac:dyDescent="0.2">
      <c r="A36">
        <v>18</v>
      </c>
      <c r="B36" t="s">
        <v>21</v>
      </c>
      <c r="C36" t="s">
        <v>5</v>
      </c>
    </row>
    <row r="37" spans="1:10" x14ac:dyDescent="0.2">
      <c r="A37">
        <v>14</v>
      </c>
      <c r="B37" t="s">
        <v>30</v>
      </c>
      <c r="C37" t="s">
        <v>5</v>
      </c>
    </row>
    <row r="38" spans="1:10" x14ac:dyDescent="0.2">
      <c r="A38">
        <v>17</v>
      </c>
      <c r="B38" t="s">
        <v>31</v>
      </c>
      <c r="C38" t="s">
        <v>5</v>
      </c>
    </row>
    <row r="39" spans="1:10" x14ac:dyDescent="0.2">
      <c r="A39">
        <v>11</v>
      </c>
      <c r="B39" t="s">
        <v>2</v>
      </c>
      <c r="C39" t="s">
        <v>6</v>
      </c>
    </row>
    <row r="40" spans="1:10" x14ac:dyDescent="0.2">
      <c r="A40">
        <v>8</v>
      </c>
      <c r="B40" t="s">
        <v>9</v>
      </c>
      <c r="C40" t="s">
        <v>6</v>
      </c>
    </row>
    <row r="41" spans="1:10" x14ac:dyDescent="0.2">
      <c r="A41">
        <v>17</v>
      </c>
      <c r="B41" t="s">
        <v>11</v>
      </c>
      <c r="C41" t="s">
        <v>6</v>
      </c>
    </row>
    <row r="42" spans="1:10" x14ac:dyDescent="0.2">
      <c r="A42">
        <v>5</v>
      </c>
      <c r="B42" t="s">
        <v>18</v>
      </c>
      <c r="C42" t="s">
        <v>6</v>
      </c>
    </row>
    <row r="43" spans="1:10" x14ac:dyDescent="0.2">
      <c r="A43">
        <v>7</v>
      </c>
      <c r="B43" t="s">
        <v>19</v>
      </c>
      <c r="C43" t="s">
        <v>6</v>
      </c>
    </row>
    <row r="44" spans="1:10" x14ac:dyDescent="0.2">
      <c r="A44">
        <v>4</v>
      </c>
      <c r="B44" t="s">
        <v>22</v>
      </c>
      <c r="C44" t="s">
        <v>6</v>
      </c>
    </row>
    <row r="45" spans="1:10" x14ac:dyDescent="0.2">
      <c r="A45">
        <v>12</v>
      </c>
      <c r="B45" t="s">
        <v>23</v>
      </c>
      <c r="C45" t="s">
        <v>6</v>
      </c>
    </row>
    <row r="46" spans="1:10" x14ac:dyDescent="0.2">
      <c r="A46">
        <v>5</v>
      </c>
      <c r="B46" t="s">
        <v>3</v>
      </c>
      <c r="C46" t="s">
        <v>7</v>
      </c>
    </row>
    <row r="47" spans="1:10" x14ac:dyDescent="0.2">
      <c r="A47">
        <v>8</v>
      </c>
      <c r="B47" t="s">
        <v>8</v>
      </c>
      <c r="C47" t="s">
        <v>7</v>
      </c>
    </row>
    <row r="48" spans="1:10" x14ac:dyDescent="0.2">
      <c r="A48">
        <v>16</v>
      </c>
      <c r="B48" t="s">
        <v>19</v>
      </c>
      <c r="C48" t="s">
        <v>7</v>
      </c>
    </row>
    <row r="49" spans="1:3" x14ac:dyDescent="0.2">
      <c r="A49">
        <v>6</v>
      </c>
      <c r="B49" t="s">
        <v>21</v>
      </c>
      <c r="C49" t="s">
        <v>7</v>
      </c>
    </row>
    <row r="50" spans="1:3" x14ac:dyDescent="0.2">
      <c r="A50">
        <v>3</v>
      </c>
      <c r="B50" t="s">
        <v>23</v>
      </c>
      <c r="C50" t="s">
        <v>7</v>
      </c>
    </row>
    <row r="51" spans="1:3" x14ac:dyDescent="0.2">
      <c r="A51">
        <v>11</v>
      </c>
      <c r="B51" t="s">
        <v>26</v>
      </c>
      <c r="C51" t="s">
        <v>7</v>
      </c>
    </row>
    <row r="52" spans="1:3" x14ac:dyDescent="0.2">
      <c r="A52">
        <v>15</v>
      </c>
      <c r="B52" t="s">
        <v>31</v>
      </c>
      <c r="C52" t="s">
        <v>7</v>
      </c>
    </row>
    <row r="53" spans="1:3" x14ac:dyDescent="0.2">
      <c r="A53">
        <v>12</v>
      </c>
      <c r="B53" t="s">
        <v>20</v>
      </c>
      <c r="C53" t="s">
        <v>7</v>
      </c>
    </row>
    <row r="54" spans="1:3" x14ac:dyDescent="0.2">
      <c r="A54">
        <v>4</v>
      </c>
      <c r="B54" t="s">
        <v>2</v>
      </c>
      <c r="C54" t="s">
        <v>8</v>
      </c>
    </row>
    <row r="55" spans="1:3" x14ac:dyDescent="0.2">
      <c r="A55">
        <v>7</v>
      </c>
      <c r="B55" t="s">
        <v>3</v>
      </c>
      <c r="C55" t="s">
        <v>8</v>
      </c>
    </row>
    <row r="56" spans="1:3" x14ac:dyDescent="0.2">
      <c r="A56">
        <v>11</v>
      </c>
      <c r="B56" t="s">
        <v>4</v>
      </c>
      <c r="C56" t="s">
        <v>8</v>
      </c>
    </row>
    <row r="57" spans="1:3" x14ac:dyDescent="0.2">
      <c r="A57">
        <v>14</v>
      </c>
      <c r="B57" t="s">
        <v>7</v>
      </c>
      <c r="C57" t="s">
        <v>8</v>
      </c>
    </row>
    <row r="58" spans="1:3" x14ac:dyDescent="0.2">
      <c r="A58">
        <v>13</v>
      </c>
      <c r="B58" t="s">
        <v>13</v>
      </c>
      <c r="C58" t="s">
        <v>8</v>
      </c>
    </row>
    <row r="59" spans="1:3" x14ac:dyDescent="0.2">
      <c r="A59">
        <v>10</v>
      </c>
      <c r="B59" t="s">
        <v>17</v>
      </c>
      <c r="C59" t="s">
        <v>8</v>
      </c>
    </row>
    <row r="60" spans="1:3" x14ac:dyDescent="0.2">
      <c r="A60">
        <v>18</v>
      </c>
      <c r="B60" t="s">
        <v>26</v>
      </c>
      <c r="C60" t="s">
        <v>8</v>
      </c>
    </row>
    <row r="61" spans="1:3" x14ac:dyDescent="0.2">
      <c r="A61">
        <v>17</v>
      </c>
      <c r="B61" t="s">
        <v>32</v>
      </c>
      <c r="C61" t="s">
        <v>8</v>
      </c>
    </row>
    <row r="62" spans="1:3" x14ac:dyDescent="0.2">
      <c r="A62">
        <v>10</v>
      </c>
      <c r="B62" t="s">
        <v>12</v>
      </c>
      <c r="C62" t="s">
        <v>9</v>
      </c>
    </row>
    <row r="63" spans="1:3" x14ac:dyDescent="0.2">
      <c r="A63">
        <v>15</v>
      </c>
      <c r="B63" t="s">
        <v>15</v>
      </c>
      <c r="C63" t="s">
        <v>9</v>
      </c>
    </row>
    <row r="64" spans="1:3" x14ac:dyDescent="0.2">
      <c r="A64">
        <v>5</v>
      </c>
      <c r="B64" t="s">
        <v>27</v>
      </c>
      <c r="C64" t="s">
        <v>9</v>
      </c>
    </row>
    <row r="65" spans="1:3" x14ac:dyDescent="0.2">
      <c r="A65">
        <v>11</v>
      </c>
      <c r="B65" t="s">
        <v>18</v>
      </c>
      <c r="C65" t="s">
        <v>9</v>
      </c>
    </row>
    <row r="66" spans="1:3" x14ac:dyDescent="0.2">
      <c r="A66">
        <v>3</v>
      </c>
      <c r="B66" t="s">
        <v>22</v>
      </c>
      <c r="C66" t="s">
        <v>9</v>
      </c>
    </row>
    <row r="67" spans="1:3" x14ac:dyDescent="0.2">
      <c r="A67">
        <v>6</v>
      </c>
      <c r="B67" t="s">
        <v>25</v>
      </c>
      <c r="C67" t="s">
        <v>9</v>
      </c>
    </row>
    <row r="68" spans="1:3" x14ac:dyDescent="0.2">
      <c r="A68">
        <v>17</v>
      </c>
      <c r="B68" t="s">
        <v>20</v>
      </c>
      <c r="C68" t="s">
        <v>9</v>
      </c>
    </row>
    <row r="69" spans="1:3" x14ac:dyDescent="0.2">
      <c r="A69">
        <v>18</v>
      </c>
      <c r="B69" t="s">
        <v>32</v>
      </c>
      <c r="C69" t="s">
        <v>9</v>
      </c>
    </row>
    <row r="70" spans="1:3" x14ac:dyDescent="0.2">
      <c r="A70">
        <v>13</v>
      </c>
      <c r="B70" t="s">
        <v>3</v>
      </c>
      <c r="C70" t="s">
        <v>10</v>
      </c>
    </row>
    <row r="71" spans="1:3" x14ac:dyDescent="0.2">
      <c r="A71">
        <v>12</v>
      </c>
      <c r="B71" t="s">
        <v>5</v>
      </c>
      <c r="C71" t="s">
        <v>10</v>
      </c>
    </row>
    <row r="72" spans="1:3" x14ac:dyDescent="0.2">
      <c r="A72">
        <v>8</v>
      </c>
      <c r="B72" t="s">
        <v>15</v>
      </c>
      <c r="C72" t="s">
        <v>10</v>
      </c>
    </row>
    <row r="73" spans="1:3" x14ac:dyDescent="0.2">
      <c r="A73">
        <v>17</v>
      </c>
      <c r="B73" t="s">
        <v>16</v>
      </c>
      <c r="C73" t="s">
        <v>10</v>
      </c>
    </row>
    <row r="74" spans="1:3" x14ac:dyDescent="0.2">
      <c r="A74">
        <v>6</v>
      </c>
      <c r="B74" t="s">
        <v>28</v>
      </c>
      <c r="C74" t="s">
        <v>10</v>
      </c>
    </row>
    <row r="75" spans="1:3" x14ac:dyDescent="0.2">
      <c r="A75">
        <v>16</v>
      </c>
      <c r="B75" t="s">
        <v>27</v>
      </c>
      <c r="C75" t="s">
        <v>10</v>
      </c>
    </row>
    <row r="76" spans="1:3" x14ac:dyDescent="0.2">
      <c r="A76">
        <v>4</v>
      </c>
      <c r="B76" t="s">
        <v>24</v>
      </c>
      <c r="C76" t="s">
        <v>10</v>
      </c>
    </row>
    <row r="77" spans="1:3" x14ac:dyDescent="0.2">
      <c r="A77">
        <v>10</v>
      </c>
      <c r="B77" t="s">
        <v>20</v>
      </c>
      <c r="C77" t="s">
        <v>10</v>
      </c>
    </row>
    <row r="78" spans="1:3" x14ac:dyDescent="0.2">
      <c r="A78">
        <v>16</v>
      </c>
      <c r="B78" t="s">
        <v>5</v>
      </c>
      <c r="C78" t="s">
        <v>11</v>
      </c>
    </row>
    <row r="79" spans="1:3" x14ac:dyDescent="0.2">
      <c r="A79">
        <v>10</v>
      </c>
      <c r="B79" t="s">
        <v>6</v>
      </c>
      <c r="C79" t="s">
        <v>11</v>
      </c>
    </row>
    <row r="80" spans="1:3" x14ac:dyDescent="0.2">
      <c r="A80">
        <v>7</v>
      </c>
      <c r="B80" t="s">
        <v>9</v>
      </c>
      <c r="C80" t="s">
        <v>11</v>
      </c>
    </row>
    <row r="81" spans="1:3" x14ac:dyDescent="0.2">
      <c r="A81">
        <v>18</v>
      </c>
      <c r="B81" t="s">
        <v>12</v>
      </c>
      <c r="C81" t="s">
        <v>11</v>
      </c>
    </row>
    <row r="82" spans="1:3" x14ac:dyDescent="0.2">
      <c r="A82">
        <v>3</v>
      </c>
      <c r="B82" t="s">
        <v>18</v>
      </c>
      <c r="C82" t="s">
        <v>11</v>
      </c>
    </row>
    <row r="83" spans="1:3" x14ac:dyDescent="0.2">
      <c r="A83">
        <v>5</v>
      </c>
      <c r="B83" t="s">
        <v>19</v>
      </c>
      <c r="C83" t="s">
        <v>11</v>
      </c>
    </row>
    <row r="84" spans="1:3" x14ac:dyDescent="0.2">
      <c r="A84">
        <v>11</v>
      </c>
      <c r="B84" t="s">
        <v>22</v>
      </c>
      <c r="C84" t="s">
        <v>11</v>
      </c>
    </row>
    <row r="85" spans="1:3" x14ac:dyDescent="0.2">
      <c r="A85">
        <v>15</v>
      </c>
      <c r="B85" t="s">
        <v>23</v>
      </c>
      <c r="C85" t="s">
        <v>11</v>
      </c>
    </row>
    <row r="86" spans="1:3" x14ac:dyDescent="0.2">
      <c r="A86">
        <v>8</v>
      </c>
      <c r="B86" t="s">
        <v>4</v>
      </c>
      <c r="C86" t="s">
        <v>12</v>
      </c>
    </row>
    <row r="87" spans="1:3" x14ac:dyDescent="0.2">
      <c r="A87">
        <v>13</v>
      </c>
      <c r="B87" t="s">
        <v>6</v>
      </c>
      <c r="C87" t="s">
        <v>12</v>
      </c>
    </row>
    <row r="88" spans="1:3" x14ac:dyDescent="0.2">
      <c r="A88">
        <v>9</v>
      </c>
      <c r="B88" t="s">
        <v>11</v>
      </c>
      <c r="C88" t="s">
        <v>12</v>
      </c>
    </row>
    <row r="89" spans="1:3" x14ac:dyDescent="0.2">
      <c r="A89">
        <v>16</v>
      </c>
      <c r="B89" t="s">
        <v>17</v>
      </c>
      <c r="C89" t="s">
        <v>12</v>
      </c>
    </row>
    <row r="90" spans="1:3" x14ac:dyDescent="0.2">
      <c r="A90">
        <v>12</v>
      </c>
      <c r="B90" t="s">
        <v>25</v>
      </c>
      <c r="C90" t="s">
        <v>12</v>
      </c>
    </row>
    <row r="91" spans="1:3" x14ac:dyDescent="0.2">
      <c r="A91">
        <v>3</v>
      </c>
      <c r="B91" t="s">
        <v>31</v>
      </c>
      <c r="C91" t="s">
        <v>12</v>
      </c>
    </row>
    <row r="92" spans="1:3" x14ac:dyDescent="0.2">
      <c r="A92">
        <v>7</v>
      </c>
      <c r="B92" t="s">
        <v>32</v>
      </c>
      <c r="C92" t="s">
        <v>12</v>
      </c>
    </row>
    <row r="93" spans="1:3" x14ac:dyDescent="0.2">
      <c r="A93">
        <v>3</v>
      </c>
      <c r="B93" t="s">
        <v>6</v>
      </c>
      <c r="C93" t="s">
        <v>13</v>
      </c>
    </row>
    <row r="94" spans="1:3" x14ac:dyDescent="0.2">
      <c r="A94">
        <v>14</v>
      </c>
      <c r="B94" t="s">
        <v>9</v>
      </c>
      <c r="C94" t="s">
        <v>13</v>
      </c>
    </row>
    <row r="95" spans="1:3" x14ac:dyDescent="0.2">
      <c r="A95">
        <v>18</v>
      </c>
      <c r="B95" t="s">
        <v>14</v>
      </c>
      <c r="C95" t="s">
        <v>13</v>
      </c>
    </row>
    <row r="96" spans="1:3" x14ac:dyDescent="0.2">
      <c r="A96">
        <v>5</v>
      </c>
      <c r="B96" t="s">
        <v>15</v>
      </c>
      <c r="C96" t="s">
        <v>13</v>
      </c>
    </row>
    <row r="97" spans="1:3" x14ac:dyDescent="0.2">
      <c r="A97">
        <v>7</v>
      </c>
      <c r="B97" t="s">
        <v>24</v>
      </c>
      <c r="C97" t="s">
        <v>13</v>
      </c>
    </row>
    <row r="98" spans="1:3" x14ac:dyDescent="0.2">
      <c r="A98">
        <v>12</v>
      </c>
      <c r="B98" t="s">
        <v>17</v>
      </c>
      <c r="C98" t="s">
        <v>13</v>
      </c>
    </row>
    <row r="99" spans="1:3" x14ac:dyDescent="0.2">
      <c r="A99">
        <v>10</v>
      </c>
      <c r="B99" t="s">
        <v>22</v>
      </c>
      <c r="C99" t="s">
        <v>13</v>
      </c>
    </row>
    <row r="100" spans="1:3" x14ac:dyDescent="0.2">
      <c r="A100">
        <v>16</v>
      </c>
      <c r="B100" t="s">
        <v>20</v>
      </c>
      <c r="C100" t="s">
        <v>13</v>
      </c>
    </row>
    <row r="101" spans="1:3" x14ac:dyDescent="0.2">
      <c r="A101">
        <v>13</v>
      </c>
      <c r="B101" t="s">
        <v>9</v>
      </c>
      <c r="C101" t="s">
        <v>14</v>
      </c>
    </row>
    <row r="102" spans="1:3" x14ac:dyDescent="0.2">
      <c r="A102">
        <v>5</v>
      </c>
      <c r="B102" t="s">
        <v>10</v>
      </c>
      <c r="C102" t="s">
        <v>14</v>
      </c>
    </row>
    <row r="103" spans="1:3" x14ac:dyDescent="0.2">
      <c r="A103">
        <v>10</v>
      </c>
      <c r="B103" t="s">
        <v>24</v>
      </c>
      <c r="C103" t="s">
        <v>14</v>
      </c>
    </row>
    <row r="104" spans="1:3" x14ac:dyDescent="0.2">
      <c r="A104">
        <v>15</v>
      </c>
      <c r="B104" t="s">
        <v>18</v>
      </c>
      <c r="C104" t="s">
        <v>14</v>
      </c>
    </row>
    <row r="105" spans="1:3" x14ac:dyDescent="0.2">
      <c r="A105">
        <v>9</v>
      </c>
      <c r="B105" t="s">
        <v>19</v>
      </c>
      <c r="C105" t="s">
        <v>14</v>
      </c>
    </row>
    <row r="106" spans="1:3" x14ac:dyDescent="0.2">
      <c r="A106">
        <v>17</v>
      </c>
      <c r="B106" t="s">
        <v>22</v>
      </c>
      <c r="C106" t="s">
        <v>14</v>
      </c>
    </row>
    <row r="107" spans="1:3" x14ac:dyDescent="0.2">
      <c r="A107">
        <v>7</v>
      </c>
      <c r="B107" t="s">
        <v>20</v>
      </c>
      <c r="C107" t="s">
        <v>14</v>
      </c>
    </row>
    <row r="108" spans="1:3" x14ac:dyDescent="0.2">
      <c r="A108">
        <v>13</v>
      </c>
      <c r="B108" t="s">
        <v>11</v>
      </c>
      <c r="C108" t="s">
        <v>15</v>
      </c>
    </row>
    <row r="109" spans="1:3" x14ac:dyDescent="0.2">
      <c r="A109">
        <v>17</v>
      </c>
      <c r="B109" t="s">
        <v>13</v>
      </c>
      <c r="C109" t="s">
        <v>15</v>
      </c>
    </row>
    <row r="110" spans="1:3" x14ac:dyDescent="0.2">
      <c r="A110">
        <v>6</v>
      </c>
      <c r="B110" t="s">
        <v>14</v>
      </c>
      <c r="C110" t="s">
        <v>15</v>
      </c>
    </row>
    <row r="111" spans="1:3" x14ac:dyDescent="0.2">
      <c r="A111">
        <v>10</v>
      </c>
      <c r="B111" t="s">
        <v>16</v>
      </c>
      <c r="C111" t="s">
        <v>15</v>
      </c>
    </row>
    <row r="112" spans="1:3" x14ac:dyDescent="0.2">
      <c r="A112">
        <v>3</v>
      </c>
      <c r="B112" t="s">
        <v>28</v>
      </c>
      <c r="C112" t="s">
        <v>15</v>
      </c>
    </row>
    <row r="113" spans="1:3" x14ac:dyDescent="0.2">
      <c r="A113">
        <v>16</v>
      </c>
      <c r="B113" t="s">
        <v>23</v>
      </c>
      <c r="C113" t="s">
        <v>15</v>
      </c>
    </row>
    <row r="114" spans="1:3" x14ac:dyDescent="0.2">
      <c r="A114">
        <v>4</v>
      </c>
      <c r="B114" t="s">
        <v>25</v>
      </c>
      <c r="C114" t="s">
        <v>15</v>
      </c>
    </row>
    <row r="115" spans="1:3" x14ac:dyDescent="0.2">
      <c r="A115">
        <v>14</v>
      </c>
      <c r="B115" t="s">
        <v>20</v>
      </c>
      <c r="C115" t="s">
        <v>15</v>
      </c>
    </row>
    <row r="116" spans="1:3" x14ac:dyDescent="0.2">
      <c r="A116">
        <v>13</v>
      </c>
      <c r="B116" t="s">
        <v>7</v>
      </c>
      <c r="C116" t="s">
        <v>16</v>
      </c>
    </row>
    <row r="117" spans="1:3" x14ac:dyDescent="0.2">
      <c r="A117">
        <v>14</v>
      </c>
      <c r="B117" t="s">
        <v>10</v>
      </c>
      <c r="C117" t="s">
        <v>16</v>
      </c>
    </row>
    <row r="118" spans="1:3" x14ac:dyDescent="0.2">
      <c r="A118">
        <v>15</v>
      </c>
      <c r="B118" t="s">
        <v>13</v>
      </c>
      <c r="C118" t="s">
        <v>16</v>
      </c>
    </row>
    <row r="119" spans="1:3" x14ac:dyDescent="0.2">
      <c r="A119">
        <v>3</v>
      </c>
      <c r="B119" t="s">
        <v>14</v>
      </c>
      <c r="C119" t="s">
        <v>16</v>
      </c>
    </row>
    <row r="120" spans="1:3" x14ac:dyDescent="0.2">
      <c r="A120">
        <v>11</v>
      </c>
      <c r="B120" t="s">
        <v>28</v>
      </c>
      <c r="C120" t="s">
        <v>16</v>
      </c>
    </row>
    <row r="121" spans="1:3" x14ac:dyDescent="0.2">
      <c r="A121">
        <v>18</v>
      </c>
      <c r="B121" t="s">
        <v>24</v>
      </c>
      <c r="C121" t="s">
        <v>16</v>
      </c>
    </row>
    <row r="122" spans="1:3" x14ac:dyDescent="0.2">
      <c r="A122">
        <v>7</v>
      </c>
      <c r="B122" t="s">
        <v>29</v>
      </c>
      <c r="C122" t="s">
        <v>16</v>
      </c>
    </row>
    <row r="123" spans="1:3" x14ac:dyDescent="0.2">
      <c r="A123">
        <v>4</v>
      </c>
      <c r="B123" t="s">
        <v>31</v>
      </c>
      <c r="C123" t="s">
        <v>16</v>
      </c>
    </row>
    <row r="124" spans="1:3" x14ac:dyDescent="0.2">
      <c r="A124">
        <v>12</v>
      </c>
      <c r="B124" t="s">
        <v>1</v>
      </c>
      <c r="C124" t="s">
        <v>28</v>
      </c>
    </row>
    <row r="125" spans="1:3" x14ac:dyDescent="0.2">
      <c r="A125">
        <v>9</v>
      </c>
      <c r="B125" t="s">
        <v>2</v>
      </c>
      <c r="C125" t="s">
        <v>28</v>
      </c>
    </row>
    <row r="126" spans="1:3" x14ac:dyDescent="0.2">
      <c r="A126">
        <v>5</v>
      </c>
      <c r="B126" t="s">
        <v>8</v>
      </c>
      <c r="C126" t="s">
        <v>28</v>
      </c>
    </row>
    <row r="127" spans="1:3" x14ac:dyDescent="0.2">
      <c r="A127">
        <v>18</v>
      </c>
      <c r="B127" t="s">
        <v>10</v>
      </c>
      <c r="C127" t="s">
        <v>28</v>
      </c>
    </row>
    <row r="128" spans="1:3" x14ac:dyDescent="0.2">
      <c r="A128">
        <v>4</v>
      </c>
      <c r="B128" t="s">
        <v>13</v>
      </c>
      <c r="C128" t="s">
        <v>28</v>
      </c>
    </row>
    <row r="129" spans="1:3" x14ac:dyDescent="0.2">
      <c r="A129">
        <v>16</v>
      </c>
      <c r="B129" t="s">
        <v>14</v>
      </c>
      <c r="C129" t="s">
        <v>28</v>
      </c>
    </row>
    <row r="130" spans="1:3" x14ac:dyDescent="0.2">
      <c r="A130">
        <v>13</v>
      </c>
      <c r="B130" t="s">
        <v>24</v>
      </c>
      <c r="C130" t="s">
        <v>28</v>
      </c>
    </row>
    <row r="131" spans="1:3" x14ac:dyDescent="0.2">
      <c r="A131">
        <v>10</v>
      </c>
      <c r="B131" t="s">
        <v>29</v>
      </c>
      <c r="C131" t="s">
        <v>28</v>
      </c>
    </row>
    <row r="132" spans="1:3" x14ac:dyDescent="0.2">
      <c r="A132">
        <v>3</v>
      </c>
      <c r="B132" t="s">
        <v>1</v>
      </c>
      <c r="C132" t="s">
        <v>27</v>
      </c>
    </row>
    <row r="133" spans="1:3" x14ac:dyDescent="0.2">
      <c r="A133">
        <v>15</v>
      </c>
      <c r="B133" t="s">
        <v>12</v>
      </c>
      <c r="C133" t="s">
        <v>27</v>
      </c>
    </row>
    <row r="134" spans="1:3" x14ac:dyDescent="0.2">
      <c r="A134">
        <v>12</v>
      </c>
      <c r="B134" t="s">
        <v>16</v>
      </c>
      <c r="C134" t="s">
        <v>27</v>
      </c>
    </row>
    <row r="135" spans="1:3" x14ac:dyDescent="0.2">
      <c r="A135">
        <v>17</v>
      </c>
      <c r="B135" t="s">
        <v>28</v>
      </c>
      <c r="C135" t="s">
        <v>27</v>
      </c>
    </row>
    <row r="136" spans="1:3" x14ac:dyDescent="0.2">
      <c r="A136">
        <v>11</v>
      </c>
      <c r="B136" t="s">
        <v>21</v>
      </c>
      <c r="C136" t="s">
        <v>27</v>
      </c>
    </row>
    <row r="137" spans="1:3" x14ac:dyDescent="0.2">
      <c r="A137">
        <v>18</v>
      </c>
      <c r="B137" t="s">
        <v>30</v>
      </c>
      <c r="C137" t="s">
        <v>27</v>
      </c>
    </row>
    <row r="138" spans="1:3" x14ac:dyDescent="0.2">
      <c r="A138">
        <v>4</v>
      </c>
      <c r="B138" t="s">
        <v>29</v>
      </c>
      <c r="C138" t="s">
        <v>27</v>
      </c>
    </row>
    <row r="139" spans="1:3" x14ac:dyDescent="0.2">
      <c r="A139">
        <v>9</v>
      </c>
      <c r="B139" t="s">
        <v>31</v>
      </c>
      <c r="C139" t="s">
        <v>27</v>
      </c>
    </row>
    <row r="140" spans="1:3" x14ac:dyDescent="0.2">
      <c r="A140">
        <v>11</v>
      </c>
      <c r="B140" t="s">
        <v>10</v>
      </c>
      <c r="C140" t="s">
        <v>24</v>
      </c>
    </row>
    <row r="141" spans="1:3" x14ac:dyDescent="0.2">
      <c r="A141">
        <v>9</v>
      </c>
      <c r="B141" t="s">
        <v>15</v>
      </c>
      <c r="C141" t="s">
        <v>24</v>
      </c>
    </row>
    <row r="142" spans="1:3" x14ac:dyDescent="0.2">
      <c r="A142">
        <v>5</v>
      </c>
      <c r="B142" t="s">
        <v>16</v>
      </c>
      <c r="C142" t="s">
        <v>24</v>
      </c>
    </row>
    <row r="143" spans="1:3" x14ac:dyDescent="0.2">
      <c r="A143">
        <v>14</v>
      </c>
      <c r="B143" t="s">
        <v>27</v>
      </c>
      <c r="C143" t="s">
        <v>24</v>
      </c>
    </row>
    <row r="144" spans="1:3" x14ac:dyDescent="0.2">
      <c r="A144">
        <v>8</v>
      </c>
      <c r="B144" t="s">
        <v>21</v>
      </c>
      <c r="C144" t="s">
        <v>24</v>
      </c>
    </row>
    <row r="145" spans="1:3" x14ac:dyDescent="0.2">
      <c r="A145">
        <v>16</v>
      </c>
      <c r="B145" t="s">
        <v>26</v>
      </c>
      <c r="C145" t="s">
        <v>24</v>
      </c>
    </row>
    <row r="146" spans="1:3" x14ac:dyDescent="0.2">
      <c r="A146">
        <v>12</v>
      </c>
      <c r="B146" t="s">
        <v>30</v>
      </c>
      <c r="C146" t="s">
        <v>24</v>
      </c>
    </row>
    <row r="147" spans="1:3" x14ac:dyDescent="0.2">
      <c r="A147">
        <v>3</v>
      </c>
      <c r="B147" t="s">
        <v>20</v>
      </c>
      <c r="C147" t="s">
        <v>24</v>
      </c>
    </row>
    <row r="148" spans="1:3" x14ac:dyDescent="0.2">
      <c r="A148">
        <v>15</v>
      </c>
      <c r="B148" t="s">
        <v>4</v>
      </c>
      <c r="C148" t="s">
        <v>17</v>
      </c>
    </row>
    <row r="149" spans="1:3" x14ac:dyDescent="0.2">
      <c r="A149">
        <v>9</v>
      </c>
      <c r="B149" t="s">
        <v>6</v>
      </c>
      <c r="C149" t="s">
        <v>17</v>
      </c>
    </row>
    <row r="150" spans="1:3" x14ac:dyDescent="0.2">
      <c r="A150">
        <v>4</v>
      </c>
      <c r="B150" t="s">
        <v>7</v>
      </c>
      <c r="C150" t="s">
        <v>17</v>
      </c>
    </row>
    <row r="151" spans="1:3" x14ac:dyDescent="0.2">
      <c r="A151">
        <v>8</v>
      </c>
      <c r="B151" t="s">
        <v>11</v>
      </c>
      <c r="C151" t="s">
        <v>17</v>
      </c>
    </row>
    <row r="152" spans="1:3" x14ac:dyDescent="0.2">
      <c r="A152">
        <v>14</v>
      </c>
      <c r="B152" t="s">
        <v>28</v>
      </c>
      <c r="C152" t="s">
        <v>17</v>
      </c>
    </row>
    <row r="153" spans="1:3" x14ac:dyDescent="0.2">
      <c r="A153">
        <v>17</v>
      </c>
      <c r="B153" t="s">
        <v>19</v>
      </c>
      <c r="C153" t="s">
        <v>17</v>
      </c>
    </row>
    <row r="154" spans="1:3" x14ac:dyDescent="0.2">
      <c r="A154">
        <v>5</v>
      </c>
      <c r="B154" t="s">
        <v>23</v>
      </c>
      <c r="C154" t="s">
        <v>17</v>
      </c>
    </row>
    <row r="155" spans="1:3" x14ac:dyDescent="0.2">
      <c r="A155">
        <v>13</v>
      </c>
      <c r="B155" t="s">
        <v>29</v>
      </c>
      <c r="C155" t="s">
        <v>17</v>
      </c>
    </row>
    <row r="156" spans="1:3" x14ac:dyDescent="0.2">
      <c r="A156">
        <v>10</v>
      </c>
      <c r="B156" t="s">
        <v>4</v>
      </c>
      <c r="C156" t="s">
        <v>18</v>
      </c>
    </row>
    <row r="157" spans="1:3" x14ac:dyDescent="0.2">
      <c r="A157">
        <v>18</v>
      </c>
      <c r="B157" t="s">
        <v>6</v>
      </c>
      <c r="C157" t="s">
        <v>18</v>
      </c>
    </row>
    <row r="158" spans="1:3" x14ac:dyDescent="0.2">
      <c r="A158">
        <v>14</v>
      </c>
      <c r="B158" t="s">
        <v>11</v>
      </c>
      <c r="C158" t="s">
        <v>18</v>
      </c>
    </row>
    <row r="159" spans="1:3" x14ac:dyDescent="0.2">
      <c r="A159">
        <v>17</v>
      </c>
      <c r="B159" t="s">
        <v>12</v>
      </c>
      <c r="C159" t="s">
        <v>18</v>
      </c>
    </row>
    <row r="160" spans="1:3" x14ac:dyDescent="0.2">
      <c r="A160">
        <v>6</v>
      </c>
      <c r="B160" t="s">
        <v>17</v>
      </c>
      <c r="C160" t="s">
        <v>18</v>
      </c>
    </row>
    <row r="161" spans="1:3" x14ac:dyDescent="0.2">
      <c r="A161">
        <v>4</v>
      </c>
      <c r="B161" t="s">
        <v>21</v>
      </c>
      <c r="C161" t="s">
        <v>18</v>
      </c>
    </row>
    <row r="162" spans="1:3" x14ac:dyDescent="0.2">
      <c r="A162">
        <v>9</v>
      </c>
      <c r="B162" t="s">
        <v>32</v>
      </c>
      <c r="C162" t="s">
        <v>18</v>
      </c>
    </row>
    <row r="163" spans="1:3" x14ac:dyDescent="0.2">
      <c r="A163">
        <v>14</v>
      </c>
      <c r="B163" t="s">
        <v>1</v>
      </c>
      <c r="C163" t="s">
        <v>19</v>
      </c>
    </row>
    <row r="164" spans="1:3" x14ac:dyDescent="0.2">
      <c r="A164">
        <v>18</v>
      </c>
      <c r="B164" t="s">
        <v>4</v>
      </c>
      <c r="C164" t="s">
        <v>19</v>
      </c>
    </row>
    <row r="165" spans="1:3" x14ac:dyDescent="0.2">
      <c r="A165">
        <v>6</v>
      </c>
      <c r="B165" t="s">
        <v>8</v>
      </c>
      <c r="C165" t="s">
        <v>19</v>
      </c>
    </row>
    <row r="166" spans="1:3" x14ac:dyDescent="0.2">
      <c r="A166">
        <v>4</v>
      </c>
      <c r="B166" t="s">
        <v>12</v>
      </c>
      <c r="C166" t="s">
        <v>19</v>
      </c>
    </row>
    <row r="167" spans="1:3" x14ac:dyDescent="0.2">
      <c r="A167">
        <v>15</v>
      </c>
      <c r="B167" t="s">
        <v>24</v>
      </c>
      <c r="C167" t="s">
        <v>19</v>
      </c>
    </row>
    <row r="168" spans="1:3" x14ac:dyDescent="0.2">
      <c r="A168">
        <v>12</v>
      </c>
      <c r="B168" t="s">
        <v>18</v>
      </c>
      <c r="C168" t="s">
        <v>19</v>
      </c>
    </row>
    <row r="169" spans="1:3" x14ac:dyDescent="0.2">
      <c r="A169">
        <v>8</v>
      </c>
      <c r="B169" t="s">
        <v>23</v>
      </c>
      <c r="C169" t="s">
        <v>19</v>
      </c>
    </row>
    <row r="170" spans="1:3" x14ac:dyDescent="0.2">
      <c r="A170">
        <v>7</v>
      </c>
      <c r="B170" t="s">
        <v>1</v>
      </c>
      <c r="C170" t="s">
        <v>21</v>
      </c>
    </row>
    <row r="171" spans="1:3" x14ac:dyDescent="0.2">
      <c r="A171">
        <v>3</v>
      </c>
      <c r="B171" t="s">
        <v>5</v>
      </c>
      <c r="C171" t="s">
        <v>21</v>
      </c>
    </row>
    <row r="172" spans="1:3" x14ac:dyDescent="0.2">
      <c r="A172">
        <v>16</v>
      </c>
      <c r="B172" t="s">
        <v>8</v>
      </c>
      <c r="C172" t="s">
        <v>21</v>
      </c>
    </row>
    <row r="173" spans="1:3" x14ac:dyDescent="0.2">
      <c r="A173">
        <v>17</v>
      </c>
      <c r="B173" t="s">
        <v>25</v>
      </c>
      <c r="C173" t="s">
        <v>21</v>
      </c>
    </row>
    <row r="174" spans="1:3" x14ac:dyDescent="0.2">
      <c r="A174">
        <v>10</v>
      </c>
      <c r="B174" t="s">
        <v>26</v>
      </c>
      <c r="C174" t="s">
        <v>21</v>
      </c>
    </row>
    <row r="175" spans="1:3" x14ac:dyDescent="0.2">
      <c r="A175">
        <v>12</v>
      </c>
      <c r="B175" t="s">
        <v>29</v>
      </c>
      <c r="C175" t="s">
        <v>21</v>
      </c>
    </row>
    <row r="176" spans="1:3" x14ac:dyDescent="0.2">
      <c r="A176">
        <v>13</v>
      </c>
      <c r="B176" t="s">
        <v>31</v>
      </c>
      <c r="C176" t="s">
        <v>21</v>
      </c>
    </row>
    <row r="177" spans="1:3" x14ac:dyDescent="0.2">
      <c r="A177">
        <v>12</v>
      </c>
      <c r="B177" t="s">
        <v>9</v>
      </c>
      <c r="C177" t="s">
        <v>22</v>
      </c>
    </row>
    <row r="178" spans="1:3" x14ac:dyDescent="0.2">
      <c r="A178">
        <v>5</v>
      </c>
      <c r="B178" t="s">
        <v>12</v>
      </c>
      <c r="C178" t="s">
        <v>22</v>
      </c>
    </row>
    <row r="179" spans="1:3" x14ac:dyDescent="0.2">
      <c r="A179">
        <v>7</v>
      </c>
      <c r="B179" t="s">
        <v>15</v>
      </c>
      <c r="C179" t="s">
        <v>22</v>
      </c>
    </row>
    <row r="180" spans="1:3" x14ac:dyDescent="0.2">
      <c r="A180">
        <v>16</v>
      </c>
      <c r="B180" t="s">
        <v>18</v>
      </c>
      <c r="C180" t="s">
        <v>22</v>
      </c>
    </row>
    <row r="181" spans="1:3" x14ac:dyDescent="0.2">
      <c r="A181">
        <v>18</v>
      </c>
      <c r="B181" t="s">
        <v>25</v>
      </c>
      <c r="C181" t="s">
        <v>22</v>
      </c>
    </row>
    <row r="182" spans="1:3" x14ac:dyDescent="0.2">
      <c r="A182">
        <v>8</v>
      </c>
      <c r="B182" t="s">
        <v>30</v>
      </c>
      <c r="C182" t="s">
        <v>22</v>
      </c>
    </row>
    <row r="183" spans="1:3" x14ac:dyDescent="0.2">
      <c r="A183">
        <v>15</v>
      </c>
      <c r="B183" t="s">
        <v>32</v>
      </c>
      <c r="C183" t="s">
        <v>22</v>
      </c>
    </row>
    <row r="184" spans="1:3" x14ac:dyDescent="0.2">
      <c r="A184">
        <v>14</v>
      </c>
      <c r="B184" t="s">
        <v>4</v>
      </c>
      <c r="C184" t="s">
        <v>23</v>
      </c>
    </row>
    <row r="185" spans="1:3" x14ac:dyDescent="0.2">
      <c r="A185">
        <v>7</v>
      </c>
      <c r="B185" t="s">
        <v>10</v>
      </c>
      <c r="C185" t="s">
        <v>23</v>
      </c>
    </row>
    <row r="186" spans="1:3" x14ac:dyDescent="0.2">
      <c r="A186">
        <v>6</v>
      </c>
      <c r="B186" t="s">
        <v>12</v>
      </c>
      <c r="C186" t="s">
        <v>23</v>
      </c>
    </row>
    <row r="187" spans="1:3" x14ac:dyDescent="0.2">
      <c r="A187">
        <v>18</v>
      </c>
      <c r="B187" t="s">
        <v>17</v>
      </c>
      <c r="C187" t="s">
        <v>23</v>
      </c>
    </row>
    <row r="188" spans="1:3" x14ac:dyDescent="0.2">
      <c r="A188">
        <v>13</v>
      </c>
      <c r="B188" t="s">
        <v>18</v>
      </c>
      <c r="C188" t="s">
        <v>23</v>
      </c>
    </row>
    <row r="189" spans="1:3" x14ac:dyDescent="0.2">
      <c r="A189">
        <v>11</v>
      </c>
      <c r="B189" t="s">
        <v>19</v>
      </c>
      <c r="C189" t="s">
        <v>23</v>
      </c>
    </row>
    <row r="190" spans="1:3" x14ac:dyDescent="0.2">
      <c r="A190">
        <v>4</v>
      </c>
      <c r="B190" t="s">
        <v>26</v>
      </c>
      <c r="C190" t="s">
        <v>23</v>
      </c>
    </row>
    <row r="191" spans="1:3" x14ac:dyDescent="0.2">
      <c r="A191">
        <v>17</v>
      </c>
      <c r="B191" t="s">
        <v>30</v>
      </c>
      <c r="C191" t="s">
        <v>23</v>
      </c>
    </row>
    <row r="192" spans="1:3" x14ac:dyDescent="0.2">
      <c r="A192">
        <v>5</v>
      </c>
      <c r="B192" t="s">
        <v>1</v>
      </c>
      <c r="C192" t="s">
        <v>25</v>
      </c>
    </row>
    <row r="193" spans="1:3" x14ac:dyDescent="0.2">
      <c r="A193">
        <v>15</v>
      </c>
      <c r="B193" t="s">
        <v>6</v>
      </c>
      <c r="C193" t="s">
        <v>25</v>
      </c>
    </row>
    <row r="194" spans="1:3" x14ac:dyDescent="0.2">
      <c r="A194">
        <v>16</v>
      </c>
      <c r="B194" t="s">
        <v>9</v>
      </c>
      <c r="C194" t="s">
        <v>25</v>
      </c>
    </row>
    <row r="195" spans="1:3" x14ac:dyDescent="0.2">
      <c r="A195">
        <v>9</v>
      </c>
      <c r="B195" t="s">
        <v>13</v>
      </c>
      <c r="C195" t="s">
        <v>25</v>
      </c>
    </row>
    <row r="196" spans="1:3" x14ac:dyDescent="0.2">
      <c r="A196">
        <v>11</v>
      </c>
      <c r="B196" t="s">
        <v>14</v>
      </c>
      <c r="C196" t="s">
        <v>25</v>
      </c>
    </row>
    <row r="197" spans="1:3" x14ac:dyDescent="0.2">
      <c r="A197">
        <v>14</v>
      </c>
      <c r="B197" t="s">
        <v>22</v>
      </c>
      <c r="C197" t="s">
        <v>25</v>
      </c>
    </row>
    <row r="198" spans="1:3" x14ac:dyDescent="0.2">
      <c r="A198">
        <v>3</v>
      </c>
      <c r="B198" t="s">
        <v>32</v>
      </c>
      <c r="C198" t="s">
        <v>25</v>
      </c>
    </row>
    <row r="199" spans="1:3" x14ac:dyDescent="0.2">
      <c r="A199">
        <v>13</v>
      </c>
      <c r="B199" t="s">
        <v>2</v>
      </c>
      <c r="C199" t="s">
        <v>26</v>
      </c>
    </row>
    <row r="200" spans="1:3" x14ac:dyDescent="0.2">
      <c r="A200">
        <v>17</v>
      </c>
      <c r="B200" t="s">
        <v>3</v>
      </c>
      <c r="C200" t="s">
        <v>26</v>
      </c>
    </row>
    <row r="201" spans="1:3" x14ac:dyDescent="0.2">
      <c r="A201">
        <v>5</v>
      </c>
      <c r="B201" t="s">
        <v>4</v>
      </c>
      <c r="C201" t="s">
        <v>26</v>
      </c>
    </row>
    <row r="202" spans="1:3" x14ac:dyDescent="0.2">
      <c r="A202">
        <v>15</v>
      </c>
      <c r="B202" t="s">
        <v>5</v>
      </c>
      <c r="C202" t="s">
        <v>26</v>
      </c>
    </row>
    <row r="203" spans="1:3" x14ac:dyDescent="0.2">
      <c r="A203">
        <v>3</v>
      </c>
      <c r="B203" t="s">
        <v>8</v>
      </c>
      <c r="C203" t="s">
        <v>26</v>
      </c>
    </row>
    <row r="204" spans="1:3" x14ac:dyDescent="0.2">
      <c r="A204">
        <v>12</v>
      </c>
      <c r="B204" t="s">
        <v>14</v>
      </c>
      <c r="C204" t="s">
        <v>26</v>
      </c>
    </row>
    <row r="205" spans="1:3" x14ac:dyDescent="0.2">
      <c r="A205">
        <v>7</v>
      </c>
      <c r="B205" t="s">
        <v>17</v>
      </c>
      <c r="C205" t="s">
        <v>26</v>
      </c>
    </row>
    <row r="206" spans="1:3" x14ac:dyDescent="0.2">
      <c r="A206">
        <v>8</v>
      </c>
      <c r="B206" t="s">
        <v>25</v>
      </c>
      <c r="C206" t="s">
        <v>26</v>
      </c>
    </row>
    <row r="207" spans="1:3" x14ac:dyDescent="0.2">
      <c r="A207">
        <v>9</v>
      </c>
      <c r="B207" t="s">
        <v>1</v>
      </c>
      <c r="C207" t="s">
        <v>30</v>
      </c>
    </row>
    <row r="208" spans="1:3" x14ac:dyDescent="0.2">
      <c r="A208">
        <v>4</v>
      </c>
      <c r="B208" t="s">
        <v>11</v>
      </c>
      <c r="C208" t="s">
        <v>30</v>
      </c>
    </row>
    <row r="209" spans="1:3" x14ac:dyDescent="0.2">
      <c r="A209">
        <v>16</v>
      </c>
      <c r="B209" t="s">
        <v>16</v>
      </c>
      <c r="C209" t="s">
        <v>30</v>
      </c>
    </row>
    <row r="210" spans="1:3" x14ac:dyDescent="0.2">
      <c r="A210">
        <v>7</v>
      </c>
      <c r="B210" t="s">
        <v>28</v>
      </c>
      <c r="C210" t="s">
        <v>30</v>
      </c>
    </row>
    <row r="211" spans="1:3" x14ac:dyDescent="0.2">
      <c r="A211">
        <v>13</v>
      </c>
      <c r="B211" t="s">
        <v>27</v>
      </c>
      <c r="C211" t="s">
        <v>30</v>
      </c>
    </row>
    <row r="212" spans="1:3" x14ac:dyDescent="0.2">
      <c r="A212">
        <v>5</v>
      </c>
      <c r="B212" t="s">
        <v>21</v>
      </c>
      <c r="C212" t="s">
        <v>30</v>
      </c>
    </row>
    <row r="213" spans="1:3" x14ac:dyDescent="0.2">
      <c r="A213">
        <v>10</v>
      </c>
      <c r="B213" t="s">
        <v>31</v>
      </c>
      <c r="C213" t="s">
        <v>30</v>
      </c>
    </row>
    <row r="214" spans="1:3" x14ac:dyDescent="0.2">
      <c r="A214">
        <v>11</v>
      </c>
      <c r="B214" t="s">
        <v>1</v>
      </c>
      <c r="C214" t="s">
        <v>29</v>
      </c>
    </row>
    <row r="215" spans="1:3" x14ac:dyDescent="0.2">
      <c r="A215">
        <v>6</v>
      </c>
      <c r="B215" t="s">
        <v>2</v>
      </c>
      <c r="C215" t="s">
        <v>29</v>
      </c>
    </row>
    <row r="216" spans="1:3" x14ac:dyDescent="0.2">
      <c r="A216">
        <v>5</v>
      </c>
      <c r="B216" t="s">
        <v>5</v>
      </c>
      <c r="C216" t="s">
        <v>29</v>
      </c>
    </row>
    <row r="217" spans="1:3" x14ac:dyDescent="0.2">
      <c r="A217">
        <v>3</v>
      </c>
      <c r="B217" t="s">
        <v>10</v>
      </c>
      <c r="C217" t="s">
        <v>29</v>
      </c>
    </row>
    <row r="218" spans="1:3" x14ac:dyDescent="0.2">
      <c r="A218">
        <v>8</v>
      </c>
      <c r="B218" t="s">
        <v>27</v>
      </c>
      <c r="C218" t="s">
        <v>29</v>
      </c>
    </row>
    <row r="219" spans="1:3" x14ac:dyDescent="0.2">
      <c r="A219">
        <v>17</v>
      </c>
      <c r="B219" t="s">
        <v>24</v>
      </c>
      <c r="C219" t="s">
        <v>29</v>
      </c>
    </row>
    <row r="220" spans="1:3" x14ac:dyDescent="0.2">
      <c r="A220">
        <v>15</v>
      </c>
      <c r="B220" t="s">
        <v>30</v>
      </c>
      <c r="C220" t="s">
        <v>29</v>
      </c>
    </row>
    <row r="221" spans="1:3" x14ac:dyDescent="0.2">
      <c r="A221">
        <v>16</v>
      </c>
      <c r="B221" t="s">
        <v>1</v>
      </c>
      <c r="C221" t="s">
        <v>31</v>
      </c>
    </row>
    <row r="222" spans="1:3" x14ac:dyDescent="0.2">
      <c r="A222">
        <v>18</v>
      </c>
      <c r="B222" t="s">
        <v>2</v>
      </c>
      <c r="C222" t="s">
        <v>31</v>
      </c>
    </row>
    <row r="223" spans="1:3" x14ac:dyDescent="0.2">
      <c r="A223">
        <v>7</v>
      </c>
      <c r="B223" t="s">
        <v>5</v>
      </c>
      <c r="C223" t="s">
        <v>31</v>
      </c>
    </row>
    <row r="224" spans="1:3" x14ac:dyDescent="0.2">
      <c r="A224">
        <v>12</v>
      </c>
      <c r="B224" t="s">
        <v>8</v>
      </c>
      <c r="C224" t="s">
        <v>31</v>
      </c>
    </row>
    <row r="225" spans="1:3" x14ac:dyDescent="0.2">
      <c r="A225">
        <v>6</v>
      </c>
      <c r="B225" t="s">
        <v>26</v>
      </c>
      <c r="C225" t="s">
        <v>31</v>
      </c>
    </row>
    <row r="226" spans="1:3" x14ac:dyDescent="0.2">
      <c r="A226">
        <v>14</v>
      </c>
      <c r="B226" t="s">
        <v>29</v>
      </c>
      <c r="C226" t="s">
        <v>31</v>
      </c>
    </row>
    <row r="227" spans="1:3" x14ac:dyDescent="0.2">
      <c r="A227">
        <v>11</v>
      </c>
      <c r="B227" t="s">
        <v>12</v>
      </c>
      <c r="C227" t="s">
        <v>20</v>
      </c>
    </row>
    <row r="228" spans="1:3" x14ac:dyDescent="0.2">
      <c r="A228">
        <v>8</v>
      </c>
      <c r="B228" t="s">
        <v>13</v>
      </c>
      <c r="C228" t="s">
        <v>20</v>
      </c>
    </row>
    <row r="229" spans="1:3" x14ac:dyDescent="0.2">
      <c r="A229">
        <v>4</v>
      </c>
      <c r="B229" t="s">
        <v>14</v>
      </c>
      <c r="C229" t="s">
        <v>20</v>
      </c>
    </row>
    <row r="230" spans="1:3" x14ac:dyDescent="0.2">
      <c r="A230">
        <v>18</v>
      </c>
      <c r="B230" t="s">
        <v>15</v>
      </c>
      <c r="C230" t="s">
        <v>20</v>
      </c>
    </row>
    <row r="231" spans="1:3" x14ac:dyDescent="0.2">
      <c r="A231">
        <v>9</v>
      </c>
      <c r="B231" t="s">
        <v>16</v>
      </c>
      <c r="C231" t="s">
        <v>20</v>
      </c>
    </row>
    <row r="232" spans="1:3" x14ac:dyDescent="0.2">
      <c r="A232">
        <v>15</v>
      </c>
      <c r="B232" t="s">
        <v>28</v>
      </c>
      <c r="C232" t="s">
        <v>20</v>
      </c>
    </row>
    <row r="233" spans="1:3" x14ac:dyDescent="0.2">
      <c r="A233">
        <v>13</v>
      </c>
      <c r="B233" t="s">
        <v>25</v>
      </c>
      <c r="C233" t="s">
        <v>20</v>
      </c>
    </row>
    <row r="234" spans="1:3" x14ac:dyDescent="0.2">
      <c r="A234">
        <v>5</v>
      </c>
      <c r="B234" t="s">
        <v>32</v>
      </c>
      <c r="C234" t="s">
        <v>20</v>
      </c>
    </row>
    <row r="235" spans="1:3" x14ac:dyDescent="0.2">
      <c r="A235">
        <v>6</v>
      </c>
      <c r="B235" t="s">
        <v>6</v>
      </c>
      <c r="C235" t="s">
        <v>32</v>
      </c>
    </row>
    <row r="236" spans="1:3" x14ac:dyDescent="0.2">
      <c r="A236">
        <v>4</v>
      </c>
      <c r="B236" t="s">
        <v>9</v>
      </c>
      <c r="C236" t="s">
        <v>32</v>
      </c>
    </row>
    <row r="237" spans="1:3" x14ac:dyDescent="0.2">
      <c r="A237">
        <v>11</v>
      </c>
      <c r="B237" t="s">
        <v>13</v>
      </c>
      <c r="C237" t="s">
        <v>32</v>
      </c>
    </row>
    <row r="238" spans="1:3" x14ac:dyDescent="0.2">
      <c r="A238">
        <v>8</v>
      </c>
      <c r="B238" t="s">
        <v>14</v>
      </c>
      <c r="C238" t="s">
        <v>32</v>
      </c>
    </row>
    <row r="239" spans="1:3" x14ac:dyDescent="0.2">
      <c r="A239">
        <v>13</v>
      </c>
      <c r="B239" t="s">
        <v>22</v>
      </c>
      <c r="C239" t="s">
        <v>32</v>
      </c>
    </row>
    <row r="240" spans="1:3" x14ac:dyDescent="0.2">
      <c r="A240">
        <v>10</v>
      </c>
      <c r="B240" t="s">
        <v>25</v>
      </c>
      <c r="C240" t="s">
        <v>32</v>
      </c>
    </row>
    <row r="241" spans="1:3" x14ac:dyDescent="0.2">
      <c r="A241">
        <v>16</v>
      </c>
      <c r="B241" t="s">
        <v>29</v>
      </c>
      <c r="C241" t="s">
        <v>32</v>
      </c>
    </row>
  </sheetData>
  <sortState xmlns:xlrd2="http://schemas.microsoft.com/office/spreadsheetml/2017/richdata2" ref="F2:J275">
    <sortCondition ref="G1:G275"/>
  </sortState>
  <pageMargins left="0.7" right="0.7" top="0.75" bottom="0.75" header="0.3" footer="0.3"/>
  <ignoredErrors>
    <ignoredError sqref="I2:I3 H9 I15 I19:I20 H23 I29" twoDigitTextYear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AFFFC-B4F5-6840-B078-898CF27EA306}">
  <dimension ref="A1:U243"/>
  <sheetViews>
    <sheetView workbookViewId="0">
      <selection activeCell="D1" sqref="D1:D1048576"/>
    </sheetView>
  </sheetViews>
  <sheetFormatPr baseColWidth="10" defaultRowHeight="16" x14ac:dyDescent="0.2"/>
  <cols>
    <col min="11" max="11" width="14" bestFit="1" customWidth="1"/>
    <col min="12" max="12" width="13.6640625" bestFit="1" customWidth="1"/>
    <col min="14" max="14" width="11.33203125" bestFit="1" customWidth="1"/>
    <col min="15" max="15" width="5.83203125" bestFit="1" customWidth="1"/>
    <col min="16" max="16" width="5.83203125" customWidth="1"/>
    <col min="17" max="17" width="8.1640625" customWidth="1"/>
    <col min="18" max="18" width="10.1640625" customWidth="1"/>
    <col min="19" max="19" width="22.1640625" customWidth="1"/>
    <col min="20" max="20" width="21.83203125" customWidth="1"/>
    <col min="21" max="21" width="14.33203125" customWidth="1"/>
    <col min="22" max="22" width="13.83203125" bestFit="1" customWidth="1"/>
    <col min="23" max="23" width="23.5" bestFit="1" customWidth="1"/>
  </cols>
  <sheetData>
    <row r="1" spans="1:21" ht="17" thickBot="1" x14ac:dyDescent="0.25">
      <c r="A1" t="s">
        <v>48</v>
      </c>
      <c r="B1" t="s">
        <v>49</v>
      </c>
      <c r="C1" t="s">
        <v>50</v>
      </c>
      <c r="D1" t="s">
        <v>51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78</v>
      </c>
      <c r="N1" t="s">
        <v>79</v>
      </c>
      <c r="Q1" s="24" t="s">
        <v>75</v>
      </c>
      <c r="R1" s="25" t="s">
        <v>83</v>
      </c>
      <c r="S1" s="24" t="s">
        <v>80</v>
      </c>
      <c r="T1" s="25" t="s">
        <v>81</v>
      </c>
      <c r="U1" s="24" t="s">
        <v>82</v>
      </c>
    </row>
    <row r="2" spans="1:21" x14ac:dyDescent="0.2">
      <c r="A2">
        <v>17</v>
      </c>
      <c r="B2" s="1">
        <v>44927</v>
      </c>
      <c r="C2" t="s">
        <v>2</v>
      </c>
      <c r="D2" t="s">
        <v>1</v>
      </c>
      <c r="E2">
        <v>0</v>
      </c>
      <c r="F2">
        <v>1868</v>
      </c>
      <c r="G2">
        <f>VLOOKUP(C2, ELO!$A$1:$D$33, 4, FALSE)</f>
        <v>1364</v>
      </c>
      <c r="H2">
        <f>VLOOKUP(D2, ELO!$A$1:$D$33, 4, FALSE)</f>
        <v>1495</v>
      </c>
      <c r="I2">
        <f>G2-H2+48+4*(J2/1000)</f>
        <v>-75.528000000000006</v>
      </c>
      <c r="J2">
        <f>F2-E2</f>
        <v>1868</v>
      </c>
      <c r="K2" s="2">
        <f>1/(10^(-I2/400)+1)</f>
        <v>0.39298689454576813</v>
      </c>
      <c r="L2" s="2">
        <f>1-K2</f>
        <v>0.60701310545423182</v>
      </c>
      <c r="M2" s="3">
        <f>H2+I2</f>
        <v>1419.472</v>
      </c>
      <c r="N2" s="3">
        <f>G2-I2</f>
        <v>1439.528</v>
      </c>
      <c r="Q2" s="5" t="s">
        <v>2</v>
      </c>
      <c r="R2" s="14" t="s">
        <v>41</v>
      </c>
      <c r="S2" s="26">
        <v>1363.3095000000001</v>
      </c>
      <c r="T2" s="26">
        <v>1547.9497142857142</v>
      </c>
      <c r="U2" s="17">
        <f>(S2+T2)/2</f>
        <v>1455.6296071428571</v>
      </c>
    </row>
    <row r="3" spans="1:21" x14ac:dyDescent="0.2">
      <c r="A3">
        <v>4</v>
      </c>
      <c r="B3" s="1">
        <v>44836</v>
      </c>
      <c r="C3" t="s">
        <v>5</v>
      </c>
      <c r="D3" t="s">
        <v>1</v>
      </c>
      <c r="E3">
        <v>0</v>
      </c>
      <c r="F3">
        <v>2107</v>
      </c>
      <c r="G3">
        <f>VLOOKUP(C3, ELO!$A$1:$D$33, 4, FALSE)</f>
        <v>1387</v>
      </c>
      <c r="H3">
        <f>VLOOKUP(D3, ELO!$A$1:$D$33, 4, FALSE)</f>
        <v>1495</v>
      </c>
      <c r="I3">
        <f>G3-H3+48+4*(J3/1000)</f>
        <v>-51.572000000000003</v>
      </c>
      <c r="J3">
        <f>F3-E3</f>
        <v>2107</v>
      </c>
      <c r="K3" s="2">
        <f>1/(10^(-I3/400)+1)</f>
        <v>0.42632225385922223</v>
      </c>
      <c r="L3" s="2">
        <f>1-K3</f>
        <v>0.57367774614077782</v>
      </c>
      <c r="M3" s="3">
        <f>H3+I3</f>
        <v>1443.4279999999999</v>
      </c>
      <c r="N3" s="3">
        <f>G3-I3</f>
        <v>1438.5720000000001</v>
      </c>
      <c r="Q3" s="5" t="s">
        <v>22</v>
      </c>
      <c r="R3" s="18" t="s">
        <v>43</v>
      </c>
      <c r="S3" s="27">
        <v>1421.2245</v>
      </c>
      <c r="T3" s="27">
        <v>1562.0319999999999</v>
      </c>
      <c r="U3" s="7">
        <f>(S3+T3)/2</f>
        <v>1491.62825</v>
      </c>
    </row>
    <row r="4" spans="1:21" x14ac:dyDescent="0.2">
      <c r="A4">
        <v>15</v>
      </c>
      <c r="B4" s="1">
        <v>44913</v>
      </c>
      <c r="C4" t="s">
        <v>10</v>
      </c>
      <c r="D4" t="s">
        <v>1</v>
      </c>
      <c r="E4">
        <v>0</v>
      </c>
      <c r="F4">
        <v>904</v>
      </c>
      <c r="G4">
        <f>VLOOKUP(C4, ELO!$A$1:$D$33, 4, FALSE)</f>
        <v>1521</v>
      </c>
      <c r="H4">
        <f>VLOOKUP(D4, ELO!$A$1:$D$33, 4, FALSE)</f>
        <v>1495</v>
      </c>
      <c r="I4">
        <f>G4-H4+48+4*(J4/1000)</f>
        <v>77.616</v>
      </c>
      <c r="J4">
        <f>F4-E4</f>
        <v>904</v>
      </c>
      <c r="K4" s="2">
        <f>1/(10^(-I4/400)+1)</f>
        <v>0.60987661645421209</v>
      </c>
      <c r="L4" s="2">
        <f>1-K4</f>
        <v>0.39012338354578791</v>
      </c>
      <c r="M4" s="3">
        <f>H4+I4</f>
        <v>1572.616</v>
      </c>
      <c r="N4" s="3">
        <f>G4-I4</f>
        <v>1443.384</v>
      </c>
      <c r="S4" s="3"/>
    </row>
    <row r="5" spans="1:21" x14ac:dyDescent="0.2">
      <c r="A5">
        <v>10</v>
      </c>
      <c r="B5" s="1">
        <v>44878</v>
      </c>
      <c r="C5" t="s">
        <v>27</v>
      </c>
      <c r="D5" t="s">
        <v>1</v>
      </c>
      <c r="E5">
        <v>0</v>
      </c>
      <c r="F5">
        <v>373</v>
      </c>
      <c r="G5">
        <f>VLOOKUP(C5, ELO!$A$1:$D$33, 4, FALSE)</f>
        <v>1550</v>
      </c>
      <c r="H5">
        <f>VLOOKUP(D5, ELO!$A$1:$D$33, 4, FALSE)</f>
        <v>1495</v>
      </c>
      <c r="I5">
        <f>G5-H5+48+4*(J5/1000)</f>
        <v>104.492</v>
      </c>
      <c r="J5">
        <f>F5-E5</f>
        <v>373</v>
      </c>
      <c r="K5" s="2">
        <f>1/(10^(-I5/400)+1)</f>
        <v>0.64600039177996038</v>
      </c>
      <c r="L5" s="2">
        <f>1-K5</f>
        <v>0.35399960822003962</v>
      </c>
      <c r="M5" s="3">
        <f>H5+I5</f>
        <v>1599.492</v>
      </c>
      <c r="N5" s="3">
        <f>G5-I5</f>
        <v>1445.508</v>
      </c>
      <c r="S5" s="3"/>
    </row>
    <row r="6" spans="1:21" x14ac:dyDescent="0.2">
      <c r="A6">
        <v>8</v>
      </c>
      <c r="B6" s="1">
        <v>44864</v>
      </c>
      <c r="C6" t="s">
        <v>18</v>
      </c>
      <c r="D6" t="s">
        <v>1</v>
      </c>
      <c r="E6">
        <v>0</v>
      </c>
      <c r="F6">
        <v>1805</v>
      </c>
      <c r="G6">
        <f>VLOOKUP(C6, ELO!$A$1:$D$33, 4, FALSE)</f>
        <v>1529</v>
      </c>
      <c r="H6">
        <f>VLOOKUP(D6, ELO!$A$1:$D$33, 4, FALSE)</f>
        <v>1495</v>
      </c>
      <c r="I6">
        <f>G6-H6+48+4*(J6/1000)+25</f>
        <v>114.22</v>
      </c>
      <c r="J6">
        <f>F6-E6</f>
        <v>1805</v>
      </c>
      <c r="K6" s="2">
        <f>1/(10^(-I6/400)+1)</f>
        <v>0.6586992881409709</v>
      </c>
      <c r="L6" s="2">
        <f>1-K6</f>
        <v>0.3413007118590291</v>
      </c>
      <c r="M6" s="3">
        <f>H6+I6</f>
        <v>1609.22</v>
      </c>
      <c r="N6" s="3">
        <f>G6-I6</f>
        <v>1414.78</v>
      </c>
      <c r="S6" s="3"/>
    </row>
    <row r="7" spans="1:21" x14ac:dyDescent="0.2">
      <c r="A7">
        <v>6</v>
      </c>
      <c r="B7" s="1">
        <v>44850</v>
      </c>
      <c r="C7" t="s">
        <v>30</v>
      </c>
      <c r="D7" t="s">
        <v>1</v>
      </c>
      <c r="E7">
        <v>0</v>
      </c>
      <c r="F7">
        <v>1513</v>
      </c>
      <c r="G7">
        <f>VLOOKUP(C7, ELO!$A$1:$D$33, 4, FALSE)</f>
        <v>1417</v>
      </c>
      <c r="H7">
        <f>VLOOKUP(D7, ELO!$A$1:$D$33, 4, FALSE)</f>
        <v>1495</v>
      </c>
      <c r="I7">
        <f>G7-H7+48+4*(J7/1000)</f>
        <v>-23.948</v>
      </c>
      <c r="J7">
        <f>F7-E7</f>
        <v>1513</v>
      </c>
      <c r="K7" s="2">
        <f>1/(10^(-I7/400)+1)</f>
        <v>0.46559053410371032</v>
      </c>
      <c r="L7" s="2">
        <f>1-K7</f>
        <v>0.53440946589628968</v>
      </c>
      <c r="M7" s="3">
        <f>H7+I7</f>
        <v>1471.0519999999999</v>
      </c>
      <c r="N7" s="3">
        <f>G7-I7</f>
        <v>1440.9480000000001</v>
      </c>
      <c r="S7" s="3"/>
    </row>
    <row r="8" spans="1:21" x14ac:dyDescent="0.2">
      <c r="A8">
        <v>18</v>
      </c>
      <c r="B8" s="1">
        <v>44934</v>
      </c>
      <c r="C8" t="s">
        <v>29</v>
      </c>
      <c r="D8" t="s">
        <v>1</v>
      </c>
      <c r="E8">
        <v>0</v>
      </c>
      <c r="F8">
        <v>750</v>
      </c>
      <c r="G8">
        <f>VLOOKUP(C8, ELO!$A$1:$D$33, 4, FALSE)</f>
        <v>1535</v>
      </c>
      <c r="H8">
        <f>VLOOKUP(D8, ELO!$A$1:$D$33, 4, FALSE)</f>
        <v>1495</v>
      </c>
      <c r="I8">
        <f>G8-H8+48+4*(J8/1000)</f>
        <v>91</v>
      </c>
      <c r="J8">
        <f>F8-E8</f>
        <v>750</v>
      </c>
      <c r="K8" s="2">
        <f>1/(10^(-I8/400)+1)</f>
        <v>0.62804480562194176</v>
      </c>
      <c r="L8" s="2">
        <f>1-K8</f>
        <v>0.37195519437805824</v>
      </c>
      <c r="M8" s="3">
        <f>H8+I8</f>
        <v>1586</v>
      </c>
      <c r="N8" s="3">
        <f>G8-I8</f>
        <v>1444</v>
      </c>
      <c r="S8" s="3"/>
    </row>
    <row r="9" spans="1:21" x14ac:dyDescent="0.2">
      <c r="A9">
        <v>16</v>
      </c>
      <c r="B9" s="1">
        <v>44919</v>
      </c>
      <c r="C9" t="s">
        <v>3</v>
      </c>
      <c r="D9" t="s">
        <v>2</v>
      </c>
      <c r="E9">
        <v>0</v>
      </c>
      <c r="F9">
        <v>679</v>
      </c>
      <c r="G9">
        <f>VLOOKUP(C9, ELO!$A$1:$D$33, 4, FALSE)</f>
        <v>1565</v>
      </c>
      <c r="H9">
        <f>VLOOKUP(D9, ELO!$A$1:$D$33, 4, FALSE)</f>
        <v>1364</v>
      </c>
      <c r="I9">
        <f>G9-H9+48+4*(J9/1000)</f>
        <v>251.71600000000001</v>
      </c>
      <c r="J9">
        <f>F9-E9</f>
        <v>679</v>
      </c>
      <c r="K9" s="2">
        <f>1/(10^(-I9/400)+1)</f>
        <v>0.80984352639155122</v>
      </c>
      <c r="L9" s="2">
        <f>1-K9</f>
        <v>0.19015647360844878</v>
      </c>
      <c r="M9" s="3">
        <f>H9+I9</f>
        <v>1615.7159999999999</v>
      </c>
      <c r="N9" s="3">
        <f>G9-I9</f>
        <v>1313.2840000000001</v>
      </c>
      <c r="S9" s="3"/>
    </row>
    <row r="10" spans="1:21" x14ac:dyDescent="0.2">
      <c r="A10">
        <v>10</v>
      </c>
      <c r="B10" s="1">
        <v>44875</v>
      </c>
      <c r="C10" t="s">
        <v>5</v>
      </c>
      <c r="D10" t="s">
        <v>2</v>
      </c>
      <c r="E10">
        <v>0</v>
      </c>
      <c r="F10">
        <v>238</v>
      </c>
      <c r="G10">
        <f>VLOOKUP(C10, ELO!$A$1:$D$33, 4, FALSE)</f>
        <v>1387</v>
      </c>
      <c r="H10">
        <f>VLOOKUP(D10, ELO!$A$1:$D$33, 4, FALSE)</f>
        <v>1364</v>
      </c>
      <c r="I10">
        <f>G10-H10+48+4*(J10/1000)</f>
        <v>71.951999999999998</v>
      </c>
      <c r="J10">
        <f>F10-E10</f>
        <v>238</v>
      </c>
      <c r="K10" s="2">
        <f>1/(10^(-I10/400)+1)</f>
        <v>0.60209189740344438</v>
      </c>
      <c r="L10" s="2">
        <f>1-K10</f>
        <v>0.39790810259655562</v>
      </c>
      <c r="M10" s="3">
        <f>H10+I10</f>
        <v>1435.952</v>
      </c>
      <c r="N10" s="3">
        <f>G10-I10</f>
        <v>1315.048</v>
      </c>
      <c r="S10" s="3"/>
    </row>
    <row r="11" spans="1:21" x14ac:dyDescent="0.2">
      <c r="A11">
        <v>7</v>
      </c>
      <c r="B11" s="1">
        <v>44857</v>
      </c>
      <c r="C11" t="s">
        <v>7</v>
      </c>
      <c r="D11" t="s">
        <v>2</v>
      </c>
      <c r="E11">
        <v>0</v>
      </c>
      <c r="F11">
        <v>476</v>
      </c>
      <c r="G11">
        <f>VLOOKUP(C11, ELO!$A$1:$D$33, 4, FALSE)</f>
        <v>1504</v>
      </c>
      <c r="H11">
        <f>VLOOKUP(D11, ELO!$A$1:$D$33, 4, FALSE)</f>
        <v>1364</v>
      </c>
      <c r="I11">
        <f>G11-H11+48+4*(J11/1000)</f>
        <v>189.904</v>
      </c>
      <c r="J11">
        <f>F11-E11</f>
        <v>476</v>
      </c>
      <c r="K11" s="2">
        <f>1/(10^(-I11/400)+1)</f>
        <v>0.74897917935713432</v>
      </c>
      <c r="L11" s="2">
        <f>1-K11</f>
        <v>0.25102082064286568</v>
      </c>
      <c r="M11" s="3">
        <f>H11+I11</f>
        <v>1553.904</v>
      </c>
      <c r="N11" s="3">
        <f>G11-I11</f>
        <v>1314.096</v>
      </c>
      <c r="S11" s="3"/>
    </row>
    <row r="12" spans="1:21" x14ac:dyDescent="0.2">
      <c r="A12">
        <v>15</v>
      </c>
      <c r="B12" s="1">
        <v>44913</v>
      </c>
      <c r="C12" t="s">
        <v>21</v>
      </c>
      <c r="D12" t="s">
        <v>2</v>
      </c>
      <c r="E12">
        <v>0</v>
      </c>
      <c r="F12">
        <v>473</v>
      </c>
      <c r="G12">
        <f>VLOOKUP(C12, ELO!$A$1:$D$33, 4, FALSE)</f>
        <v>1492</v>
      </c>
      <c r="H12">
        <f>VLOOKUP(D12, ELO!$A$1:$D$33, 4, FALSE)</f>
        <v>1364</v>
      </c>
      <c r="I12">
        <f>G12-H12+48+4*(J12/1000)-25+25</f>
        <v>177.892</v>
      </c>
      <c r="J12">
        <f>F12-E12</f>
        <v>473</v>
      </c>
      <c r="K12" s="2">
        <f>1/(10^(-I12/400)+1)</f>
        <v>0.7357565920260758</v>
      </c>
      <c r="L12" s="2">
        <f>1-K12</f>
        <v>0.2642434079739242</v>
      </c>
      <c r="M12" s="3">
        <f>H12+I12</f>
        <v>1541.8920000000001</v>
      </c>
      <c r="N12" s="3">
        <f>G12-I12</f>
        <v>1314.1079999999999</v>
      </c>
      <c r="S12" s="3"/>
    </row>
    <row r="13" spans="1:21" x14ac:dyDescent="0.2">
      <c r="A13">
        <v>3</v>
      </c>
      <c r="B13" s="1">
        <v>44829</v>
      </c>
      <c r="C13" t="s">
        <v>30</v>
      </c>
      <c r="D13" t="s">
        <v>2</v>
      </c>
      <c r="E13">
        <v>0</v>
      </c>
      <c r="F13">
        <v>2705</v>
      </c>
      <c r="G13">
        <f>VLOOKUP(C13, ELO!$A$1:$D$33, 4, FALSE)</f>
        <v>1417</v>
      </c>
      <c r="H13">
        <f>VLOOKUP(D13, ELO!$A$1:$D$33, 4, FALSE)</f>
        <v>1364</v>
      </c>
      <c r="I13">
        <f>G13-H13+48+4*(J13/1000)</f>
        <v>111.82</v>
      </c>
      <c r="J13">
        <f>F13-E13</f>
        <v>2705</v>
      </c>
      <c r="K13" s="2">
        <f>1/(10^(-I13/400)+1)</f>
        <v>0.65558658541849035</v>
      </c>
      <c r="L13" s="2">
        <f>1-K13</f>
        <v>0.34441341458150965</v>
      </c>
      <c r="M13" s="3">
        <f>H13+I13</f>
        <v>1475.82</v>
      </c>
      <c r="N13" s="3">
        <f>G13-I13</f>
        <v>1305.18</v>
      </c>
      <c r="S13" s="3"/>
    </row>
    <row r="14" spans="1:21" x14ac:dyDescent="0.2">
      <c r="A14">
        <v>5</v>
      </c>
      <c r="B14" s="1">
        <v>44843</v>
      </c>
      <c r="C14" t="s">
        <v>31</v>
      </c>
      <c r="D14" t="s">
        <v>2</v>
      </c>
      <c r="E14">
        <v>0</v>
      </c>
      <c r="F14">
        <v>455</v>
      </c>
      <c r="G14">
        <f>VLOOKUP(C14, ELO!$A$1:$D$33, 4, FALSE)</f>
        <v>1641</v>
      </c>
      <c r="H14">
        <f>VLOOKUP(D14, ELO!$A$1:$D$33, 4, FALSE)</f>
        <v>1364</v>
      </c>
      <c r="I14">
        <f>G14-H14+48+4*(J14/1000)</f>
        <v>326.82</v>
      </c>
      <c r="J14">
        <f>F14-E14</f>
        <v>455</v>
      </c>
      <c r="K14" s="2">
        <f>1/(10^(-I14/400)+1)</f>
        <v>0.86776349130958486</v>
      </c>
      <c r="L14" s="2">
        <f>1-K14</f>
        <v>0.13223650869041514</v>
      </c>
      <c r="M14" s="3">
        <f>H14+I14</f>
        <v>1690.82</v>
      </c>
      <c r="N14" s="3">
        <f>G14-I14</f>
        <v>1314.18</v>
      </c>
      <c r="S14" s="3"/>
    </row>
    <row r="15" spans="1:21" x14ac:dyDescent="0.2">
      <c r="A15">
        <v>12</v>
      </c>
      <c r="B15" s="1">
        <v>44892</v>
      </c>
      <c r="C15" t="s">
        <v>32</v>
      </c>
      <c r="D15" t="s">
        <v>2</v>
      </c>
      <c r="E15">
        <v>0</v>
      </c>
      <c r="F15">
        <v>636</v>
      </c>
      <c r="G15">
        <f>VLOOKUP(C15, ELO!$A$1:$D$33, 4, FALSE)</f>
        <v>1471</v>
      </c>
      <c r="H15">
        <f>VLOOKUP(D15, ELO!$A$1:$D$33, 4, FALSE)</f>
        <v>1364</v>
      </c>
      <c r="I15">
        <f>G15-H15+48+4*(J15/1000)</f>
        <v>157.54400000000001</v>
      </c>
      <c r="J15">
        <f>F15-E15</f>
        <v>636</v>
      </c>
      <c r="K15" s="2">
        <f>1/(10^(-I15/400)+1)</f>
        <v>0.71236460238186106</v>
      </c>
      <c r="L15" s="2">
        <f>1-K15</f>
        <v>0.28763539761813894</v>
      </c>
      <c r="M15" s="3">
        <f>H15+I15</f>
        <v>1521.5440000000001</v>
      </c>
      <c r="N15" s="3">
        <f>G15-I15</f>
        <v>1313.4559999999999</v>
      </c>
      <c r="S15" s="3"/>
    </row>
    <row r="16" spans="1:21" x14ac:dyDescent="0.2">
      <c r="A16">
        <v>18</v>
      </c>
      <c r="B16" s="1">
        <v>44934</v>
      </c>
      <c r="C16" t="s">
        <v>7</v>
      </c>
      <c r="D16" t="s">
        <v>3</v>
      </c>
      <c r="E16">
        <v>0</v>
      </c>
      <c r="F16">
        <v>521</v>
      </c>
      <c r="G16">
        <f>VLOOKUP(C16, ELO!$A$1:$D$33, 4, FALSE)</f>
        <v>1504</v>
      </c>
      <c r="H16">
        <f>VLOOKUP(D16, ELO!$A$1:$D$33, 4, FALSE)</f>
        <v>1565</v>
      </c>
      <c r="I16">
        <f>G16-H16+48+4*(J16/1000)</f>
        <v>-10.916</v>
      </c>
      <c r="J16">
        <f>F16-E16</f>
        <v>521</v>
      </c>
      <c r="K16" s="2">
        <f>1/(10^(-I16/400)+1)</f>
        <v>0.4842957802806816</v>
      </c>
      <c r="L16" s="2">
        <f>1-K16</f>
        <v>0.51570421971931846</v>
      </c>
      <c r="M16" s="3">
        <f>H16+I16</f>
        <v>1554.0840000000001</v>
      </c>
      <c r="N16" s="3">
        <f>G16-I16</f>
        <v>1514.9159999999999</v>
      </c>
      <c r="S16" s="3"/>
    </row>
    <row r="17" spans="1:19" x14ac:dyDescent="0.2">
      <c r="A17">
        <v>15</v>
      </c>
      <c r="B17" s="1">
        <v>44913</v>
      </c>
      <c r="C17" t="s">
        <v>8</v>
      </c>
      <c r="D17" t="s">
        <v>3</v>
      </c>
      <c r="E17">
        <v>0</v>
      </c>
      <c r="F17">
        <v>377</v>
      </c>
      <c r="G17">
        <f>VLOOKUP(C17, ELO!$A$1:$D$33, 4, FALSE)</f>
        <v>1531</v>
      </c>
      <c r="H17">
        <f>VLOOKUP(D17, ELO!$A$1:$D$33, 4, FALSE)</f>
        <v>1565</v>
      </c>
      <c r="I17">
        <f>G17-H17+48+4*(J17/1000)</f>
        <v>15.507999999999999</v>
      </c>
      <c r="J17">
        <f>F17-E17</f>
        <v>377</v>
      </c>
      <c r="K17" s="2">
        <f>1/(10^(-I17/400)+1)</f>
        <v>0.52230299627949806</v>
      </c>
      <c r="L17" s="2">
        <f>1-K17</f>
        <v>0.47769700372050194</v>
      </c>
      <c r="M17" s="3">
        <f>H17+I17</f>
        <v>1580.508</v>
      </c>
      <c r="N17" s="3">
        <f>G17-I17</f>
        <v>1515.492</v>
      </c>
      <c r="S17" s="3"/>
    </row>
    <row r="18" spans="1:19" x14ac:dyDescent="0.2">
      <c r="A18">
        <v>12</v>
      </c>
      <c r="B18" s="1">
        <v>44892</v>
      </c>
      <c r="C18" t="s">
        <v>15</v>
      </c>
      <c r="D18" t="s">
        <v>3</v>
      </c>
      <c r="E18">
        <v>0</v>
      </c>
      <c r="F18">
        <v>763</v>
      </c>
      <c r="G18">
        <f>VLOOKUP(C18, ELO!$A$1:$D$33, 4, FALSE)</f>
        <v>1436</v>
      </c>
      <c r="H18">
        <f>VLOOKUP(D18, ELO!$A$1:$D$33, 4, FALSE)</f>
        <v>1565</v>
      </c>
      <c r="I18">
        <f>G18-H18+48+4*(J18/1000)+25</f>
        <v>-52.947999999999993</v>
      </c>
      <c r="J18">
        <f>F18-E18</f>
        <v>763</v>
      </c>
      <c r="K18" s="2">
        <f>1/(10^(-I18/400)+1)</f>
        <v>0.42438616854411237</v>
      </c>
      <c r="L18" s="2">
        <f>1-K18</f>
        <v>0.57561383145588763</v>
      </c>
      <c r="M18" s="3">
        <f>H18+I18</f>
        <v>1512.0519999999999</v>
      </c>
      <c r="N18" s="3">
        <f>G18-I18</f>
        <v>1488.9480000000001</v>
      </c>
      <c r="S18" s="3"/>
    </row>
    <row r="19" spans="1:19" x14ac:dyDescent="0.2">
      <c r="A19">
        <v>3</v>
      </c>
      <c r="B19" s="1">
        <v>44829</v>
      </c>
      <c r="C19" t="s">
        <v>19</v>
      </c>
      <c r="D19" t="s">
        <v>3</v>
      </c>
      <c r="E19">
        <v>0</v>
      </c>
      <c r="F19">
        <v>392</v>
      </c>
      <c r="G19">
        <f>VLOOKUP(C19, ELO!$A$1:$D$33, 4, FALSE)</f>
        <v>1509</v>
      </c>
      <c r="H19">
        <f>VLOOKUP(D19, ELO!$A$1:$D$33, 4, FALSE)</f>
        <v>1565</v>
      </c>
      <c r="I19">
        <f>G19-H19+48+4*(J19/1000)</f>
        <v>-6.4320000000000004</v>
      </c>
      <c r="J19">
        <f>F19-E19</f>
        <v>392</v>
      </c>
      <c r="K19" s="2">
        <f>1/(10^(-I19/400)+1)</f>
        <v>0.49074466524125043</v>
      </c>
      <c r="L19" s="2">
        <f>1-K19</f>
        <v>0.50925533475874962</v>
      </c>
      <c r="M19" s="3">
        <f>H19+I19</f>
        <v>1558.568</v>
      </c>
      <c r="N19" s="3">
        <f>G19-I19</f>
        <v>1515.432</v>
      </c>
      <c r="S19" s="3"/>
    </row>
    <row r="20" spans="1:19" x14ac:dyDescent="0.2">
      <c r="A20">
        <v>9</v>
      </c>
      <c r="B20" s="1">
        <v>44872</v>
      </c>
      <c r="C20" t="s">
        <v>21</v>
      </c>
      <c r="D20" t="s">
        <v>3</v>
      </c>
      <c r="E20">
        <v>0</v>
      </c>
      <c r="F20">
        <v>1142</v>
      </c>
      <c r="G20">
        <f>VLOOKUP(C20, ELO!$A$1:$D$33, 4, FALSE)</f>
        <v>1492</v>
      </c>
      <c r="H20">
        <f>VLOOKUP(D20, ELO!$A$1:$D$33, 4, FALSE)</f>
        <v>1565</v>
      </c>
      <c r="I20">
        <f>G20-H20+48+4*(J20/1000)</f>
        <v>-20.432000000000002</v>
      </c>
      <c r="J20">
        <f>F20-E20</f>
        <v>1142</v>
      </c>
      <c r="K20" s="2">
        <f>1/(10^(-I20/400)+1)</f>
        <v>0.47062983832066968</v>
      </c>
      <c r="L20" s="2">
        <f>1-K20</f>
        <v>0.52937016167933026</v>
      </c>
      <c r="M20" s="3">
        <f>H20+I20</f>
        <v>1544.568</v>
      </c>
      <c r="N20" s="3">
        <f>G20-I20</f>
        <v>1512.432</v>
      </c>
      <c r="S20" s="3"/>
    </row>
    <row r="21" spans="1:19" x14ac:dyDescent="0.2">
      <c r="A21">
        <v>6</v>
      </c>
      <c r="B21" s="1">
        <v>44850</v>
      </c>
      <c r="C21" t="s">
        <v>22</v>
      </c>
      <c r="D21" t="s">
        <v>3</v>
      </c>
      <c r="E21">
        <v>0</v>
      </c>
      <c r="F21">
        <v>192</v>
      </c>
      <c r="G21">
        <f>VLOOKUP(C21, ELO!$A$1:$D$33, 4, FALSE)</f>
        <v>1451</v>
      </c>
      <c r="H21">
        <f>VLOOKUP(D21, ELO!$A$1:$D$33, 4, FALSE)</f>
        <v>1565</v>
      </c>
      <c r="I21">
        <f>G21-H21+48+4*(J21/1000)</f>
        <v>-65.231999999999999</v>
      </c>
      <c r="J21">
        <f>F21-E21</f>
        <v>192</v>
      </c>
      <c r="K21" s="2">
        <f>1/(10^(-I21/400)+1)</f>
        <v>0.40721135296440719</v>
      </c>
      <c r="L21" s="2">
        <f>1-K21</f>
        <v>0.59278864703559275</v>
      </c>
      <c r="M21" s="3">
        <f>H21+I21</f>
        <v>1499.768</v>
      </c>
      <c r="N21" s="3">
        <f>G21-I21</f>
        <v>1516.232</v>
      </c>
      <c r="S21" s="3"/>
    </row>
    <row r="22" spans="1:19" x14ac:dyDescent="0.2">
      <c r="A22">
        <v>14</v>
      </c>
      <c r="B22" s="1">
        <v>44906</v>
      </c>
      <c r="C22" t="s">
        <v>26</v>
      </c>
      <c r="D22" t="s">
        <v>3</v>
      </c>
      <c r="E22">
        <v>0</v>
      </c>
      <c r="F22">
        <v>246</v>
      </c>
      <c r="G22">
        <f>VLOOKUP(C22, ELO!$A$1:$D$33, 4, FALSE)</f>
        <v>1472</v>
      </c>
      <c r="H22">
        <f>VLOOKUP(D22, ELO!$A$1:$D$33, 4, FALSE)</f>
        <v>1565</v>
      </c>
      <c r="I22">
        <f>G22-H22+48+4*(J22/1000)</f>
        <v>-44.015999999999998</v>
      </c>
      <c r="J22">
        <f>F22-E22</f>
        <v>246</v>
      </c>
      <c r="K22" s="2">
        <f>1/(10^(-I22/400)+1)</f>
        <v>0.43699261155814539</v>
      </c>
      <c r="L22" s="2">
        <f>1-K22</f>
        <v>0.56300738844185461</v>
      </c>
      <c r="M22" s="3">
        <f>H22+I22</f>
        <v>1520.9839999999999</v>
      </c>
      <c r="N22" s="3">
        <f>G22-I22</f>
        <v>1516.0160000000001</v>
      </c>
      <c r="S22" s="3"/>
    </row>
    <row r="23" spans="1:19" x14ac:dyDescent="0.2">
      <c r="A23">
        <v>8</v>
      </c>
      <c r="B23" s="1">
        <v>44861</v>
      </c>
      <c r="C23" t="s">
        <v>31</v>
      </c>
      <c r="D23" t="s">
        <v>3</v>
      </c>
      <c r="E23">
        <v>0</v>
      </c>
      <c r="F23">
        <v>960</v>
      </c>
      <c r="G23">
        <f>VLOOKUP(C23, ELO!$A$1:$D$33, 4, FALSE)</f>
        <v>1641</v>
      </c>
      <c r="H23">
        <f>VLOOKUP(D23, ELO!$A$1:$D$33, 4, FALSE)</f>
        <v>1565</v>
      </c>
      <c r="I23">
        <f>G23-H23+48+4*(J23/1000)</f>
        <v>127.84</v>
      </c>
      <c r="J23">
        <f>F23-E23</f>
        <v>960</v>
      </c>
      <c r="K23" s="2">
        <f>1/(10^(-I23/400)+1)</f>
        <v>0.6761000060882274</v>
      </c>
      <c r="L23" s="2">
        <f>1-K23</f>
        <v>0.3238999939117726</v>
      </c>
      <c r="M23" s="3">
        <f>H23+I23</f>
        <v>1692.84</v>
      </c>
      <c r="N23" s="3">
        <f>G23-I23</f>
        <v>1513.16</v>
      </c>
      <c r="S23" s="3"/>
    </row>
    <row r="24" spans="1:19" x14ac:dyDescent="0.2">
      <c r="A24">
        <v>4</v>
      </c>
      <c r="B24" s="1">
        <v>44836</v>
      </c>
      <c r="C24" t="s">
        <v>3</v>
      </c>
      <c r="D24" t="s">
        <v>4</v>
      </c>
      <c r="E24">
        <v>0</v>
      </c>
      <c r="F24">
        <v>370</v>
      </c>
      <c r="G24">
        <f>VLOOKUP(C24, ELO!$A$1:$D$33, 4, FALSE)</f>
        <v>1565</v>
      </c>
      <c r="H24">
        <f>VLOOKUP(D24, ELO!$A$1:$D$33, 4, FALSE)</f>
        <v>1683</v>
      </c>
      <c r="I24">
        <f>G24-H24+48+4*(J24/1000)</f>
        <v>-68.52</v>
      </c>
      <c r="J24">
        <f>F24-E24</f>
        <v>370</v>
      </c>
      <c r="K24" s="2">
        <f>1/(10^(-I24/400)+1)</f>
        <v>0.40265064498461223</v>
      </c>
      <c r="L24" s="2">
        <f>1-K24</f>
        <v>0.59734935501538777</v>
      </c>
      <c r="M24" s="3">
        <f>H24+I24</f>
        <v>1614.48</v>
      </c>
      <c r="N24" s="3">
        <f>G24-I24</f>
        <v>1633.52</v>
      </c>
      <c r="S24" s="3"/>
    </row>
    <row r="25" spans="1:19" x14ac:dyDescent="0.2">
      <c r="A25">
        <v>16</v>
      </c>
      <c r="B25" s="1">
        <v>44919</v>
      </c>
      <c r="C25" t="s">
        <v>6</v>
      </c>
      <c r="D25" t="s">
        <v>4</v>
      </c>
      <c r="E25">
        <v>0</v>
      </c>
      <c r="F25">
        <v>545</v>
      </c>
      <c r="G25">
        <f>VLOOKUP(C25, ELO!$A$1:$D$33, 4, FALSE)</f>
        <v>1417</v>
      </c>
      <c r="H25">
        <f>VLOOKUP(D25, ELO!$A$1:$D$33, 4, FALSE)</f>
        <v>1683</v>
      </c>
      <c r="I25">
        <f>G25-H25+48+4*(J25/1000)</f>
        <v>-215.82</v>
      </c>
      <c r="J25">
        <f>F25-E25</f>
        <v>545</v>
      </c>
      <c r="K25" s="2">
        <f>1/(10^(-I25/400)+1)</f>
        <v>0.22402549778044517</v>
      </c>
      <c r="L25" s="2">
        <f>1-K25</f>
        <v>0.77597450221955477</v>
      </c>
      <c r="M25" s="3">
        <f>H25+I25</f>
        <v>1467.18</v>
      </c>
      <c r="N25" s="3">
        <f>G25-I25</f>
        <v>1632.82</v>
      </c>
      <c r="S25" s="3"/>
    </row>
    <row r="26" spans="1:19" x14ac:dyDescent="0.2">
      <c r="A26">
        <v>17</v>
      </c>
      <c r="B26" s="1">
        <v>44928</v>
      </c>
      <c r="C26" t="s">
        <v>7</v>
      </c>
      <c r="D26" t="s">
        <v>4</v>
      </c>
      <c r="E26">
        <v>0</v>
      </c>
      <c r="F26">
        <v>442</v>
      </c>
      <c r="G26">
        <f>VLOOKUP(C26, ELO!$A$1:$D$33, 4, FALSE)</f>
        <v>1504</v>
      </c>
      <c r="H26">
        <f>VLOOKUP(D26, ELO!$A$1:$D$33, 4, FALSE)</f>
        <v>1683</v>
      </c>
      <c r="I26">
        <f>G26-H26+48+4*(J26/1000)</f>
        <v>-129.232</v>
      </c>
      <c r="J26">
        <f>F26-E26</f>
        <v>442</v>
      </c>
      <c r="K26" s="2">
        <f>1/(10^(-I26/400)+1)</f>
        <v>0.32214771959383992</v>
      </c>
      <c r="L26" s="2">
        <f>1-K26</f>
        <v>0.67785228040616008</v>
      </c>
      <c r="M26" s="3">
        <f>H26+I26</f>
        <v>1553.768</v>
      </c>
      <c r="N26" s="3">
        <f>G26-I26</f>
        <v>1633.232</v>
      </c>
      <c r="S26" s="3"/>
    </row>
    <row r="27" spans="1:19" x14ac:dyDescent="0.2">
      <c r="A27">
        <v>12</v>
      </c>
      <c r="B27" s="1">
        <v>44889</v>
      </c>
      <c r="C27" t="s">
        <v>11</v>
      </c>
      <c r="D27" t="s">
        <v>4</v>
      </c>
      <c r="E27">
        <v>0</v>
      </c>
      <c r="F27">
        <v>277</v>
      </c>
      <c r="G27">
        <f>VLOOKUP(C27, ELO!$A$1:$D$33, 4, FALSE)</f>
        <v>1431</v>
      </c>
      <c r="H27">
        <f>VLOOKUP(D27, ELO!$A$1:$D$33, 4, FALSE)</f>
        <v>1683</v>
      </c>
      <c r="I27">
        <f>G27-H27+48+4*(J27/1000)</f>
        <v>-202.892</v>
      </c>
      <c r="J27">
        <f>F27-E27</f>
        <v>277</v>
      </c>
      <c r="K27" s="2">
        <f>1/(10^(-I27/400)+1)</f>
        <v>0.23722749794527562</v>
      </c>
      <c r="L27" s="2">
        <f>1-K27</f>
        <v>0.76277250205472436</v>
      </c>
      <c r="M27" s="3">
        <f>H27+I27</f>
        <v>1480.1079999999999</v>
      </c>
      <c r="N27" s="3">
        <f>G27-I27</f>
        <v>1633.8920000000001</v>
      </c>
      <c r="S27" s="3"/>
    </row>
    <row r="28" spans="1:19" x14ac:dyDescent="0.2">
      <c r="A28">
        <v>6</v>
      </c>
      <c r="B28" s="1">
        <v>44850</v>
      </c>
      <c r="C28" t="s">
        <v>16</v>
      </c>
      <c r="D28" t="s">
        <v>4</v>
      </c>
      <c r="E28">
        <v>0</v>
      </c>
      <c r="F28">
        <v>995</v>
      </c>
      <c r="G28">
        <f>VLOOKUP(C28, ELO!$A$1:$D$33, 4, FALSE)</f>
        <v>1642</v>
      </c>
      <c r="H28">
        <f>VLOOKUP(D28, ELO!$A$1:$D$33, 4, FALSE)</f>
        <v>1683</v>
      </c>
      <c r="I28">
        <f>G28-H28+48+4*(J28/1000)</f>
        <v>10.98</v>
      </c>
      <c r="J28">
        <f>F28-E28</f>
        <v>995</v>
      </c>
      <c r="K28" s="2">
        <f>1/(10^(-I28/400)+1)</f>
        <v>0.51579623173055522</v>
      </c>
      <c r="L28" s="2">
        <f>1-K28</f>
        <v>0.48420376826944478</v>
      </c>
      <c r="M28" s="3">
        <f>H28+I28</f>
        <v>1693.98</v>
      </c>
      <c r="N28" s="3">
        <f>G28-I28</f>
        <v>1631.02</v>
      </c>
      <c r="S28" s="3"/>
    </row>
    <row r="29" spans="1:19" x14ac:dyDescent="0.2">
      <c r="A29">
        <v>3</v>
      </c>
      <c r="B29" s="1">
        <v>44829</v>
      </c>
      <c r="C29" t="s">
        <v>17</v>
      </c>
      <c r="D29" t="s">
        <v>4</v>
      </c>
      <c r="E29">
        <v>0</v>
      </c>
      <c r="F29">
        <v>1425</v>
      </c>
      <c r="G29">
        <f>VLOOKUP(C29, ELO!$A$1:$D$33, 4, FALSE)</f>
        <v>1578</v>
      </c>
      <c r="H29">
        <f>VLOOKUP(D29, ELO!$A$1:$D$33, 4, FALSE)</f>
        <v>1683</v>
      </c>
      <c r="I29">
        <f>G29-H29+48+4*(J29/1000)</f>
        <v>-51.3</v>
      </c>
      <c r="J29">
        <f>F29-E29</f>
        <v>1425</v>
      </c>
      <c r="K29" s="2">
        <f>1/(10^(-I29/400)+1)</f>
        <v>0.42670523785232439</v>
      </c>
      <c r="L29" s="2">
        <f>1-K29</f>
        <v>0.57329476214767561</v>
      </c>
      <c r="M29" s="3">
        <f>H29+I29</f>
        <v>1631.7</v>
      </c>
      <c r="N29" s="3">
        <f>G29-I29</f>
        <v>1629.3</v>
      </c>
      <c r="S29" s="3"/>
    </row>
    <row r="30" spans="1:19" x14ac:dyDescent="0.2">
      <c r="A30">
        <v>13</v>
      </c>
      <c r="B30" s="1">
        <v>44896</v>
      </c>
      <c r="C30" t="s">
        <v>19</v>
      </c>
      <c r="D30" t="s">
        <v>4</v>
      </c>
      <c r="E30">
        <v>0</v>
      </c>
      <c r="F30">
        <v>455</v>
      </c>
      <c r="G30">
        <f>VLOOKUP(C30, ELO!$A$1:$D$33, 4, FALSE)</f>
        <v>1509</v>
      </c>
      <c r="H30">
        <f>VLOOKUP(D30, ELO!$A$1:$D$33, 4, FALSE)</f>
        <v>1683</v>
      </c>
      <c r="I30">
        <f>G30-H30+48+4*(J30/1000)</f>
        <v>-124.18</v>
      </c>
      <c r="J30">
        <f>F30-E30</f>
        <v>455</v>
      </c>
      <c r="K30" s="2">
        <f>1/(10^(-I30/400)+1)</f>
        <v>0.32853080271070845</v>
      </c>
      <c r="L30" s="2">
        <f>1-K30</f>
        <v>0.67146919728929155</v>
      </c>
      <c r="M30" s="3">
        <f>H30+I30</f>
        <v>1558.82</v>
      </c>
      <c r="N30" s="3">
        <f>G30-I30</f>
        <v>1633.18</v>
      </c>
      <c r="S30" s="3"/>
    </row>
    <row r="31" spans="1:19" x14ac:dyDescent="0.2">
      <c r="A31">
        <v>9</v>
      </c>
      <c r="B31" s="1">
        <v>44871</v>
      </c>
      <c r="C31" t="s">
        <v>23</v>
      </c>
      <c r="D31" t="s">
        <v>4</v>
      </c>
      <c r="E31">
        <v>0</v>
      </c>
      <c r="F31">
        <v>400</v>
      </c>
      <c r="G31">
        <f>VLOOKUP(C31, ELO!$A$1:$D$33, 4, FALSE)</f>
        <v>1358</v>
      </c>
      <c r="H31">
        <f>VLOOKUP(D31, ELO!$A$1:$D$33, 4, FALSE)</f>
        <v>1683</v>
      </c>
      <c r="I31">
        <f>G31-H31+48+4*(J31/1000)</f>
        <v>-275.39999999999998</v>
      </c>
      <c r="J31">
        <f>F31-E31</f>
        <v>400</v>
      </c>
      <c r="K31" s="2">
        <f>1/(10^(-I31/400)+1)</f>
        <v>0.17004197109908792</v>
      </c>
      <c r="L31" s="2">
        <f>1-K31</f>
        <v>0.82995802890091208</v>
      </c>
      <c r="M31" s="3">
        <f>H31+I31</f>
        <v>1407.6</v>
      </c>
      <c r="N31" s="3">
        <f>G31-I31</f>
        <v>1633.4</v>
      </c>
      <c r="S31" s="3"/>
    </row>
    <row r="32" spans="1:19" x14ac:dyDescent="0.2">
      <c r="A32">
        <v>8</v>
      </c>
      <c r="B32" s="1">
        <v>44864</v>
      </c>
      <c r="C32" t="s">
        <v>2</v>
      </c>
      <c r="D32" t="s">
        <v>5</v>
      </c>
      <c r="E32">
        <v>0</v>
      </c>
      <c r="F32">
        <v>238</v>
      </c>
      <c r="G32">
        <f>VLOOKUP(C32, ELO!$A$1:$D$33, 4, FALSE)</f>
        <v>1364</v>
      </c>
      <c r="H32">
        <f>VLOOKUP(D32, ELO!$A$1:$D$33, 4, FALSE)</f>
        <v>1387</v>
      </c>
      <c r="I32">
        <f>G32-H32+48+4*(J32/1000)</f>
        <v>25.951999999999998</v>
      </c>
      <c r="J32">
        <f>F32-E32</f>
        <v>238</v>
      </c>
      <c r="K32" s="2">
        <f>1/(10^(-I32/400)+1)</f>
        <v>0.53727862430885676</v>
      </c>
      <c r="L32" s="2">
        <f>1-K32</f>
        <v>0.46272137569114324</v>
      </c>
      <c r="M32" s="3">
        <f>H32+I32</f>
        <v>1412.952</v>
      </c>
      <c r="N32" s="3">
        <f>G32-I32</f>
        <v>1338.048</v>
      </c>
      <c r="S32" s="3"/>
    </row>
    <row r="33" spans="1:19" x14ac:dyDescent="0.2">
      <c r="A33">
        <v>11</v>
      </c>
      <c r="B33" s="1">
        <v>44885</v>
      </c>
      <c r="C33" t="s">
        <v>3</v>
      </c>
      <c r="D33" t="s">
        <v>5</v>
      </c>
      <c r="E33">
        <v>0</v>
      </c>
      <c r="F33">
        <v>441</v>
      </c>
      <c r="G33">
        <f>VLOOKUP(C33, ELO!$A$1:$D$33, 4, FALSE)</f>
        <v>1565</v>
      </c>
      <c r="H33">
        <f>VLOOKUP(D33, ELO!$A$1:$D$33, 4, FALSE)</f>
        <v>1387</v>
      </c>
      <c r="I33">
        <f>G33-H33+48+4*(J33/1000)+25</f>
        <v>252.76400000000001</v>
      </c>
      <c r="J33">
        <f>F33-E33</f>
        <v>441</v>
      </c>
      <c r="K33" s="2">
        <f>1/(10^(-I33/400)+1)</f>
        <v>0.81077081913865956</v>
      </c>
      <c r="L33" s="2">
        <f>1-K33</f>
        <v>0.18922918086134044</v>
      </c>
      <c r="M33" s="3">
        <f>H33+I33</f>
        <v>1639.7640000000001</v>
      </c>
      <c r="N33" s="3">
        <f>G33-I33</f>
        <v>1312.2359999999999</v>
      </c>
      <c r="S33" s="3"/>
    </row>
    <row r="34" spans="1:19" x14ac:dyDescent="0.2">
      <c r="A34">
        <v>9</v>
      </c>
      <c r="B34" s="1">
        <v>44871</v>
      </c>
      <c r="C34" t="s">
        <v>7</v>
      </c>
      <c r="D34" t="s">
        <v>5</v>
      </c>
      <c r="E34">
        <v>0</v>
      </c>
      <c r="F34">
        <v>476</v>
      </c>
      <c r="G34">
        <f>VLOOKUP(C34, ELO!$A$1:$D$33, 4, FALSE)</f>
        <v>1504</v>
      </c>
      <c r="H34">
        <f>VLOOKUP(D34, ELO!$A$1:$D$33, 4, FALSE)</f>
        <v>1387</v>
      </c>
      <c r="I34">
        <f>G34-H34+48+4*(J34/1000)</f>
        <v>166.904</v>
      </c>
      <c r="J34">
        <f>F34-E34</f>
        <v>476</v>
      </c>
      <c r="K34" s="2">
        <f>1/(10^(-I34/400)+1)</f>
        <v>0.72327727762578875</v>
      </c>
      <c r="L34" s="2">
        <f>1-K34</f>
        <v>0.27672272237421125</v>
      </c>
      <c r="M34" s="3">
        <f>H34+I34</f>
        <v>1553.904</v>
      </c>
      <c r="N34" s="3">
        <f>G34-I34</f>
        <v>1337.096</v>
      </c>
      <c r="S34" s="3"/>
    </row>
    <row r="35" spans="1:19" x14ac:dyDescent="0.2">
      <c r="A35">
        <v>6</v>
      </c>
      <c r="B35" s="1">
        <v>44850</v>
      </c>
      <c r="C35" t="s">
        <v>27</v>
      </c>
      <c r="D35" t="s">
        <v>5</v>
      </c>
      <c r="E35">
        <v>0</v>
      </c>
      <c r="F35">
        <v>2419</v>
      </c>
      <c r="G35">
        <f>VLOOKUP(C35, ELO!$A$1:$D$33, 4, FALSE)</f>
        <v>1550</v>
      </c>
      <c r="H35">
        <f>VLOOKUP(D35, ELO!$A$1:$D$33, 4, FALSE)</f>
        <v>1387</v>
      </c>
      <c r="I35">
        <f>G35-H35+48+4*(J35/1000)</f>
        <v>220.67599999999999</v>
      </c>
      <c r="J35">
        <f>F35-E35</f>
        <v>2419</v>
      </c>
      <c r="K35" s="2">
        <f>1/(10^(-I35/400)+1)</f>
        <v>0.78079635273051851</v>
      </c>
      <c r="L35" s="2">
        <f>1-K35</f>
        <v>0.21920364726948149</v>
      </c>
      <c r="M35" s="3">
        <f>H35+I35</f>
        <v>1607.6759999999999</v>
      </c>
      <c r="N35" s="3">
        <f>G35-I35</f>
        <v>1329.3240000000001</v>
      </c>
      <c r="S35" s="3"/>
    </row>
    <row r="36" spans="1:19" x14ac:dyDescent="0.2">
      <c r="A36">
        <v>18</v>
      </c>
      <c r="B36" s="1">
        <v>44934</v>
      </c>
      <c r="C36" t="s">
        <v>21</v>
      </c>
      <c r="D36" t="s">
        <v>5</v>
      </c>
      <c r="E36">
        <v>0</v>
      </c>
      <c r="F36">
        <v>713</v>
      </c>
      <c r="G36">
        <f>VLOOKUP(C36, ELO!$A$1:$D$33, 4, FALSE)</f>
        <v>1492</v>
      </c>
      <c r="H36">
        <f>VLOOKUP(D36, ELO!$A$1:$D$33, 4, FALSE)</f>
        <v>1387</v>
      </c>
      <c r="I36">
        <f>G36-H36+48+4*(J36/1000)</f>
        <v>155.852</v>
      </c>
      <c r="J36">
        <f>F36-E36</f>
        <v>713</v>
      </c>
      <c r="K36" s="2">
        <f>1/(10^(-I36/400)+1)</f>
        <v>0.71036475658110387</v>
      </c>
      <c r="L36" s="2">
        <f>1-K36</f>
        <v>0.28963524341889613</v>
      </c>
      <c r="M36" s="3">
        <f>H36+I36</f>
        <v>1542.8520000000001</v>
      </c>
      <c r="N36" s="3">
        <f>G36-I36</f>
        <v>1336.1479999999999</v>
      </c>
      <c r="S36" s="3"/>
    </row>
    <row r="37" spans="1:19" x14ac:dyDescent="0.2">
      <c r="A37">
        <v>14</v>
      </c>
      <c r="B37" s="1">
        <v>44906</v>
      </c>
      <c r="C37" t="s">
        <v>30</v>
      </c>
      <c r="D37" t="s">
        <v>5</v>
      </c>
      <c r="E37">
        <v>0</v>
      </c>
      <c r="F37">
        <v>2827</v>
      </c>
      <c r="G37">
        <f>VLOOKUP(C37, ELO!$A$1:$D$33, 4, FALSE)</f>
        <v>1417</v>
      </c>
      <c r="H37">
        <f>VLOOKUP(D37, ELO!$A$1:$D$33, 4, FALSE)</f>
        <v>1387</v>
      </c>
      <c r="I37">
        <f>G37-H37+48+4*(J37/1000)-25</f>
        <v>64.307999999999993</v>
      </c>
      <c r="J37">
        <f>F37-E37</f>
        <v>2827</v>
      </c>
      <c r="K37" s="2">
        <f>1/(10^(-I37/400)+1)</f>
        <v>0.59150406810673584</v>
      </c>
      <c r="L37" s="2">
        <f>1-K37</f>
        <v>0.40849593189326416</v>
      </c>
      <c r="M37" s="3">
        <f>H37+I37</f>
        <v>1451.308</v>
      </c>
      <c r="N37" s="3">
        <f>G37-I37</f>
        <v>1352.692</v>
      </c>
      <c r="S37" s="3"/>
    </row>
    <row r="38" spans="1:19" x14ac:dyDescent="0.2">
      <c r="A38">
        <v>17</v>
      </c>
      <c r="B38" s="1">
        <v>44927</v>
      </c>
      <c r="C38" t="s">
        <v>31</v>
      </c>
      <c r="D38" t="s">
        <v>5</v>
      </c>
      <c r="E38">
        <v>0</v>
      </c>
      <c r="F38">
        <v>581</v>
      </c>
      <c r="G38">
        <f>VLOOKUP(C38, ELO!$A$1:$D$33, 4, FALSE)</f>
        <v>1641</v>
      </c>
      <c r="H38">
        <f>VLOOKUP(D38, ELO!$A$1:$D$33, 4, FALSE)</f>
        <v>1387</v>
      </c>
      <c r="I38">
        <f>G38-H38+48+4*(J38/1000)</f>
        <v>304.32400000000001</v>
      </c>
      <c r="J38">
        <f>F38-E38</f>
        <v>581</v>
      </c>
      <c r="K38" s="2">
        <f>1/(10^(-I38/400)+1)</f>
        <v>0.85218344016646197</v>
      </c>
      <c r="L38" s="2">
        <f>1-K38</f>
        <v>0.14781655983353803</v>
      </c>
      <c r="M38" s="3">
        <f>H38+I38</f>
        <v>1691.3240000000001</v>
      </c>
      <c r="N38" s="3">
        <f>G38-I38</f>
        <v>1336.6759999999999</v>
      </c>
      <c r="S38" s="3"/>
    </row>
    <row r="39" spans="1:19" x14ac:dyDescent="0.2">
      <c r="A39">
        <v>11</v>
      </c>
      <c r="B39" s="1">
        <v>44885</v>
      </c>
      <c r="C39" t="s">
        <v>2</v>
      </c>
      <c r="D39" t="s">
        <v>6</v>
      </c>
      <c r="E39">
        <v>0</v>
      </c>
      <c r="F39">
        <v>717</v>
      </c>
      <c r="G39">
        <f>VLOOKUP(C39, ELO!$A$1:$D$33, 4, FALSE)</f>
        <v>1364</v>
      </c>
      <c r="H39">
        <f>VLOOKUP(D39, ELO!$A$1:$D$33, 4, FALSE)</f>
        <v>1417</v>
      </c>
      <c r="I39">
        <f>G39-H39+48+4*(J39/1000)</f>
        <v>-2.1320000000000001</v>
      </c>
      <c r="J39">
        <f>F39-E39</f>
        <v>717</v>
      </c>
      <c r="K39" s="2">
        <f>1/(10^(-I39/400)+1)</f>
        <v>0.49693184387424122</v>
      </c>
      <c r="L39" s="2">
        <f>1-K39</f>
        <v>0.50306815612575884</v>
      </c>
      <c r="M39" s="3">
        <f>H39+I39</f>
        <v>1414.8679999999999</v>
      </c>
      <c r="N39" s="3">
        <f>G39-I39</f>
        <v>1366.1320000000001</v>
      </c>
      <c r="S39" s="3"/>
    </row>
    <row r="40" spans="1:19" x14ac:dyDescent="0.2">
      <c r="A40">
        <v>8</v>
      </c>
      <c r="B40" s="1">
        <v>44864</v>
      </c>
      <c r="C40" t="s">
        <v>9</v>
      </c>
      <c r="D40" t="s">
        <v>6</v>
      </c>
      <c r="E40">
        <v>0</v>
      </c>
      <c r="F40">
        <v>936</v>
      </c>
      <c r="G40">
        <f>VLOOKUP(C40, ELO!$A$1:$D$33, 4, FALSE)</f>
        <v>1536</v>
      </c>
      <c r="H40">
        <f>VLOOKUP(D40, ELO!$A$1:$D$33, 4, FALSE)</f>
        <v>1417</v>
      </c>
      <c r="I40">
        <f>G40-H40+48+4*(J40/1000)</f>
        <v>170.744</v>
      </c>
      <c r="J40">
        <f>F40-E40</f>
        <v>936</v>
      </c>
      <c r="K40" s="2">
        <f>1/(10^(-I40/400)+1)</f>
        <v>0.72767958922191722</v>
      </c>
      <c r="L40" s="2">
        <f>1-K40</f>
        <v>0.27232041077808278</v>
      </c>
      <c r="M40" s="3">
        <f>H40+I40</f>
        <v>1587.7439999999999</v>
      </c>
      <c r="N40" s="3">
        <f>G40-I40</f>
        <v>1365.2560000000001</v>
      </c>
      <c r="S40" s="3"/>
    </row>
    <row r="41" spans="1:19" x14ac:dyDescent="0.2">
      <c r="A41">
        <v>17</v>
      </c>
      <c r="B41" s="1">
        <v>44927</v>
      </c>
      <c r="C41" t="s">
        <v>11</v>
      </c>
      <c r="D41" t="s">
        <v>6</v>
      </c>
      <c r="E41">
        <v>0</v>
      </c>
      <c r="F41">
        <v>283</v>
      </c>
      <c r="G41">
        <f>VLOOKUP(C41, ELO!$A$1:$D$33, 4, FALSE)</f>
        <v>1431</v>
      </c>
      <c r="H41">
        <f>VLOOKUP(D41, ELO!$A$1:$D$33, 4, FALSE)</f>
        <v>1417</v>
      </c>
      <c r="I41">
        <f>G41-H41+48+4*(J41/1000)</f>
        <v>63.131999999999998</v>
      </c>
      <c r="J41">
        <f>F41-E41</f>
        <v>283</v>
      </c>
      <c r="K41" s="2">
        <f>1/(10^(-I41/400)+1)</f>
        <v>0.58986734227565463</v>
      </c>
      <c r="L41" s="2">
        <f>1-K41</f>
        <v>0.41013265772434537</v>
      </c>
      <c r="M41" s="3">
        <f>H41+I41</f>
        <v>1480.1320000000001</v>
      </c>
      <c r="N41" s="3">
        <f>G41-I41</f>
        <v>1367.8679999999999</v>
      </c>
      <c r="S41" s="3"/>
    </row>
    <row r="42" spans="1:19" x14ac:dyDescent="0.2">
      <c r="A42">
        <v>5</v>
      </c>
      <c r="B42" s="1">
        <v>44843</v>
      </c>
      <c r="C42" t="s">
        <v>18</v>
      </c>
      <c r="D42" t="s">
        <v>6</v>
      </c>
      <c r="E42">
        <v>0</v>
      </c>
      <c r="F42">
        <v>409</v>
      </c>
      <c r="G42">
        <f>VLOOKUP(C42, ELO!$A$1:$D$33, 4, FALSE)</f>
        <v>1529</v>
      </c>
      <c r="H42">
        <f>VLOOKUP(D42, ELO!$A$1:$D$33, 4, FALSE)</f>
        <v>1417</v>
      </c>
      <c r="I42">
        <f>G42-H42+48+4*(J42/1000)</f>
        <v>161.636</v>
      </c>
      <c r="J42">
        <f>F42-E42</f>
        <v>409</v>
      </c>
      <c r="K42" s="2">
        <f>1/(10^(-I42/400)+1)</f>
        <v>0.71716689843482306</v>
      </c>
      <c r="L42" s="2">
        <f>1-K42</f>
        <v>0.28283310156517694</v>
      </c>
      <c r="M42" s="3">
        <f>H42+I42</f>
        <v>1578.636</v>
      </c>
      <c r="N42" s="3">
        <f>G42-I42</f>
        <v>1367.364</v>
      </c>
      <c r="S42" s="3"/>
    </row>
    <row r="43" spans="1:19" x14ac:dyDescent="0.2">
      <c r="A43">
        <v>7</v>
      </c>
      <c r="B43" s="1">
        <v>44858</v>
      </c>
      <c r="C43" t="s">
        <v>19</v>
      </c>
      <c r="D43" t="s">
        <v>6</v>
      </c>
      <c r="E43">
        <v>0</v>
      </c>
      <c r="F43">
        <v>985</v>
      </c>
      <c r="G43">
        <f>VLOOKUP(C43, ELO!$A$1:$D$33, 4, FALSE)</f>
        <v>1509</v>
      </c>
      <c r="H43">
        <f>VLOOKUP(D43, ELO!$A$1:$D$33, 4, FALSE)</f>
        <v>1417</v>
      </c>
      <c r="I43">
        <f>G43-H43+48+4*(J43/1000)</f>
        <v>143.94</v>
      </c>
      <c r="J43">
        <f>F43-E43</f>
        <v>985</v>
      </c>
      <c r="K43" s="2">
        <f>1/(10^(-I43/400)+1)</f>
        <v>0.69605570439636444</v>
      </c>
      <c r="L43" s="2">
        <f>1-K43</f>
        <v>0.30394429560363556</v>
      </c>
      <c r="M43" s="3">
        <f>H43+I43</f>
        <v>1560.94</v>
      </c>
      <c r="N43" s="3">
        <f>G43-I43</f>
        <v>1365.06</v>
      </c>
      <c r="S43" s="3"/>
    </row>
    <row r="44" spans="1:19" x14ac:dyDescent="0.2">
      <c r="A44">
        <v>4</v>
      </c>
      <c r="B44" s="1">
        <v>44836</v>
      </c>
      <c r="C44" t="s">
        <v>22</v>
      </c>
      <c r="D44" t="s">
        <v>6</v>
      </c>
      <c r="E44">
        <v>0</v>
      </c>
      <c r="F44">
        <v>797</v>
      </c>
      <c r="G44">
        <f>VLOOKUP(C44, ELO!$A$1:$D$33, 4, FALSE)</f>
        <v>1451</v>
      </c>
      <c r="H44">
        <f>VLOOKUP(D44, ELO!$A$1:$D$33, 4, FALSE)</f>
        <v>1417</v>
      </c>
      <c r="I44">
        <f>G44-H44+48+4*(J44/1000)</f>
        <v>85.188000000000002</v>
      </c>
      <c r="J44">
        <f>F44-E44</f>
        <v>797</v>
      </c>
      <c r="K44" s="2">
        <f>1/(10^(-I44/400)+1)</f>
        <v>0.62019631100598482</v>
      </c>
      <c r="L44" s="2">
        <f>1-K44</f>
        <v>0.37980368899401518</v>
      </c>
      <c r="M44" s="3">
        <f>H44+I44</f>
        <v>1502.1880000000001</v>
      </c>
      <c r="N44" s="3">
        <f>G44-I44</f>
        <v>1365.8119999999999</v>
      </c>
      <c r="S44" s="3"/>
    </row>
    <row r="45" spans="1:19" x14ac:dyDescent="0.2">
      <c r="A45">
        <v>12</v>
      </c>
      <c r="B45" s="1">
        <v>44892</v>
      </c>
      <c r="C45" t="s">
        <v>23</v>
      </c>
      <c r="D45" t="s">
        <v>6</v>
      </c>
      <c r="E45">
        <v>0</v>
      </c>
      <c r="F45">
        <v>797</v>
      </c>
      <c r="G45">
        <f>VLOOKUP(C45, ELO!$A$1:$D$33, 4, FALSE)</f>
        <v>1358</v>
      </c>
      <c r="H45">
        <f>VLOOKUP(D45, ELO!$A$1:$D$33, 4, FALSE)</f>
        <v>1417</v>
      </c>
      <c r="I45">
        <f>G45-H45+48+4*(J45/1000)</f>
        <v>-7.8119999999999994</v>
      </c>
      <c r="J45">
        <f>F45-E45</f>
        <v>797</v>
      </c>
      <c r="K45" s="2">
        <f>1/(10^(-I45/400)+1)</f>
        <v>0.48875952247870247</v>
      </c>
      <c r="L45" s="2">
        <f>1-K45</f>
        <v>0.51124047752129753</v>
      </c>
      <c r="M45" s="3">
        <f>H45+I45</f>
        <v>1409.1880000000001</v>
      </c>
      <c r="N45" s="3">
        <f>G45-I45</f>
        <v>1365.8119999999999</v>
      </c>
      <c r="S45" s="3"/>
    </row>
    <row r="46" spans="1:19" x14ac:dyDescent="0.2">
      <c r="A46">
        <v>5</v>
      </c>
      <c r="B46" s="1">
        <v>44843</v>
      </c>
      <c r="C46" t="s">
        <v>3</v>
      </c>
      <c r="D46" t="s">
        <v>7</v>
      </c>
      <c r="E46">
        <v>0</v>
      </c>
      <c r="F46">
        <v>521</v>
      </c>
      <c r="G46">
        <f>VLOOKUP(C46, ELO!$A$1:$D$33, 4, FALSE)</f>
        <v>1565</v>
      </c>
      <c r="H46">
        <f>VLOOKUP(D46, ELO!$A$1:$D$33, 4, FALSE)</f>
        <v>1504</v>
      </c>
      <c r="I46">
        <f>G46-H46+48+4*(J46/1000)</f>
        <v>111.084</v>
      </c>
      <c r="J46">
        <f>F46-E46</f>
        <v>521</v>
      </c>
      <c r="K46" s="2">
        <f>1/(10^(-I46/400)+1)</f>
        <v>0.65462932665190376</v>
      </c>
      <c r="L46" s="2">
        <f>1-K46</f>
        <v>0.34537067334809624</v>
      </c>
      <c r="M46" s="3">
        <f>H46+I46</f>
        <v>1615.0840000000001</v>
      </c>
      <c r="N46" s="3">
        <f>G46-I46</f>
        <v>1453.9159999999999</v>
      </c>
      <c r="S46" s="3"/>
    </row>
    <row r="47" spans="1:19" x14ac:dyDescent="0.2">
      <c r="A47">
        <v>8</v>
      </c>
      <c r="B47" s="1">
        <v>44865</v>
      </c>
      <c r="C47" t="s">
        <v>8</v>
      </c>
      <c r="D47" t="s">
        <v>7</v>
      </c>
      <c r="E47">
        <v>0</v>
      </c>
      <c r="F47">
        <v>253</v>
      </c>
      <c r="G47">
        <f>VLOOKUP(C47, ELO!$A$1:$D$33, 4, FALSE)</f>
        <v>1531</v>
      </c>
      <c r="H47">
        <f>VLOOKUP(D47, ELO!$A$1:$D$33, 4, FALSE)</f>
        <v>1504</v>
      </c>
      <c r="I47">
        <f>G47-H47+48+4*(J47/1000)</f>
        <v>76.012</v>
      </c>
      <c r="J47">
        <f>F47-E47</f>
        <v>253</v>
      </c>
      <c r="K47" s="2">
        <f>1/(10^(-I47/400)+1)</f>
        <v>0.60767753272120106</v>
      </c>
      <c r="L47" s="2">
        <f>1-K47</f>
        <v>0.39232246727879894</v>
      </c>
      <c r="M47" s="3">
        <f>H47+I47</f>
        <v>1580.0119999999999</v>
      </c>
      <c r="N47" s="3">
        <f>G47-I47</f>
        <v>1454.9880000000001</v>
      </c>
      <c r="S47" s="3"/>
    </row>
    <row r="48" spans="1:19" x14ac:dyDescent="0.2">
      <c r="A48">
        <v>16</v>
      </c>
      <c r="B48" s="1">
        <v>44919</v>
      </c>
      <c r="C48" t="s">
        <v>19</v>
      </c>
      <c r="D48" t="s">
        <v>7</v>
      </c>
      <c r="E48">
        <v>0</v>
      </c>
      <c r="F48">
        <v>841</v>
      </c>
      <c r="G48">
        <f>VLOOKUP(C48, ELO!$A$1:$D$33, 4, FALSE)</f>
        <v>1509</v>
      </c>
      <c r="H48">
        <f>VLOOKUP(D48, ELO!$A$1:$D$33, 4, FALSE)</f>
        <v>1504</v>
      </c>
      <c r="I48">
        <f>G48-H48+48+4*(J48/1000)</f>
        <v>56.363999999999997</v>
      </c>
      <c r="J48">
        <f>F48-E48</f>
        <v>841</v>
      </c>
      <c r="K48" s="2">
        <f>1/(10^(-I48/400)+1)</f>
        <v>0.58041013616297177</v>
      </c>
      <c r="L48" s="2">
        <f>1-K48</f>
        <v>0.41958986383702823</v>
      </c>
      <c r="M48" s="3">
        <f>H48+I48</f>
        <v>1560.364</v>
      </c>
      <c r="N48" s="3">
        <f>G48-I48</f>
        <v>1452.636</v>
      </c>
      <c r="S48" s="3"/>
    </row>
    <row r="49" spans="1:19" x14ac:dyDescent="0.2">
      <c r="A49">
        <v>6</v>
      </c>
      <c r="B49" s="1">
        <v>44850</v>
      </c>
      <c r="C49" t="s">
        <v>21</v>
      </c>
      <c r="D49" t="s">
        <v>7</v>
      </c>
      <c r="E49">
        <v>0</v>
      </c>
      <c r="F49">
        <v>820</v>
      </c>
      <c r="G49">
        <f>VLOOKUP(C49, ELO!$A$1:$D$33, 4, FALSE)</f>
        <v>1492</v>
      </c>
      <c r="H49">
        <f>VLOOKUP(D49, ELO!$A$1:$D$33, 4, FALSE)</f>
        <v>1504</v>
      </c>
      <c r="I49">
        <f>G49-H49+48+4*(J49/1000)</f>
        <v>39.28</v>
      </c>
      <c r="J49">
        <f>F49-E49</f>
        <v>820</v>
      </c>
      <c r="K49" s="2">
        <f>1/(10^(-I49/400)+1)</f>
        <v>0.55628884260863154</v>
      </c>
      <c r="L49" s="2">
        <f>1-K49</f>
        <v>0.44371115739136846</v>
      </c>
      <c r="M49" s="3">
        <f>H49+I49</f>
        <v>1543.28</v>
      </c>
      <c r="N49" s="3">
        <f>G49-I49</f>
        <v>1452.72</v>
      </c>
      <c r="S49" s="3"/>
    </row>
    <row r="50" spans="1:19" x14ac:dyDescent="0.2">
      <c r="A50">
        <v>3</v>
      </c>
      <c r="B50" s="1">
        <v>44829</v>
      </c>
      <c r="C50" t="s">
        <v>23</v>
      </c>
      <c r="D50" t="s">
        <v>7</v>
      </c>
      <c r="E50">
        <v>0</v>
      </c>
      <c r="F50">
        <v>636</v>
      </c>
      <c r="G50">
        <f>VLOOKUP(C50, ELO!$A$1:$D$33, 4, FALSE)</f>
        <v>1358</v>
      </c>
      <c r="H50">
        <f>VLOOKUP(D50, ELO!$A$1:$D$33, 4, FALSE)</f>
        <v>1504</v>
      </c>
      <c r="I50">
        <f>G50-H50+48+4*(J50/1000)</f>
        <v>-95.456000000000003</v>
      </c>
      <c r="J50">
        <f>F50-E50</f>
        <v>636</v>
      </c>
      <c r="K50" s="2">
        <f>1/(10^(-I50/400)+1)</f>
        <v>0.36598299469339213</v>
      </c>
      <c r="L50" s="2">
        <f>1-K50</f>
        <v>0.63401700530660787</v>
      </c>
      <c r="M50" s="3">
        <f>H50+I50</f>
        <v>1408.5440000000001</v>
      </c>
      <c r="N50" s="3">
        <f>G50-I50</f>
        <v>1453.4559999999999</v>
      </c>
      <c r="S50" s="3"/>
    </row>
    <row r="51" spans="1:19" x14ac:dyDescent="0.2">
      <c r="A51">
        <v>11</v>
      </c>
      <c r="B51" s="1">
        <v>44885</v>
      </c>
      <c r="C51" t="s">
        <v>26</v>
      </c>
      <c r="D51" t="s">
        <v>7</v>
      </c>
      <c r="E51">
        <v>0</v>
      </c>
      <c r="F51">
        <v>292</v>
      </c>
      <c r="G51">
        <f>VLOOKUP(C51, ELO!$A$1:$D$33, 4, FALSE)</f>
        <v>1472</v>
      </c>
      <c r="H51">
        <f>VLOOKUP(D51, ELO!$A$1:$D$33, 4, FALSE)</f>
        <v>1504</v>
      </c>
      <c r="I51">
        <f>G51-H51+48+4*(J51/1000)-25</f>
        <v>-7.8320000000000007</v>
      </c>
      <c r="J51">
        <f>F51-E51</f>
        <v>292</v>
      </c>
      <c r="K51" s="2">
        <f>1/(10^(-I51/400)+1)</f>
        <v>0.48873075474868999</v>
      </c>
      <c r="L51" s="2">
        <f>1-K51</f>
        <v>0.51126924525131001</v>
      </c>
      <c r="M51" s="3">
        <f>H51+I51</f>
        <v>1496.1679999999999</v>
      </c>
      <c r="N51" s="3">
        <f>G51-I51</f>
        <v>1479.8320000000001</v>
      </c>
      <c r="S51" s="3"/>
    </row>
    <row r="52" spans="1:19" x14ac:dyDescent="0.2">
      <c r="A52">
        <v>15</v>
      </c>
      <c r="B52" s="1">
        <v>44913</v>
      </c>
      <c r="C52" t="s">
        <v>31</v>
      </c>
      <c r="D52" t="s">
        <v>7</v>
      </c>
      <c r="E52">
        <v>0</v>
      </c>
      <c r="F52">
        <v>935</v>
      </c>
      <c r="G52">
        <f>VLOOKUP(C52, ELO!$A$1:$D$33, 4, FALSE)</f>
        <v>1641</v>
      </c>
      <c r="H52">
        <f>VLOOKUP(D52, ELO!$A$1:$D$33, 4, FALSE)</f>
        <v>1504</v>
      </c>
      <c r="I52">
        <f>G52-H52+48+4*(J52/1000)</f>
        <v>188.74</v>
      </c>
      <c r="J52">
        <f>F52-E52</f>
        <v>935</v>
      </c>
      <c r="K52" s="2">
        <f>1/(10^(-I52/400)+1)</f>
        <v>0.74771731790182305</v>
      </c>
      <c r="L52" s="2">
        <f>1-K52</f>
        <v>0.25228268209817695</v>
      </c>
      <c r="M52" s="3">
        <f>H52+I52</f>
        <v>1692.74</v>
      </c>
      <c r="N52" s="3">
        <f>G52-I52</f>
        <v>1452.26</v>
      </c>
      <c r="S52" s="3"/>
    </row>
    <row r="53" spans="1:19" x14ac:dyDescent="0.2">
      <c r="A53">
        <v>12</v>
      </c>
      <c r="B53" s="1">
        <v>44892</v>
      </c>
      <c r="C53" t="s">
        <v>20</v>
      </c>
      <c r="D53" t="s">
        <v>7</v>
      </c>
      <c r="E53">
        <v>0</v>
      </c>
      <c r="F53">
        <v>274</v>
      </c>
      <c r="G53">
        <f>VLOOKUP(C53, ELO!$A$1:$D$33, 4, FALSE)</f>
        <v>1490</v>
      </c>
      <c r="H53">
        <f>VLOOKUP(D53, ELO!$A$1:$D$33, 4, FALSE)</f>
        <v>1504</v>
      </c>
      <c r="I53">
        <f>G53-H53+48+4*(J53/1000)</f>
        <v>35.096000000000004</v>
      </c>
      <c r="J53">
        <f>F53-E53</f>
        <v>274</v>
      </c>
      <c r="K53" s="2">
        <f>1/(10^(-I53/400)+1)</f>
        <v>0.55033611197210119</v>
      </c>
      <c r="L53" s="2">
        <f>1-K53</f>
        <v>0.44966388802789881</v>
      </c>
      <c r="M53" s="3">
        <f>H53+I53</f>
        <v>1539.096</v>
      </c>
      <c r="N53" s="3">
        <f>G53-I53</f>
        <v>1454.904</v>
      </c>
      <c r="S53" s="3"/>
    </row>
    <row r="54" spans="1:19" x14ac:dyDescent="0.2">
      <c r="A54">
        <v>4</v>
      </c>
      <c r="B54" s="1">
        <v>44836</v>
      </c>
      <c r="C54" t="s">
        <v>2</v>
      </c>
      <c r="D54" t="s">
        <v>8</v>
      </c>
      <c r="E54">
        <v>0</v>
      </c>
      <c r="F54">
        <v>726</v>
      </c>
      <c r="G54">
        <f>VLOOKUP(C54, ELO!$A$1:$D$33, 4, FALSE)</f>
        <v>1364</v>
      </c>
      <c r="H54">
        <f>VLOOKUP(D54, ELO!$A$1:$D$33, 4, FALSE)</f>
        <v>1531</v>
      </c>
      <c r="I54">
        <f>G54-H54+48+4*(J54/1000)</f>
        <v>-116.096</v>
      </c>
      <c r="J54">
        <f>F54-E54</f>
        <v>726</v>
      </c>
      <c r="K54" s="2">
        <f>1/(10^(-I54/400)+1)</f>
        <v>0.33887708897989038</v>
      </c>
      <c r="L54" s="2">
        <f>1-K54</f>
        <v>0.66112291102010956</v>
      </c>
      <c r="M54" s="3">
        <f>H54+I54</f>
        <v>1414.904</v>
      </c>
      <c r="N54" s="3">
        <f>G54-I54</f>
        <v>1480.096</v>
      </c>
      <c r="S54" s="3"/>
    </row>
    <row r="55" spans="1:19" x14ac:dyDescent="0.2">
      <c r="A55">
        <v>7</v>
      </c>
      <c r="B55" s="1">
        <v>44857</v>
      </c>
      <c r="C55" t="s">
        <v>3</v>
      </c>
      <c r="D55" t="s">
        <v>8</v>
      </c>
      <c r="E55">
        <v>0</v>
      </c>
      <c r="F55">
        <v>377</v>
      </c>
      <c r="G55">
        <f>VLOOKUP(C55, ELO!$A$1:$D$33, 4, FALSE)</f>
        <v>1565</v>
      </c>
      <c r="H55">
        <f>VLOOKUP(D55, ELO!$A$1:$D$33, 4, FALSE)</f>
        <v>1531</v>
      </c>
      <c r="I55">
        <f>G55-H55+48+4*(J55/1000)</f>
        <v>83.507999999999996</v>
      </c>
      <c r="J55">
        <f>F55-E55</f>
        <v>377</v>
      </c>
      <c r="K55" s="2">
        <f>1/(10^(-I55/400)+1)</f>
        <v>0.61791567978228534</v>
      </c>
      <c r="L55" s="2">
        <f>1-K55</f>
        <v>0.38208432021771466</v>
      </c>
      <c r="M55" s="3">
        <f>H55+I55</f>
        <v>1614.508</v>
      </c>
      <c r="N55" s="3">
        <f>G55-I55</f>
        <v>1481.492</v>
      </c>
      <c r="S55" s="3"/>
    </row>
    <row r="56" spans="1:19" x14ac:dyDescent="0.2">
      <c r="A56">
        <v>11</v>
      </c>
      <c r="B56" s="1">
        <v>44885</v>
      </c>
      <c r="C56" t="s">
        <v>4</v>
      </c>
      <c r="D56" t="s">
        <v>8</v>
      </c>
      <c r="E56">
        <v>0</v>
      </c>
      <c r="F56">
        <v>197</v>
      </c>
      <c r="G56">
        <f>VLOOKUP(C56, ELO!$A$1:$D$33, 4, FALSE)</f>
        <v>1683</v>
      </c>
      <c r="H56">
        <f>VLOOKUP(D56, ELO!$A$1:$D$33, 4, FALSE)</f>
        <v>1531</v>
      </c>
      <c r="I56">
        <f>G56-H56+48+4*(J56/1000)</f>
        <v>200.78800000000001</v>
      </c>
      <c r="J56">
        <f>F56-E56</f>
        <v>197</v>
      </c>
      <c r="K56" s="2">
        <f>1/(10^(-I56/400)+1)</f>
        <v>0.76057393077092661</v>
      </c>
      <c r="L56" s="2">
        <f>1-K56</f>
        <v>0.23942606922907339</v>
      </c>
      <c r="M56" s="3">
        <f>H56+I56</f>
        <v>1731.788</v>
      </c>
      <c r="N56" s="3">
        <f>G56-I56</f>
        <v>1482.212</v>
      </c>
      <c r="S56" s="3"/>
    </row>
    <row r="57" spans="1:19" x14ac:dyDescent="0.2">
      <c r="A57">
        <v>14</v>
      </c>
      <c r="B57" s="1">
        <v>44906</v>
      </c>
      <c r="C57" t="s">
        <v>7</v>
      </c>
      <c r="D57" t="s">
        <v>8</v>
      </c>
      <c r="E57">
        <v>0</v>
      </c>
      <c r="F57">
        <v>253</v>
      </c>
      <c r="G57">
        <f>VLOOKUP(C57, ELO!$A$1:$D$33, 4, FALSE)</f>
        <v>1504</v>
      </c>
      <c r="H57">
        <f>VLOOKUP(D57, ELO!$A$1:$D$33, 4, FALSE)</f>
        <v>1531</v>
      </c>
      <c r="I57">
        <f>G57-H57+48+4*(J57/1000)</f>
        <v>22.012</v>
      </c>
      <c r="J57">
        <f>F57-E57</f>
        <v>253</v>
      </c>
      <c r="K57" s="2">
        <f>1/(10^(-I57/400)+1)</f>
        <v>0.5316354981207434</v>
      </c>
      <c r="L57" s="2">
        <f>1-K57</f>
        <v>0.4683645018792566</v>
      </c>
      <c r="M57" s="3">
        <f>H57+I57</f>
        <v>1553.0119999999999</v>
      </c>
      <c r="N57" s="3">
        <f>G57-I57</f>
        <v>1481.9880000000001</v>
      </c>
      <c r="S57" s="3"/>
    </row>
    <row r="58" spans="1:19" x14ac:dyDescent="0.2">
      <c r="A58">
        <v>13</v>
      </c>
      <c r="B58" s="1">
        <v>44899</v>
      </c>
      <c r="C58" t="s">
        <v>13</v>
      </c>
      <c r="D58" t="s">
        <v>8</v>
      </c>
      <c r="E58">
        <v>0</v>
      </c>
      <c r="F58">
        <v>1328</v>
      </c>
      <c r="G58">
        <f>VLOOKUP(C58, ELO!$A$1:$D$33, 4, FALSE)</f>
        <v>1353</v>
      </c>
      <c r="H58">
        <f>VLOOKUP(D58, ELO!$A$1:$D$33, 4, FALSE)</f>
        <v>1531</v>
      </c>
      <c r="I58">
        <f>G58-H58+48+4*(J58/1000)</f>
        <v>-124.688</v>
      </c>
      <c r="J58">
        <f>F58-E58</f>
        <v>1328</v>
      </c>
      <c r="K58" s="2">
        <f>1/(10^(-I58/400)+1)</f>
        <v>0.3278860345571164</v>
      </c>
      <c r="L58" s="2">
        <f>1-K58</f>
        <v>0.6721139654428836</v>
      </c>
      <c r="M58" s="3">
        <f>H58+I58</f>
        <v>1406.3119999999999</v>
      </c>
      <c r="N58" s="3">
        <f>G58-I58</f>
        <v>1477.6880000000001</v>
      </c>
      <c r="S58" s="3"/>
    </row>
    <row r="59" spans="1:19" x14ac:dyDescent="0.2">
      <c r="A59">
        <v>10</v>
      </c>
      <c r="B59" s="1">
        <v>44878</v>
      </c>
      <c r="C59" t="s">
        <v>17</v>
      </c>
      <c r="D59" t="s">
        <v>8</v>
      </c>
      <c r="E59">
        <v>0</v>
      </c>
      <c r="F59">
        <v>1250</v>
      </c>
      <c r="G59">
        <f>VLOOKUP(C59, ELO!$A$1:$D$33, 4, FALSE)</f>
        <v>1578</v>
      </c>
      <c r="H59">
        <f>VLOOKUP(D59, ELO!$A$1:$D$33, 4, FALSE)</f>
        <v>1531</v>
      </c>
      <c r="I59">
        <f>G59-H59+48+4*(J59/1000)-25</f>
        <v>75</v>
      </c>
      <c r="J59">
        <f>F59-E59</f>
        <v>1250</v>
      </c>
      <c r="K59" s="2">
        <f>1/(10^(-I59/400)+1)</f>
        <v>0.60628782378542811</v>
      </c>
      <c r="L59" s="2">
        <f>1-K59</f>
        <v>0.39371217621457189</v>
      </c>
      <c r="M59" s="3">
        <f>H59+I59</f>
        <v>1606</v>
      </c>
      <c r="N59" s="3">
        <f>G59-I59</f>
        <v>1503</v>
      </c>
      <c r="S59" s="3"/>
    </row>
    <row r="60" spans="1:19" x14ac:dyDescent="0.2">
      <c r="A60">
        <v>18</v>
      </c>
      <c r="B60" s="1">
        <v>44934</v>
      </c>
      <c r="C60" t="s">
        <v>26</v>
      </c>
      <c r="D60" t="s">
        <v>8</v>
      </c>
      <c r="E60">
        <v>0</v>
      </c>
      <c r="F60">
        <v>136</v>
      </c>
      <c r="G60">
        <f>VLOOKUP(C60, ELO!$A$1:$D$33, 4, FALSE)</f>
        <v>1472</v>
      </c>
      <c r="H60">
        <f>VLOOKUP(D60, ELO!$A$1:$D$33, 4, FALSE)</f>
        <v>1531</v>
      </c>
      <c r="I60">
        <f>G60-H60+48+4*(J60/1000)</f>
        <v>-10.456</v>
      </c>
      <c r="J60">
        <f>F60-E60</f>
        <v>136</v>
      </c>
      <c r="K60" s="2">
        <f>1/(10^(-I60/400)+1)</f>
        <v>0.48495714756126779</v>
      </c>
      <c r="L60" s="2">
        <f>1-K60</f>
        <v>0.51504285243873227</v>
      </c>
      <c r="M60" s="3">
        <f>H60+I60</f>
        <v>1520.5440000000001</v>
      </c>
      <c r="N60" s="3">
        <f>G60-I60</f>
        <v>1482.4559999999999</v>
      </c>
      <c r="S60" s="3"/>
    </row>
    <row r="61" spans="1:19" x14ac:dyDescent="0.2">
      <c r="A61">
        <v>17</v>
      </c>
      <c r="B61" s="1">
        <v>44927</v>
      </c>
      <c r="C61" t="s">
        <v>32</v>
      </c>
      <c r="D61" t="s">
        <v>8</v>
      </c>
      <c r="E61">
        <v>0</v>
      </c>
      <c r="F61">
        <v>370</v>
      </c>
      <c r="G61">
        <f>VLOOKUP(C61, ELO!$A$1:$D$33, 4, FALSE)</f>
        <v>1471</v>
      </c>
      <c r="H61">
        <f>VLOOKUP(D61, ELO!$A$1:$D$33, 4, FALSE)</f>
        <v>1531</v>
      </c>
      <c r="I61">
        <f>G61-H61+48+4*(J61/1000)</f>
        <v>-10.52</v>
      </c>
      <c r="J61">
        <f>F61-E61</f>
        <v>370</v>
      </c>
      <c r="K61" s="2">
        <f>1/(10^(-I61/400)+1)</f>
        <v>0.48486512803592274</v>
      </c>
      <c r="L61" s="2">
        <f>1-K61</f>
        <v>0.51513487196407726</v>
      </c>
      <c r="M61" s="3">
        <f>H61+I61</f>
        <v>1520.48</v>
      </c>
      <c r="N61" s="3">
        <f>G61-I61</f>
        <v>1481.52</v>
      </c>
      <c r="S61" s="3"/>
    </row>
    <row r="62" spans="1:19" x14ac:dyDescent="0.2">
      <c r="A62">
        <v>10</v>
      </c>
      <c r="B62" s="1">
        <v>44878</v>
      </c>
      <c r="C62" t="s">
        <v>12</v>
      </c>
      <c r="D62" t="s">
        <v>9</v>
      </c>
      <c r="E62">
        <v>0</v>
      </c>
      <c r="F62">
        <v>1149</v>
      </c>
      <c r="G62">
        <f>VLOOKUP(C62, ELO!$A$1:$D$33, 4, FALSE)</f>
        <v>1572</v>
      </c>
      <c r="H62">
        <f>VLOOKUP(D62, ELO!$A$1:$D$33, 4, FALSE)</f>
        <v>1536</v>
      </c>
      <c r="I62">
        <f>G62-H62+48+4*(J62/1000)-25</f>
        <v>63.596000000000004</v>
      </c>
      <c r="J62">
        <f>F62-E62</f>
        <v>1149</v>
      </c>
      <c r="K62" s="2">
        <f>1/(10^(-I62/400)+1)</f>
        <v>0.59051336514270392</v>
      </c>
      <c r="L62" s="2">
        <f>1-K62</f>
        <v>0.40948663485729608</v>
      </c>
      <c r="M62" s="3">
        <f>H62+I62</f>
        <v>1599.596</v>
      </c>
      <c r="N62" s="3">
        <f>G62-I62</f>
        <v>1508.404</v>
      </c>
      <c r="S62" s="3"/>
    </row>
    <row r="63" spans="1:19" x14ac:dyDescent="0.2">
      <c r="A63">
        <v>15</v>
      </c>
      <c r="B63" s="1">
        <v>44913</v>
      </c>
      <c r="C63" t="s">
        <v>15</v>
      </c>
      <c r="D63" t="s">
        <v>9</v>
      </c>
      <c r="E63">
        <v>0</v>
      </c>
      <c r="F63">
        <v>1049</v>
      </c>
      <c r="G63">
        <f>VLOOKUP(C63, ELO!$A$1:$D$33, 4, FALSE)</f>
        <v>1436</v>
      </c>
      <c r="H63">
        <f>VLOOKUP(D63, ELO!$A$1:$D$33, 4, FALSE)</f>
        <v>1536</v>
      </c>
      <c r="I63">
        <f>G63-H63+48+4*(J63/1000)</f>
        <v>-47.804000000000002</v>
      </c>
      <c r="J63">
        <f>F63-E63</f>
        <v>1049</v>
      </c>
      <c r="K63" s="2">
        <f>1/(10^(-I63/400)+1)</f>
        <v>0.43163538020843817</v>
      </c>
      <c r="L63" s="2">
        <f>1-K63</f>
        <v>0.56836461979156183</v>
      </c>
      <c r="M63" s="3">
        <f>H63+I63</f>
        <v>1488.1959999999999</v>
      </c>
      <c r="N63" s="3">
        <f>G63-I63</f>
        <v>1483.8040000000001</v>
      </c>
      <c r="S63" s="3"/>
    </row>
    <row r="64" spans="1:19" x14ac:dyDescent="0.2">
      <c r="A64">
        <v>5</v>
      </c>
      <c r="B64" s="1">
        <v>44843</v>
      </c>
      <c r="C64" t="s">
        <v>27</v>
      </c>
      <c r="D64" t="s">
        <v>9</v>
      </c>
      <c r="E64">
        <v>0</v>
      </c>
      <c r="F64">
        <v>1439</v>
      </c>
      <c r="G64">
        <f>VLOOKUP(C64, ELO!$A$1:$D$33, 4, FALSE)</f>
        <v>1550</v>
      </c>
      <c r="H64">
        <f>VLOOKUP(D64, ELO!$A$1:$D$33, 4, FALSE)</f>
        <v>1536</v>
      </c>
      <c r="I64">
        <f>G64-H64+48+4*(J64/1000)</f>
        <v>67.756</v>
      </c>
      <c r="J64">
        <f>F64-E64</f>
        <v>1439</v>
      </c>
      <c r="K64" s="2">
        <f>1/(10^(-I64/400)+1)</f>
        <v>0.59629109806151859</v>
      </c>
      <c r="L64" s="2">
        <f>1-K64</f>
        <v>0.40370890193848141</v>
      </c>
      <c r="M64" s="3">
        <f>H64+I64</f>
        <v>1603.7560000000001</v>
      </c>
      <c r="N64" s="3">
        <f>G64-I64</f>
        <v>1482.2439999999999</v>
      </c>
      <c r="S64" s="3"/>
    </row>
    <row r="65" spans="1:19" x14ac:dyDescent="0.2">
      <c r="A65">
        <v>11</v>
      </c>
      <c r="B65" s="1">
        <v>44885</v>
      </c>
      <c r="C65" t="s">
        <v>18</v>
      </c>
      <c r="D65" t="s">
        <v>9</v>
      </c>
      <c r="E65">
        <v>0</v>
      </c>
      <c r="F65">
        <v>999</v>
      </c>
      <c r="G65">
        <f>VLOOKUP(C65, ELO!$A$1:$D$33, 4, FALSE)</f>
        <v>1529</v>
      </c>
      <c r="H65">
        <f>VLOOKUP(D65, ELO!$A$1:$D$33, 4, FALSE)</f>
        <v>1536</v>
      </c>
      <c r="I65">
        <f>G65-H65+48+4*(J65/1000)</f>
        <v>44.996000000000002</v>
      </c>
      <c r="J65">
        <f>F65-E65</f>
        <v>999</v>
      </c>
      <c r="K65" s="2">
        <f>1/(10^(-I65/400)+1)</f>
        <v>0.5643948292672416</v>
      </c>
      <c r="L65" s="2">
        <f>1-K65</f>
        <v>0.4356051707327584</v>
      </c>
      <c r="M65" s="3">
        <f>H65+I65</f>
        <v>1580.9960000000001</v>
      </c>
      <c r="N65" s="3">
        <f>G65-I65</f>
        <v>1484.0039999999999</v>
      </c>
      <c r="S65" s="3"/>
    </row>
    <row r="66" spans="1:19" x14ac:dyDescent="0.2">
      <c r="A66">
        <v>3</v>
      </c>
      <c r="B66" s="1">
        <v>44830</v>
      </c>
      <c r="C66" t="s">
        <v>22</v>
      </c>
      <c r="D66" t="s">
        <v>9</v>
      </c>
      <c r="E66">
        <v>0</v>
      </c>
      <c r="F66">
        <v>1589</v>
      </c>
      <c r="G66">
        <f>VLOOKUP(C66, ELO!$A$1:$D$33, 4, FALSE)</f>
        <v>1451</v>
      </c>
      <c r="H66">
        <f>VLOOKUP(D66, ELO!$A$1:$D$33, 4, FALSE)</f>
        <v>1536</v>
      </c>
      <c r="I66">
        <f>G66-H66+48+4*(J66/1000)</f>
        <v>-30.643999999999998</v>
      </c>
      <c r="J66">
        <f>F66-E66</f>
        <v>1589</v>
      </c>
      <c r="K66" s="2">
        <f>1/(10^(-I66/400)+1)</f>
        <v>0.45601374113374943</v>
      </c>
      <c r="L66" s="2">
        <f>1-K66</f>
        <v>0.54398625886625052</v>
      </c>
      <c r="M66" s="3">
        <f>H66+I66</f>
        <v>1505.356</v>
      </c>
      <c r="N66" s="3">
        <f>G66-I66</f>
        <v>1481.644</v>
      </c>
      <c r="S66" s="3"/>
    </row>
    <row r="67" spans="1:19" x14ac:dyDescent="0.2">
      <c r="A67">
        <v>6</v>
      </c>
      <c r="B67" s="1">
        <v>44850</v>
      </c>
      <c r="C67" t="s">
        <v>25</v>
      </c>
      <c r="D67" t="s">
        <v>9</v>
      </c>
      <c r="E67">
        <v>0</v>
      </c>
      <c r="F67">
        <v>1501</v>
      </c>
      <c r="G67">
        <f>VLOOKUP(C67, ELO!$A$1:$D$33, 4, FALSE)</f>
        <v>1586</v>
      </c>
      <c r="H67">
        <f>VLOOKUP(D67, ELO!$A$1:$D$33, 4, FALSE)</f>
        <v>1536</v>
      </c>
      <c r="I67">
        <f>G67-H67+48+4*(J67/1000)</f>
        <v>104.004</v>
      </c>
      <c r="J67">
        <f>F67-E67</f>
        <v>1501</v>
      </c>
      <c r="K67" s="2">
        <f>1/(10^(-I67/400)+1)</f>
        <v>0.64535772040961414</v>
      </c>
      <c r="L67" s="2">
        <f>1-K67</f>
        <v>0.35464227959038586</v>
      </c>
      <c r="M67" s="3">
        <f>H67+I67</f>
        <v>1640.0039999999999</v>
      </c>
      <c r="N67" s="3">
        <f>G67-I67</f>
        <v>1481.9960000000001</v>
      </c>
      <c r="S67" s="3"/>
    </row>
    <row r="68" spans="1:19" x14ac:dyDescent="0.2">
      <c r="A68">
        <v>17</v>
      </c>
      <c r="B68" s="1">
        <v>44924</v>
      </c>
      <c r="C68" t="s">
        <v>20</v>
      </c>
      <c r="D68" t="s">
        <v>9</v>
      </c>
      <c r="E68">
        <v>0</v>
      </c>
      <c r="F68">
        <v>667</v>
      </c>
      <c r="G68">
        <f>VLOOKUP(C68, ELO!$A$1:$D$33, 4, FALSE)</f>
        <v>1490</v>
      </c>
      <c r="H68">
        <f>VLOOKUP(D68, ELO!$A$1:$D$33, 4, FALSE)</f>
        <v>1536</v>
      </c>
      <c r="I68">
        <f>G68-H68+48+4*(J68/1000)</f>
        <v>4.6680000000000001</v>
      </c>
      <c r="J68">
        <f>F68-E68</f>
        <v>667</v>
      </c>
      <c r="K68" s="2">
        <f>1/(10^(-I68/400)+1)</f>
        <v>0.50671738781743747</v>
      </c>
      <c r="L68" s="2">
        <f>1-K68</f>
        <v>0.49328261218256253</v>
      </c>
      <c r="M68" s="3">
        <f>H68+I68</f>
        <v>1540.6679999999999</v>
      </c>
      <c r="N68" s="3">
        <f>G68-I68</f>
        <v>1485.3320000000001</v>
      </c>
      <c r="S68" s="3"/>
    </row>
    <row r="69" spans="1:19" x14ac:dyDescent="0.2">
      <c r="A69">
        <v>18</v>
      </c>
      <c r="B69" s="1">
        <v>44934</v>
      </c>
      <c r="C69" t="s">
        <v>32</v>
      </c>
      <c r="D69" t="s">
        <v>9</v>
      </c>
      <c r="E69">
        <v>0</v>
      </c>
      <c r="F69">
        <v>1362</v>
      </c>
      <c r="G69">
        <f>VLOOKUP(C69, ELO!$A$1:$D$33, 4, FALSE)</f>
        <v>1471</v>
      </c>
      <c r="H69">
        <f>VLOOKUP(D69, ELO!$A$1:$D$33, 4, FALSE)</f>
        <v>1536</v>
      </c>
      <c r="I69">
        <f>G69-H69+48+4*(J69/1000)</f>
        <v>-11.552</v>
      </c>
      <c r="J69">
        <f>F69-E69</f>
        <v>1362</v>
      </c>
      <c r="K69" s="2">
        <f>1/(10^(-I69/400)+1)</f>
        <v>0.48338145920850972</v>
      </c>
      <c r="L69" s="2">
        <f>1-K69</f>
        <v>0.51661854079149028</v>
      </c>
      <c r="M69" s="3">
        <f>H69+I69</f>
        <v>1524.4480000000001</v>
      </c>
      <c r="N69" s="3">
        <f>G69-I69</f>
        <v>1482.5519999999999</v>
      </c>
      <c r="S69" s="3"/>
    </row>
    <row r="70" spans="1:19" x14ac:dyDescent="0.2">
      <c r="A70">
        <v>13</v>
      </c>
      <c r="B70" s="1">
        <v>44899</v>
      </c>
      <c r="C70" t="s">
        <v>3</v>
      </c>
      <c r="D70" t="s">
        <v>10</v>
      </c>
      <c r="E70">
        <v>0</v>
      </c>
      <c r="F70">
        <v>1690</v>
      </c>
      <c r="G70">
        <f>VLOOKUP(C70, ELO!$A$1:$D$33, 4, FALSE)</f>
        <v>1565</v>
      </c>
      <c r="H70">
        <f>VLOOKUP(D70, ELO!$A$1:$D$33, 4, FALSE)</f>
        <v>1521</v>
      </c>
      <c r="I70">
        <f>G70-H70+48+4*(J70/1000)</f>
        <v>98.76</v>
      </c>
      <c r="J70">
        <f>F70-E70</f>
        <v>1690</v>
      </c>
      <c r="K70" s="2">
        <f>1/(10^(-I70/400)+1)</f>
        <v>0.63841889260217211</v>
      </c>
      <c r="L70" s="2">
        <f>1-K70</f>
        <v>0.36158110739782789</v>
      </c>
      <c r="M70" s="3">
        <f>H70+I70</f>
        <v>1619.76</v>
      </c>
      <c r="N70" s="3">
        <f>G70-I70</f>
        <v>1466.24</v>
      </c>
      <c r="S70" s="3"/>
    </row>
    <row r="71" spans="1:19" x14ac:dyDescent="0.2">
      <c r="A71">
        <v>12</v>
      </c>
      <c r="B71" s="1">
        <v>44892</v>
      </c>
      <c r="C71" t="s">
        <v>5</v>
      </c>
      <c r="D71" t="s">
        <v>10</v>
      </c>
      <c r="E71">
        <v>0</v>
      </c>
      <c r="F71">
        <v>1559</v>
      </c>
      <c r="G71">
        <f>VLOOKUP(C71, ELO!$A$1:$D$33, 4, FALSE)</f>
        <v>1387</v>
      </c>
      <c r="H71">
        <f>VLOOKUP(D71, ELO!$A$1:$D$33, 4, FALSE)</f>
        <v>1521</v>
      </c>
      <c r="I71">
        <f>G71-H71+48+4*(J71/1000)</f>
        <v>-79.763999999999996</v>
      </c>
      <c r="J71">
        <f>F71-E71</f>
        <v>1559</v>
      </c>
      <c r="K71" s="2">
        <f>1/(10^(-I71/400)+1)</f>
        <v>0.38718547159328415</v>
      </c>
      <c r="L71" s="2">
        <f>1-K71</f>
        <v>0.61281452840671591</v>
      </c>
      <c r="M71" s="3">
        <f>H71+I71</f>
        <v>1441.2360000000001</v>
      </c>
      <c r="N71" s="3">
        <f>G71-I71</f>
        <v>1466.7639999999999</v>
      </c>
      <c r="S71" s="3"/>
    </row>
    <row r="72" spans="1:19" x14ac:dyDescent="0.2">
      <c r="A72">
        <v>8</v>
      </c>
      <c r="B72" s="1">
        <v>44864</v>
      </c>
      <c r="C72" t="s">
        <v>15</v>
      </c>
      <c r="D72" t="s">
        <v>10</v>
      </c>
      <c r="E72">
        <v>4262</v>
      </c>
      <c r="F72">
        <v>4685</v>
      </c>
      <c r="G72">
        <f>VLOOKUP(C72, ELO!$A$1:$D$33, 4, FALSE)</f>
        <v>1436</v>
      </c>
      <c r="H72">
        <f>VLOOKUP(D72, ELO!$A$1:$D$33, 4, FALSE)</f>
        <v>1521</v>
      </c>
      <c r="I72">
        <f>G72-H72+48+4*(J72/1000)</f>
        <v>-35.308</v>
      </c>
      <c r="J72">
        <f>F72-E72</f>
        <v>423</v>
      </c>
      <c r="K72" s="2">
        <f>1/(10^(-I72/400)+1)</f>
        <v>0.4493619061721193</v>
      </c>
      <c r="L72" s="2">
        <f>1-K72</f>
        <v>0.55063809382788076</v>
      </c>
      <c r="M72" s="3">
        <f>H72+I72</f>
        <v>1485.692</v>
      </c>
      <c r="N72" s="3">
        <f>G72-I72</f>
        <v>1471.308</v>
      </c>
      <c r="S72" s="3"/>
    </row>
    <row r="73" spans="1:19" x14ac:dyDescent="0.2">
      <c r="A73">
        <v>17</v>
      </c>
      <c r="B73" s="1">
        <v>44927</v>
      </c>
      <c r="C73" t="s">
        <v>16</v>
      </c>
      <c r="D73" t="s">
        <v>10</v>
      </c>
      <c r="E73">
        <v>0</v>
      </c>
      <c r="F73">
        <v>603</v>
      </c>
      <c r="G73">
        <f>VLOOKUP(C73, ELO!$A$1:$D$33, 4, FALSE)</f>
        <v>1642</v>
      </c>
      <c r="H73">
        <f>VLOOKUP(D73, ELO!$A$1:$D$33, 4, FALSE)</f>
        <v>1521</v>
      </c>
      <c r="I73">
        <f>G73-H73+48+4*(J73/1000)</f>
        <v>171.41200000000001</v>
      </c>
      <c r="J73">
        <f>F73-E73</f>
        <v>603</v>
      </c>
      <c r="K73" s="2">
        <f>1/(10^(-I73/400)+1)</f>
        <v>0.72844091748685003</v>
      </c>
      <c r="L73" s="2">
        <f>1-K73</f>
        <v>0.27155908251314997</v>
      </c>
      <c r="M73" s="3">
        <f>H73+I73</f>
        <v>1692.412</v>
      </c>
      <c r="N73" s="3">
        <f>G73-I73</f>
        <v>1470.588</v>
      </c>
      <c r="S73" s="3"/>
    </row>
    <row r="74" spans="1:19" x14ac:dyDescent="0.2">
      <c r="A74">
        <v>6</v>
      </c>
      <c r="B74" s="1">
        <v>44851</v>
      </c>
      <c r="C74" t="s">
        <v>28</v>
      </c>
      <c r="D74" t="s">
        <v>10</v>
      </c>
      <c r="E74">
        <v>0</v>
      </c>
      <c r="F74">
        <v>1019</v>
      </c>
      <c r="G74">
        <f>VLOOKUP(C74, ELO!$A$1:$D$33, 4, FALSE)</f>
        <v>1558</v>
      </c>
      <c r="H74">
        <f>VLOOKUP(D74, ELO!$A$1:$D$33, 4, FALSE)</f>
        <v>1521</v>
      </c>
      <c r="I74">
        <f>G74-H74+48+4*(J74/1000)</f>
        <v>89.075999999999993</v>
      </c>
      <c r="J74">
        <f>F74-E74</f>
        <v>1019</v>
      </c>
      <c r="K74" s="2">
        <f>1/(10^(-I74/400)+1)</f>
        <v>0.6254538861907144</v>
      </c>
      <c r="L74" s="2">
        <f>1-K74</f>
        <v>0.3745461138092856</v>
      </c>
      <c r="M74" s="3">
        <f>H74+I74</f>
        <v>1610.076</v>
      </c>
      <c r="N74" s="3">
        <f>G74-I74</f>
        <v>1468.924</v>
      </c>
      <c r="S74" s="3"/>
    </row>
    <row r="75" spans="1:19" x14ac:dyDescent="0.2">
      <c r="A75">
        <v>16</v>
      </c>
      <c r="B75" s="1">
        <v>44920</v>
      </c>
      <c r="C75" t="s">
        <v>27</v>
      </c>
      <c r="D75" t="s">
        <v>10</v>
      </c>
      <c r="E75">
        <v>0</v>
      </c>
      <c r="F75">
        <v>1019</v>
      </c>
      <c r="G75">
        <f>VLOOKUP(C75, ELO!$A$1:$D$33, 4, FALSE)</f>
        <v>1550</v>
      </c>
      <c r="H75">
        <f>VLOOKUP(D75, ELO!$A$1:$D$33, 4, FALSE)</f>
        <v>1521</v>
      </c>
      <c r="I75">
        <f>G75-H75+48+4*(J75/1000)</f>
        <v>81.075999999999993</v>
      </c>
      <c r="J75">
        <f>F75-E75</f>
        <v>1019</v>
      </c>
      <c r="K75" s="2">
        <f>1/(10^(-I75/400)+1)</f>
        <v>0.61460499285262249</v>
      </c>
      <c r="L75" s="2">
        <f>1-K75</f>
        <v>0.38539500714737751</v>
      </c>
      <c r="M75" s="3">
        <f>H75+I75</f>
        <v>1602.076</v>
      </c>
      <c r="N75" s="3">
        <f>G75-I75</f>
        <v>1468.924</v>
      </c>
      <c r="S75" s="3"/>
    </row>
    <row r="76" spans="1:19" x14ac:dyDescent="0.2">
      <c r="A76">
        <v>4</v>
      </c>
      <c r="B76" s="1">
        <v>44836</v>
      </c>
      <c r="C76" t="s">
        <v>24</v>
      </c>
      <c r="D76" t="s">
        <v>10</v>
      </c>
      <c r="E76">
        <v>0</v>
      </c>
      <c r="F76">
        <v>756</v>
      </c>
      <c r="G76">
        <f>VLOOKUP(C76, ELO!$A$1:$D$33, 4, FALSE)</f>
        <v>1457</v>
      </c>
      <c r="H76">
        <f>VLOOKUP(D76, ELO!$A$1:$D$33, 4, FALSE)</f>
        <v>1521</v>
      </c>
      <c r="I76">
        <f>G76-H76+48+4*(J76/1000)</f>
        <v>-12.975999999999999</v>
      </c>
      <c r="J76">
        <f>F76-E76</f>
        <v>756</v>
      </c>
      <c r="K76" s="2">
        <f>1/(10^(-I76/400)+1)</f>
        <v>0.48133471262557531</v>
      </c>
      <c r="L76" s="2">
        <f>1-K76</f>
        <v>0.51866528737442463</v>
      </c>
      <c r="M76" s="3">
        <f>H76+I76</f>
        <v>1508.0239999999999</v>
      </c>
      <c r="N76" s="3">
        <f>G76-I76</f>
        <v>1469.9760000000001</v>
      </c>
      <c r="S76" s="3"/>
    </row>
    <row r="77" spans="1:19" x14ac:dyDescent="0.2">
      <c r="A77">
        <v>10</v>
      </c>
      <c r="B77" s="1">
        <v>44878</v>
      </c>
      <c r="C77" t="s">
        <v>20</v>
      </c>
      <c r="D77" t="s">
        <v>10</v>
      </c>
      <c r="E77">
        <v>0</v>
      </c>
      <c r="F77">
        <v>1162</v>
      </c>
      <c r="G77">
        <f>VLOOKUP(C77, ELO!$A$1:$D$33, 4, FALSE)</f>
        <v>1490</v>
      </c>
      <c r="H77">
        <f>VLOOKUP(D77, ELO!$A$1:$D$33, 4, FALSE)</f>
        <v>1521</v>
      </c>
      <c r="I77">
        <f>G77-H77+48+4*(J77/1000)-25</f>
        <v>-3.3520000000000003</v>
      </c>
      <c r="J77">
        <f>F77-E77</f>
        <v>1162</v>
      </c>
      <c r="K77" s="2">
        <f>1/(10^(-I77/400)+1)</f>
        <v>0.49517623389568233</v>
      </c>
      <c r="L77" s="2">
        <f>1-K77</f>
        <v>0.50482376610431767</v>
      </c>
      <c r="M77" s="3">
        <f>H77+I77</f>
        <v>1517.6479999999999</v>
      </c>
      <c r="N77" s="3">
        <f>G77-I77</f>
        <v>1493.3520000000001</v>
      </c>
      <c r="S77" s="3"/>
    </row>
    <row r="78" spans="1:19" x14ac:dyDescent="0.2">
      <c r="A78">
        <v>16</v>
      </c>
      <c r="B78" s="1">
        <v>44919</v>
      </c>
      <c r="C78" t="s">
        <v>5</v>
      </c>
      <c r="D78" t="s">
        <v>11</v>
      </c>
      <c r="E78">
        <v>0</v>
      </c>
      <c r="F78">
        <v>675</v>
      </c>
      <c r="G78">
        <f>VLOOKUP(C78, ELO!$A$1:$D$33, 4, FALSE)</f>
        <v>1387</v>
      </c>
      <c r="H78">
        <f>VLOOKUP(D78, ELO!$A$1:$D$33, 4, FALSE)</f>
        <v>1431</v>
      </c>
      <c r="I78">
        <f>G78-H78+48+4*(J78/1000)</f>
        <v>6.7</v>
      </c>
      <c r="J78">
        <f>F78-E78</f>
        <v>675</v>
      </c>
      <c r="K78" s="2">
        <f>1/(10^(-I78/400)+1)</f>
        <v>0.50964088002804175</v>
      </c>
      <c r="L78" s="2">
        <f>1-K78</f>
        <v>0.49035911997195825</v>
      </c>
      <c r="M78" s="3">
        <f>H78+I78</f>
        <v>1437.7</v>
      </c>
      <c r="N78" s="3">
        <f>G78-I78</f>
        <v>1380.3</v>
      </c>
      <c r="S78" s="3"/>
    </row>
    <row r="79" spans="1:19" x14ac:dyDescent="0.2">
      <c r="A79">
        <v>10</v>
      </c>
      <c r="B79" s="1">
        <v>44878</v>
      </c>
      <c r="C79" t="s">
        <v>6</v>
      </c>
      <c r="D79" t="s">
        <v>11</v>
      </c>
      <c r="E79">
        <v>0</v>
      </c>
      <c r="F79">
        <v>283</v>
      </c>
      <c r="G79">
        <f>VLOOKUP(C79, ELO!$A$1:$D$33, 4, FALSE)</f>
        <v>1417</v>
      </c>
      <c r="H79">
        <f>VLOOKUP(D79, ELO!$A$1:$D$33, 4, FALSE)</f>
        <v>1431</v>
      </c>
      <c r="I79">
        <f>G79-H79+48+4*(J79/1000)</f>
        <v>35.131999999999998</v>
      </c>
      <c r="J79">
        <f>F79-E79</f>
        <v>283</v>
      </c>
      <c r="K79" s="2">
        <f>1/(10^(-I79/400)+1)</f>
        <v>0.55038739453117191</v>
      </c>
      <c r="L79" s="2">
        <f>1-K79</f>
        <v>0.44961260546882809</v>
      </c>
      <c r="M79" s="3">
        <f>H79+I79</f>
        <v>1466.1320000000001</v>
      </c>
      <c r="N79" s="3">
        <f>G79-I79</f>
        <v>1381.8679999999999</v>
      </c>
      <c r="S79" s="3"/>
    </row>
    <row r="80" spans="1:19" x14ac:dyDescent="0.2">
      <c r="A80">
        <v>7</v>
      </c>
      <c r="B80" s="1">
        <v>44857</v>
      </c>
      <c r="C80" t="s">
        <v>9</v>
      </c>
      <c r="D80" t="s">
        <v>11</v>
      </c>
      <c r="E80">
        <v>0</v>
      </c>
      <c r="F80">
        <v>1218</v>
      </c>
      <c r="G80">
        <f>VLOOKUP(C80, ELO!$A$1:$D$33, 4, FALSE)</f>
        <v>1536</v>
      </c>
      <c r="H80">
        <f>VLOOKUP(D80, ELO!$A$1:$D$33, 4, FALSE)</f>
        <v>1431</v>
      </c>
      <c r="I80">
        <f>G80-H80+48+4*(J80/1000) -25</f>
        <v>132.87200000000001</v>
      </c>
      <c r="J80">
        <f>F80-E80</f>
        <v>1218</v>
      </c>
      <c r="K80" s="2">
        <f>1/(10^(-I80/400)+1)</f>
        <v>0.68241071708068934</v>
      </c>
      <c r="L80" s="2">
        <f>1-K80</f>
        <v>0.31758928291931066</v>
      </c>
      <c r="M80" s="3">
        <f>H80+I80</f>
        <v>1563.8720000000001</v>
      </c>
      <c r="N80" s="3">
        <f>G80-I80</f>
        <v>1403.1279999999999</v>
      </c>
      <c r="S80" s="3"/>
    </row>
    <row r="81" spans="1:19" x14ac:dyDescent="0.2">
      <c r="A81">
        <v>18</v>
      </c>
      <c r="B81" s="1">
        <v>44934</v>
      </c>
      <c r="C81" t="s">
        <v>12</v>
      </c>
      <c r="D81" t="s">
        <v>11</v>
      </c>
      <c r="E81">
        <v>0</v>
      </c>
      <c r="F81">
        <v>490</v>
      </c>
      <c r="G81">
        <f>VLOOKUP(C81, ELO!$A$1:$D$33, 4, FALSE)</f>
        <v>1572</v>
      </c>
      <c r="H81">
        <f>VLOOKUP(D81, ELO!$A$1:$D$33, 4, FALSE)</f>
        <v>1431</v>
      </c>
      <c r="I81">
        <f>G81-H81+48+4*(J81/1000)</f>
        <v>190.96</v>
      </c>
      <c r="J81">
        <f>F81-E81</f>
        <v>490</v>
      </c>
      <c r="K81" s="2">
        <f>1/(10^(-I81/400)+1)</f>
        <v>0.75012032470008549</v>
      </c>
      <c r="L81" s="2">
        <f>1-K81</f>
        <v>0.24987967529991451</v>
      </c>
      <c r="M81" s="3">
        <f>H81+I81</f>
        <v>1621.96</v>
      </c>
      <c r="N81" s="3">
        <f>G81-I81</f>
        <v>1381.04</v>
      </c>
      <c r="S81" s="3"/>
    </row>
    <row r="82" spans="1:19" x14ac:dyDescent="0.2">
      <c r="A82">
        <v>3</v>
      </c>
      <c r="B82" s="1">
        <v>44829</v>
      </c>
      <c r="C82" t="s">
        <v>18</v>
      </c>
      <c r="D82" t="s">
        <v>11</v>
      </c>
      <c r="E82">
        <v>0</v>
      </c>
      <c r="F82">
        <v>697</v>
      </c>
      <c r="G82">
        <f>VLOOKUP(C82, ELO!$A$1:$D$33, 4, FALSE)</f>
        <v>1529</v>
      </c>
      <c r="H82">
        <f>VLOOKUP(D82, ELO!$A$1:$D$33, 4, FALSE)</f>
        <v>1431</v>
      </c>
      <c r="I82">
        <f>G82-H82+48+4*(J82/1000)</f>
        <v>148.78800000000001</v>
      </c>
      <c r="J82">
        <f>F82-E82</f>
        <v>697</v>
      </c>
      <c r="K82" s="2">
        <f>1/(10^(-I82/400)+1)</f>
        <v>0.70192733266325757</v>
      </c>
      <c r="L82" s="2">
        <f>1-K82</f>
        <v>0.29807266733674243</v>
      </c>
      <c r="M82" s="3">
        <f>H82+I82</f>
        <v>1579.788</v>
      </c>
      <c r="N82" s="3">
        <f>G82-I82</f>
        <v>1380.212</v>
      </c>
      <c r="S82" s="3"/>
    </row>
    <row r="83" spans="1:19" x14ac:dyDescent="0.2">
      <c r="A83">
        <v>5</v>
      </c>
      <c r="B83" s="1">
        <v>44843</v>
      </c>
      <c r="C83" t="s">
        <v>19</v>
      </c>
      <c r="D83" t="s">
        <v>11</v>
      </c>
      <c r="E83">
        <v>0</v>
      </c>
      <c r="F83">
        <v>707</v>
      </c>
      <c r="G83">
        <f>VLOOKUP(C83, ELO!$A$1:$D$33, 4, FALSE)</f>
        <v>1509</v>
      </c>
      <c r="H83">
        <f>VLOOKUP(D83, ELO!$A$1:$D$33, 4, FALSE)</f>
        <v>1431</v>
      </c>
      <c r="I83">
        <f>G83-H83+48+4*(J83/1000)</f>
        <v>128.828</v>
      </c>
      <c r="J83">
        <f>F83-E83</f>
        <v>707</v>
      </c>
      <c r="K83" s="2">
        <f>1/(10^(-I83/400)+1)</f>
        <v>0.67734423017011358</v>
      </c>
      <c r="L83" s="2">
        <f>1-K83</f>
        <v>0.32265576982988642</v>
      </c>
      <c r="M83" s="3">
        <f>H83+I83</f>
        <v>1559.828</v>
      </c>
      <c r="N83" s="3">
        <f>G83-I83</f>
        <v>1380.172</v>
      </c>
      <c r="S83" s="3"/>
    </row>
    <row r="84" spans="1:19" x14ac:dyDescent="0.2">
      <c r="A84">
        <v>11</v>
      </c>
      <c r="B84" s="1">
        <v>44885</v>
      </c>
      <c r="C84" t="s">
        <v>22</v>
      </c>
      <c r="D84" t="s">
        <v>11</v>
      </c>
      <c r="E84">
        <v>0</v>
      </c>
      <c r="F84">
        <v>622</v>
      </c>
      <c r="G84">
        <f>VLOOKUP(C84, ELO!$A$1:$D$33, 4, FALSE)</f>
        <v>1451</v>
      </c>
      <c r="H84">
        <f>VLOOKUP(D84, ELO!$A$1:$D$33, 4, FALSE)</f>
        <v>1431</v>
      </c>
      <c r="I84">
        <f>G84-H84+48+4*(J84/1000)</f>
        <v>70.488</v>
      </c>
      <c r="J84">
        <f>F84-E84</f>
        <v>622</v>
      </c>
      <c r="K84" s="2">
        <f>1/(10^(-I84/400)+1)</f>
        <v>0.6000711427655635</v>
      </c>
      <c r="L84" s="2">
        <f>1-K84</f>
        <v>0.3999288572344365</v>
      </c>
      <c r="M84" s="3">
        <f>H84+I84</f>
        <v>1501.4880000000001</v>
      </c>
      <c r="N84" s="3">
        <f>G84-I84</f>
        <v>1380.5119999999999</v>
      </c>
      <c r="S84" s="3"/>
    </row>
    <row r="85" spans="1:19" x14ac:dyDescent="0.2">
      <c r="A85">
        <v>15</v>
      </c>
      <c r="B85" s="1">
        <v>44913</v>
      </c>
      <c r="C85" t="s">
        <v>23</v>
      </c>
      <c r="D85" t="s">
        <v>11</v>
      </c>
      <c r="E85">
        <v>0</v>
      </c>
      <c r="F85">
        <v>622</v>
      </c>
      <c r="G85">
        <f>VLOOKUP(C85, ELO!$A$1:$D$33, 4, FALSE)</f>
        <v>1358</v>
      </c>
      <c r="H85">
        <f>VLOOKUP(D85, ELO!$A$1:$D$33, 4, FALSE)</f>
        <v>1431</v>
      </c>
      <c r="I85">
        <f>G85-H85+48+4*(J85/1000)</f>
        <v>-22.512</v>
      </c>
      <c r="J85">
        <f>F85-E85</f>
        <v>622</v>
      </c>
      <c r="K85" s="2">
        <f>1/(10^(-I85/400)+1)</f>
        <v>0.46764789033055837</v>
      </c>
      <c r="L85" s="2">
        <f>1-K85</f>
        <v>0.53235210966944169</v>
      </c>
      <c r="M85" s="3">
        <f>H85+I85</f>
        <v>1408.4880000000001</v>
      </c>
      <c r="N85" s="3">
        <f>G85-I85</f>
        <v>1380.5119999999999</v>
      </c>
      <c r="S85" s="3"/>
    </row>
    <row r="86" spans="1:19" x14ac:dyDescent="0.2">
      <c r="A86">
        <v>8</v>
      </c>
      <c r="B86" s="1">
        <v>44864</v>
      </c>
      <c r="C86" t="s">
        <v>4</v>
      </c>
      <c r="D86" t="s">
        <v>12</v>
      </c>
      <c r="E86">
        <v>0</v>
      </c>
      <c r="F86">
        <v>753</v>
      </c>
      <c r="G86">
        <f>VLOOKUP(C86, ELO!$A$1:$D$33, 4, FALSE)</f>
        <v>1683</v>
      </c>
      <c r="H86">
        <f>VLOOKUP(D86, ELO!$A$1:$D$33, 4, FALSE)</f>
        <v>1572</v>
      </c>
      <c r="I86">
        <f>G86-H86+48+4*(J86/1000)+25</f>
        <v>187.012</v>
      </c>
      <c r="J86">
        <f>F86-E86</f>
        <v>753</v>
      </c>
      <c r="K86" s="2">
        <f>1/(10^(-I86/400)+1)</f>
        <v>0.74583630322545436</v>
      </c>
      <c r="L86" s="2">
        <f>1-K86</f>
        <v>0.25416369677454564</v>
      </c>
      <c r="M86" s="3">
        <f>H86+I86</f>
        <v>1759.0119999999999</v>
      </c>
      <c r="N86" s="3">
        <f>G86-I86</f>
        <v>1495.9880000000001</v>
      </c>
      <c r="S86" s="3"/>
    </row>
    <row r="87" spans="1:19" x14ac:dyDescent="0.2">
      <c r="A87">
        <v>13</v>
      </c>
      <c r="B87" s="1">
        <v>44899</v>
      </c>
      <c r="C87" t="s">
        <v>6</v>
      </c>
      <c r="D87" t="s">
        <v>12</v>
      </c>
      <c r="E87">
        <v>0</v>
      </c>
      <c r="F87">
        <v>208</v>
      </c>
      <c r="G87">
        <f>VLOOKUP(C87, ELO!$A$1:$D$33, 4, FALSE)</f>
        <v>1417</v>
      </c>
      <c r="H87">
        <f>VLOOKUP(D87, ELO!$A$1:$D$33, 4, FALSE)</f>
        <v>1572</v>
      </c>
      <c r="I87">
        <f>G87-H87+48+4*(J87/1000)</f>
        <v>-106.16800000000001</v>
      </c>
      <c r="J87">
        <f>F87-E87</f>
        <v>208</v>
      </c>
      <c r="K87" s="2">
        <f>1/(10^(-I87/400)+1)</f>
        <v>0.35179642508092424</v>
      </c>
      <c r="L87" s="2">
        <f>1-K87</f>
        <v>0.64820357491907576</v>
      </c>
      <c r="M87" s="3">
        <f>H87+I87</f>
        <v>1465.8319999999999</v>
      </c>
      <c r="N87" s="3">
        <f>G87-I87</f>
        <v>1523.1680000000001</v>
      </c>
      <c r="S87" s="3"/>
    </row>
    <row r="88" spans="1:19" x14ac:dyDescent="0.2">
      <c r="A88">
        <v>9</v>
      </c>
      <c r="B88" s="1">
        <v>44871</v>
      </c>
      <c r="C88" t="s">
        <v>11</v>
      </c>
      <c r="D88" t="s">
        <v>12</v>
      </c>
      <c r="E88">
        <v>0</v>
      </c>
      <c r="F88">
        <v>490</v>
      </c>
      <c r="G88">
        <f>VLOOKUP(C88, ELO!$A$1:$D$33, 4, FALSE)</f>
        <v>1431</v>
      </c>
      <c r="H88">
        <f>VLOOKUP(D88, ELO!$A$1:$D$33, 4, FALSE)</f>
        <v>1572</v>
      </c>
      <c r="I88">
        <f>G88-H88+48+4*(J88/1000)</f>
        <v>-91.04</v>
      </c>
      <c r="J88">
        <f>F88-E88</f>
        <v>490</v>
      </c>
      <c r="K88" s="2">
        <f>1/(10^(-I88/400)+1)</f>
        <v>0.37190140653381865</v>
      </c>
      <c r="L88" s="2">
        <f>1-K88</f>
        <v>0.62809859346618135</v>
      </c>
      <c r="M88" s="3">
        <f>H88+I88</f>
        <v>1480.96</v>
      </c>
      <c r="N88" s="3">
        <f>G88-I88</f>
        <v>1522.04</v>
      </c>
      <c r="S88" s="3"/>
    </row>
    <row r="89" spans="1:19" x14ac:dyDescent="0.2">
      <c r="A89">
        <v>16</v>
      </c>
      <c r="B89" s="1">
        <v>44920</v>
      </c>
      <c r="C89" t="s">
        <v>17</v>
      </c>
      <c r="D89" t="s">
        <v>12</v>
      </c>
      <c r="E89">
        <v>0</v>
      </c>
      <c r="F89">
        <v>1594</v>
      </c>
      <c r="G89">
        <f>VLOOKUP(C89, ELO!$A$1:$D$33, 4, FALSE)</f>
        <v>1578</v>
      </c>
      <c r="H89">
        <f>VLOOKUP(D89, ELO!$A$1:$D$33, 4, FALSE)</f>
        <v>1572</v>
      </c>
      <c r="I89">
        <f>G89-H89+48+4*(J89/1000)</f>
        <v>60.375999999999998</v>
      </c>
      <c r="J89">
        <f>F89-E89</f>
        <v>1594</v>
      </c>
      <c r="K89" s="2">
        <f>1/(10^(-I89/400)+1)</f>
        <v>0.58602386673920637</v>
      </c>
      <c r="L89" s="2">
        <f>1-K89</f>
        <v>0.41397613326079363</v>
      </c>
      <c r="M89" s="3">
        <f>H89+I89</f>
        <v>1632.376</v>
      </c>
      <c r="N89" s="3">
        <f>G89-I89</f>
        <v>1517.624</v>
      </c>
      <c r="S89" s="3"/>
    </row>
    <row r="90" spans="1:19" x14ac:dyDescent="0.2">
      <c r="A90">
        <v>12</v>
      </c>
      <c r="B90" s="1">
        <v>44892</v>
      </c>
      <c r="C90" t="s">
        <v>25</v>
      </c>
      <c r="D90" t="s">
        <v>12</v>
      </c>
      <c r="E90">
        <v>0</v>
      </c>
      <c r="F90">
        <v>968</v>
      </c>
      <c r="G90">
        <f>VLOOKUP(C90, ELO!$A$1:$D$33, 4, FALSE)</f>
        <v>1586</v>
      </c>
      <c r="H90">
        <f>VLOOKUP(D90, ELO!$A$1:$D$33, 4, FALSE)</f>
        <v>1572</v>
      </c>
      <c r="I90">
        <f>G90-H90+48+4*(J90/1000)</f>
        <v>65.872</v>
      </c>
      <c r="J90">
        <f>F90-E90</f>
        <v>968</v>
      </c>
      <c r="K90" s="2">
        <f>1/(10^(-I90/400)+1)</f>
        <v>0.59367765673419415</v>
      </c>
      <c r="L90" s="2">
        <f>1-K90</f>
        <v>0.40632234326580585</v>
      </c>
      <c r="M90" s="3">
        <f>H90+I90</f>
        <v>1637.8720000000001</v>
      </c>
      <c r="N90" s="3">
        <f>G90-I90</f>
        <v>1520.1279999999999</v>
      </c>
      <c r="S90" s="3"/>
    </row>
    <row r="91" spans="1:19" x14ac:dyDescent="0.2">
      <c r="A91">
        <v>3</v>
      </c>
      <c r="B91" s="1">
        <v>44829</v>
      </c>
      <c r="C91" t="s">
        <v>31</v>
      </c>
      <c r="D91" t="s">
        <v>12</v>
      </c>
      <c r="E91">
        <v>0</v>
      </c>
      <c r="F91">
        <v>1384</v>
      </c>
      <c r="G91">
        <f>VLOOKUP(C91, ELO!$A$1:$D$33, 4, FALSE)</f>
        <v>1641</v>
      </c>
      <c r="H91">
        <f>VLOOKUP(D91, ELO!$A$1:$D$33, 4, FALSE)</f>
        <v>1572</v>
      </c>
      <c r="I91">
        <f>G91-H91+48+4*(J91/1000)</f>
        <v>122.536</v>
      </c>
      <c r="J91">
        <f>F91-E91</f>
        <v>1384</v>
      </c>
      <c r="K91" s="2">
        <f>1/(10^(-I91/400)+1)</f>
        <v>0.66937816006333883</v>
      </c>
      <c r="L91" s="2">
        <f>1-K91</f>
        <v>0.33062183993666117</v>
      </c>
      <c r="M91" s="3">
        <f>H91+I91</f>
        <v>1694.5360000000001</v>
      </c>
      <c r="N91" s="3">
        <f>G91-I91</f>
        <v>1518.4639999999999</v>
      </c>
      <c r="S91" s="3"/>
    </row>
    <row r="92" spans="1:19" x14ac:dyDescent="0.2">
      <c r="A92">
        <v>7</v>
      </c>
      <c r="B92" s="1">
        <v>44857</v>
      </c>
      <c r="C92" t="s">
        <v>32</v>
      </c>
      <c r="D92" t="s">
        <v>12</v>
      </c>
      <c r="E92">
        <v>0</v>
      </c>
      <c r="F92">
        <v>906</v>
      </c>
      <c r="G92">
        <f>VLOOKUP(C92, ELO!$A$1:$D$33, 4, FALSE)</f>
        <v>1471</v>
      </c>
      <c r="H92">
        <f>VLOOKUP(D92, ELO!$A$1:$D$33, 4, FALSE)</f>
        <v>1572</v>
      </c>
      <c r="I92">
        <f>G92-H92+48+4*(J92/1000)</f>
        <v>-49.375999999999998</v>
      </c>
      <c r="J92">
        <f>F92-E92</f>
        <v>906</v>
      </c>
      <c r="K92" s="2">
        <f>1/(10^(-I92/400)+1)</f>
        <v>0.42941677126819638</v>
      </c>
      <c r="L92" s="2">
        <f>1-K92</f>
        <v>0.57058322873180356</v>
      </c>
      <c r="M92" s="3">
        <f>H92+I92</f>
        <v>1522.624</v>
      </c>
      <c r="N92" s="3">
        <f>G92-I92</f>
        <v>1520.376</v>
      </c>
      <c r="S92" s="3"/>
    </row>
    <row r="93" spans="1:19" x14ac:dyDescent="0.2">
      <c r="A93">
        <v>3</v>
      </c>
      <c r="B93" s="1">
        <v>44829</v>
      </c>
      <c r="C93" t="s">
        <v>6</v>
      </c>
      <c r="D93" t="s">
        <v>13</v>
      </c>
      <c r="E93">
        <v>0</v>
      </c>
      <c r="F93">
        <v>1108</v>
      </c>
      <c r="G93">
        <f>VLOOKUP(C93, ELO!$A$1:$D$33, 4, FALSE)</f>
        <v>1417</v>
      </c>
      <c r="H93">
        <f>VLOOKUP(D93, ELO!$A$1:$D$33, 4, FALSE)</f>
        <v>1353</v>
      </c>
      <c r="I93">
        <f>G93-H93+48+4*(J93/1000)</f>
        <v>116.432</v>
      </c>
      <c r="J93">
        <f>F93-E93</f>
        <v>1108</v>
      </c>
      <c r="K93" s="2">
        <f>1/(10^(-I93/400)+1)</f>
        <v>0.66155610651634822</v>
      </c>
      <c r="L93" s="2">
        <f>1-K93</f>
        <v>0.33844389348365178</v>
      </c>
      <c r="M93" s="3">
        <f>H93+I93</f>
        <v>1469.432</v>
      </c>
      <c r="N93" s="3">
        <f>G93-I93</f>
        <v>1300.568</v>
      </c>
      <c r="S93" s="3"/>
    </row>
    <row r="94" spans="1:19" x14ac:dyDescent="0.2">
      <c r="A94">
        <v>14</v>
      </c>
      <c r="B94" s="1">
        <v>44906</v>
      </c>
      <c r="C94" t="s">
        <v>9</v>
      </c>
      <c r="D94" t="s">
        <v>13</v>
      </c>
      <c r="E94">
        <v>0</v>
      </c>
      <c r="F94">
        <v>241</v>
      </c>
      <c r="G94">
        <f>VLOOKUP(C94, ELO!$A$1:$D$33, 4, FALSE)</f>
        <v>1536</v>
      </c>
      <c r="H94">
        <f>VLOOKUP(D94, ELO!$A$1:$D$33, 4, FALSE)</f>
        <v>1353</v>
      </c>
      <c r="I94">
        <f>G94-H94+48+4*(J94/1000)</f>
        <v>231.964</v>
      </c>
      <c r="J94">
        <f>F94-E94</f>
        <v>241</v>
      </c>
      <c r="K94" s="2">
        <f>1/(10^(-I94/400)+1)</f>
        <v>0.79171466637953036</v>
      </c>
      <c r="L94" s="2">
        <f>1-K94</f>
        <v>0.20828533362046964</v>
      </c>
      <c r="M94" s="3">
        <f>H94+I94</f>
        <v>1584.9639999999999</v>
      </c>
      <c r="N94" s="3">
        <f>G94-I94</f>
        <v>1304.0360000000001</v>
      </c>
      <c r="S94" s="3"/>
    </row>
    <row r="95" spans="1:19" x14ac:dyDescent="0.2">
      <c r="A95">
        <v>18</v>
      </c>
      <c r="B95" s="1">
        <v>44934</v>
      </c>
      <c r="C95" t="s">
        <v>14</v>
      </c>
      <c r="D95" t="s">
        <v>13</v>
      </c>
      <c r="E95">
        <v>0</v>
      </c>
      <c r="F95">
        <v>1033</v>
      </c>
      <c r="G95">
        <f>VLOOKUP(C95, ELO!$A$1:$D$33, 4, FALSE)</f>
        <v>1478</v>
      </c>
      <c r="H95">
        <f>VLOOKUP(D95, ELO!$A$1:$D$33, 4, FALSE)</f>
        <v>1353</v>
      </c>
      <c r="I95">
        <f>G95-H95+48+4*(J95/1000)</f>
        <v>177.13200000000001</v>
      </c>
      <c r="J95">
        <f>F95-E95</f>
        <v>1033</v>
      </c>
      <c r="K95" s="2">
        <f>1/(10^(-I95/400)+1)</f>
        <v>0.7349051499881053</v>
      </c>
      <c r="L95" s="2">
        <f>1-K95</f>
        <v>0.2650948500118947</v>
      </c>
      <c r="M95" s="3">
        <f>H95+I95</f>
        <v>1530.1320000000001</v>
      </c>
      <c r="N95" s="3">
        <f>G95-I95</f>
        <v>1300.8679999999999</v>
      </c>
      <c r="S95" s="3"/>
    </row>
    <row r="96" spans="1:19" x14ac:dyDescent="0.2">
      <c r="A96">
        <v>5</v>
      </c>
      <c r="B96" s="1">
        <v>44843</v>
      </c>
      <c r="C96" t="s">
        <v>15</v>
      </c>
      <c r="D96" t="s">
        <v>13</v>
      </c>
      <c r="E96">
        <v>0</v>
      </c>
      <c r="F96">
        <v>884</v>
      </c>
      <c r="G96">
        <f>VLOOKUP(C96, ELO!$A$1:$D$33, 4, FALSE)</f>
        <v>1436</v>
      </c>
      <c r="H96">
        <f>VLOOKUP(D96, ELO!$A$1:$D$33, 4, FALSE)</f>
        <v>1353</v>
      </c>
      <c r="I96">
        <f>G96-H96+48+4*(J96/1000)</f>
        <v>134.536</v>
      </c>
      <c r="J96">
        <f>F96-E96</f>
        <v>884</v>
      </c>
      <c r="K96" s="2">
        <f>1/(10^(-I96/400)+1)</f>
        <v>0.68448304851880781</v>
      </c>
      <c r="L96" s="2">
        <f>1-K96</f>
        <v>0.31551695148119219</v>
      </c>
      <c r="M96" s="3">
        <f>H96+I96</f>
        <v>1487.5360000000001</v>
      </c>
      <c r="N96" s="3">
        <f>G96-I96</f>
        <v>1301.4639999999999</v>
      </c>
      <c r="S96" s="3"/>
    </row>
    <row r="97" spans="1:19" x14ac:dyDescent="0.2">
      <c r="A97">
        <v>7</v>
      </c>
      <c r="B97" s="1">
        <v>44857</v>
      </c>
      <c r="C97" t="s">
        <v>24</v>
      </c>
      <c r="D97" t="s">
        <v>13</v>
      </c>
      <c r="E97">
        <v>0</v>
      </c>
      <c r="F97">
        <v>1471</v>
      </c>
      <c r="G97">
        <f>VLOOKUP(C97, ELO!$A$1:$D$33, 4, FALSE)</f>
        <v>1457</v>
      </c>
      <c r="H97">
        <f>VLOOKUP(D97, ELO!$A$1:$D$33, 4, FALSE)</f>
        <v>1353</v>
      </c>
      <c r="I97">
        <f>G97-H97+48+4*(J97/1000)-25+25</f>
        <v>157.88400000000001</v>
      </c>
      <c r="J97">
        <f>F97-E97</f>
        <v>1471</v>
      </c>
      <c r="K97" s="2">
        <f>1/(10^(-I97/400)+1)</f>
        <v>0.71276546786782458</v>
      </c>
      <c r="L97" s="2">
        <f>1-K97</f>
        <v>0.28723453213217542</v>
      </c>
      <c r="M97" s="3">
        <f>H97+I97</f>
        <v>1510.884</v>
      </c>
      <c r="N97" s="3">
        <f>G97-I97</f>
        <v>1299.116</v>
      </c>
      <c r="S97" s="3"/>
    </row>
    <row r="98" spans="1:19" x14ac:dyDescent="0.2">
      <c r="A98">
        <v>12</v>
      </c>
      <c r="B98" s="1">
        <v>44892</v>
      </c>
      <c r="C98" t="s">
        <v>17</v>
      </c>
      <c r="D98" t="s">
        <v>13</v>
      </c>
      <c r="E98">
        <v>0</v>
      </c>
      <c r="F98">
        <v>1201</v>
      </c>
      <c r="G98">
        <f>VLOOKUP(C98, ELO!$A$1:$D$33, 4, FALSE)</f>
        <v>1578</v>
      </c>
      <c r="H98">
        <f>VLOOKUP(D98, ELO!$A$1:$D$33, 4, FALSE)</f>
        <v>1353</v>
      </c>
      <c r="I98">
        <f>G98-H98+48+4*(J98/1000)+25</f>
        <v>302.80399999999997</v>
      </c>
      <c r="J98">
        <f>F98-E98</f>
        <v>1201</v>
      </c>
      <c r="K98" s="2">
        <f>1/(10^(-I98/400)+1)</f>
        <v>0.85107785284276927</v>
      </c>
      <c r="L98" s="2">
        <f>1-K98</f>
        <v>0.14892214715723073</v>
      </c>
      <c r="M98" s="3">
        <f>H98+I98</f>
        <v>1655.8040000000001</v>
      </c>
      <c r="N98" s="3">
        <f>G98-I98</f>
        <v>1275.1959999999999</v>
      </c>
      <c r="S98" s="3"/>
    </row>
    <row r="99" spans="1:19" x14ac:dyDescent="0.2">
      <c r="A99">
        <v>10</v>
      </c>
      <c r="B99" s="1">
        <v>44878</v>
      </c>
      <c r="C99" t="s">
        <v>22</v>
      </c>
      <c r="D99" t="s">
        <v>13</v>
      </c>
      <c r="E99">
        <v>0</v>
      </c>
      <c r="F99">
        <v>1660</v>
      </c>
      <c r="G99">
        <f>VLOOKUP(C99, ELO!$A$1:$D$33, 4, FALSE)</f>
        <v>1451</v>
      </c>
      <c r="H99">
        <f>VLOOKUP(D99, ELO!$A$1:$D$33, 4, FALSE)</f>
        <v>1353</v>
      </c>
      <c r="I99">
        <f>G99-H99+48+4*(J99/1000)+25</f>
        <v>177.64</v>
      </c>
      <c r="J99">
        <f>F99-E99</f>
        <v>1660</v>
      </c>
      <c r="K99" s="2">
        <f>1/(10^(-I99/400)+1)</f>
        <v>0.73547446607395794</v>
      </c>
      <c r="L99" s="2">
        <f>1-K99</f>
        <v>0.26452553392604206</v>
      </c>
      <c r="M99" s="3">
        <f>H99+I99</f>
        <v>1530.6399999999999</v>
      </c>
      <c r="N99" s="3">
        <f>G99-I99</f>
        <v>1273.3600000000001</v>
      </c>
      <c r="S99" s="3"/>
    </row>
    <row r="100" spans="1:19" x14ac:dyDescent="0.2">
      <c r="A100">
        <v>16</v>
      </c>
      <c r="B100" s="1">
        <v>44919</v>
      </c>
      <c r="C100" t="s">
        <v>20</v>
      </c>
      <c r="D100" t="s">
        <v>13</v>
      </c>
      <c r="E100">
        <v>0</v>
      </c>
      <c r="F100">
        <v>859</v>
      </c>
      <c r="G100">
        <f>VLOOKUP(C100, ELO!$A$1:$D$33, 4, FALSE)</f>
        <v>1490</v>
      </c>
      <c r="H100">
        <f>VLOOKUP(D100, ELO!$A$1:$D$33, 4, FALSE)</f>
        <v>1353</v>
      </c>
      <c r="I100">
        <f>G100-H100+48+4*(J100/1000)</f>
        <v>188.43600000000001</v>
      </c>
      <c r="J100">
        <f>F100-E100</f>
        <v>859</v>
      </c>
      <c r="K100" s="2">
        <f>1/(10^(-I100/400)+1)</f>
        <v>0.74738706826018719</v>
      </c>
      <c r="L100" s="2">
        <f>1-K100</f>
        <v>0.25261293173981281</v>
      </c>
      <c r="M100" s="3">
        <f>H100+I100</f>
        <v>1541.4359999999999</v>
      </c>
      <c r="N100" s="3">
        <f>G100-I100</f>
        <v>1301.5640000000001</v>
      </c>
      <c r="S100" s="3"/>
    </row>
    <row r="101" spans="1:19" x14ac:dyDescent="0.2">
      <c r="A101">
        <v>13</v>
      </c>
      <c r="B101" s="1">
        <v>44899</v>
      </c>
      <c r="C101" t="s">
        <v>9</v>
      </c>
      <c r="D101" t="s">
        <v>14</v>
      </c>
      <c r="E101">
        <v>0</v>
      </c>
      <c r="F101">
        <v>913</v>
      </c>
      <c r="G101">
        <f>VLOOKUP(C101, ELO!$A$1:$D$33, 4, FALSE)</f>
        <v>1536</v>
      </c>
      <c r="H101">
        <f>VLOOKUP(D101, ELO!$A$1:$D$33, 4, FALSE)</f>
        <v>1478</v>
      </c>
      <c r="I101">
        <f>G101-H101+48+4*(J101/1000)</f>
        <v>109.652</v>
      </c>
      <c r="J101">
        <f>F101-E101</f>
        <v>913</v>
      </c>
      <c r="K101" s="2">
        <f>1/(10^(-I101/400)+1)</f>
        <v>0.65276324306231726</v>
      </c>
      <c r="L101" s="2">
        <f>1-K101</f>
        <v>0.34723675693768274</v>
      </c>
      <c r="M101" s="3">
        <f>H101+I101</f>
        <v>1587.652</v>
      </c>
      <c r="N101" s="3">
        <f>G101-I101</f>
        <v>1426.348</v>
      </c>
      <c r="S101" s="3"/>
    </row>
    <row r="102" spans="1:19" x14ac:dyDescent="0.2">
      <c r="A102">
        <v>5</v>
      </c>
      <c r="B102" s="1">
        <v>44840</v>
      </c>
      <c r="C102" t="s">
        <v>10</v>
      </c>
      <c r="D102" t="s">
        <v>14</v>
      </c>
      <c r="E102">
        <v>0</v>
      </c>
      <c r="F102">
        <v>1088</v>
      </c>
      <c r="G102">
        <f>VLOOKUP(C102, ELO!$A$1:$D$33, 4, FALSE)</f>
        <v>1521</v>
      </c>
      <c r="H102">
        <f>VLOOKUP(D102, ELO!$A$1:$D$33, 4, FALSE)</f>
        <v>1478</v>
      </c>
      <c r="I102">
        <f>G102-H102+48+4*(J102/1000)</f>
        <v>95.352000000000004</v>
      </c>
      <c r="J102">
        <f>F102-E102</f>
        <v>1088</v>
      </c>
      <c r="K102" s="2">
        <f>1/(10^(-I102/400)+1)</f>
        <v>0.63387807861854895</v>
      </c>
      <c r="L102" s="2">
        <f>1-K102</f>
        <v>0.36612192138145105</v>
      </c>
      <c r="M102" s="3">
        <f>H102+I102</f>
        <v>1573.3520000000001</v>
      </c>
      <c r="N102" s="3">
        <f>G102-I102</f>
        <v>1425.6479999999999</v>
      </c>
      <c r="S102" s="3"/>
    </row>
    <row r="103" spans="1:19" x14ac:dyDescent="0.2">
      <c r="A103">
        <v>10</v>
      </c>
      <c r="B103" s="1">
        <v>44878</v>
      </c>
      <c r="C103" t="s">
        <v>24</v>
      </c>
      <c r="D103" t="s">
        <v>14</v>
      </c>
      <c r="E103">
        <v>0</v>
      </c>
      <c r="F103">
        <v>1850</v>
      </c>
      <c r="G103">
        <f>VLOOKUP(C103, ELO!$A$1:$D$33, 4, FALSE)</f>
        <v>1457</v>
      </c>
      <c r="H103">
        <f>VLOOKUP(D103, ELO!$A$1:$D$33, 4, FALSE)</f>
        <v>1478</v>
      </c>
      <c r="I103">
        <f>G103-H103+48+4*(J103/1000)</f>
        <v>34.4</v>
      </c>
      <c r="J103">
        <f>F103-E103</f>
        <v>1850</v>
      </c>
      <c r="K103" s="2">
        <f>1/(10^(-I103/400)+1)</f>
        <v>0.54934444015216888</v>
      </c>
      <c r="L103" s="2">
        <f>1-K103</f>
        <v>0.45065555984783112</v>
      </c>
      <c r="M103" s="3">
        <f>H103+I103</f>
        <v>1512.4</v>
      </c>
      <c r="N103" s="3">
        <f>G103-I103</f>
        <v>1422.6</v>
      </c>
      <c r="S103" s="3"/>
    </row>
    <row r="104" spans="1:19" x14ac:dyDescent="0.2">
      <c r="A104">
        <v>15</v>
      </c>
      <c r="B104" s="1">
        <v>44913</v>
      </c>
      <c r="C104" t="s">
        <v>18</v>
      </c>
      <c r="D104" t="s">
        <v>14</v>
      </c>
      <c r="E104">
        <v>0</v>
      </c>
      <c r="F104">
        <v>596</v>
      </c>
      <c r="G104">
        <f>VLOOKUP(C104, ELO!$A$1:$D$33, 4, FALSE)</f>
        <v>1529</v>
      </c>
      <c r="H104">
        <f>VLOOKUP(D104, ELO!$A$1:$D$33, 4, FALSE)</f>
        <v>1478</v>
      </c>
      <c r="I104">
        <f>G104-H104+48+4*(J104/1000)-25</f>
        <v>76.384</v>
      </c>
      <c r="J104">
        <f>F104-E104</f>
        <v>596</v>
      </c>
      <c r="K104" s="2">
        <f>1/(10^(-I104/400)+1)</f>
        <v>0.60818793746513966</v>
      </c>
      <c r="L104" s="2">
        <f>1-K104</f>
        <v>0.39181206253486034</v>
      </c>
      <c r="M104" s="3">
        <f>H104+I104</f>
        <v>1554.384</v>
      </c>
      <c r="N104" s="3">
        <f>G104-I104</f>
        <v>1452.616</v>
      </c>
      <c r="S104" s="3"/>
    </row>
    <row r="105" spans="1:19" x14ac:dyDescent="0.2">
      <c r="A105">
        <v>9</v>
      </c>
      <c r="B105" s="1">
        <v>44871</v>
      </c>
      <c r="C105" t="s">
        <v>19</v>
      </c>
      <c r="D105" t="s">
        <v>14</v>
      </c>
      <c r="E105">
        <v>0</v>
      </c>
      <c r="F105">
        <v>950</v>
      </c>
      <c r="G105">
        <f>VLOOKUP(C105, ELO!$A$1:$D$33, 4, FALSE)</f>
        <v>1509</v>
      </c>
      <c r="H105">
        <f>VLOOKUP(D105, ELO!$A$1:$D$33, 4, FALSE)</f>
        <v>1478</v>
      </c>
      <c r="I105">
        <f>G105-H105+48+4*(J105/1000)</f>
        <v>82.8</v>
      </c>
      <c r="J105">
        <f>F105-E105</f>
        <v>950</v>
      </c>
      <c r="K105" s="2">
        <f>1/(10^(-I105/400)+1)</f>
        <v>0.61695299180973906</v>
      </c>
      <c r="L105" s="2">
        <f>1-K105</f>
        <v>0.38304700819026094</v>
      </c>
      <c r="M105" s="3">
        <f>H105+I105</f>
        <v>1560.8</v>
      </c>
      <c r="N105" s="3">
        <f>G105-I105</f>
        <v>1426.2</v>
      </c>
      <c r="S105" s="3"/>
    </row>
    <row r="106" spans="1:19" x14ac:dyDescent="0.2">
      <c r="A106">
        <v>17</v>
      </c>
      <c r="B106" s="1">
        <v>44927</v>
      </c>
      <c r="C106" t="s">
        <v>22</v>
      </c>
      <c r="D106" t="s">
        <v>14</v>
      </c>
      <c r="E106">
        <v>0</v>
      </c>
      <c r="F106">
        <v>715</v>
      </c>
      <c r="G106">
        <f>VLOOKUP(C106, ELO!$A$1:$D$33, 4, FALSE)</f>
        <v>1451</v>
      </c>
      <c r="H106">
        <f>VLOOKUP(D106, ELO!$A$1:$D$33, 4, FALSE)</f>
        <v>1478</v>
      </c>
      <c r="I106">
        <f>G106-H106+48+4*(J106/1000)</f>
        <v>23.86</v>
      </c>
      <c r="J106">
        <f>F106-E106</f>
        <v>715</v>
      </c>
      <c r="K106" s="2">
        <f>1/(10^(-I106/400)+1)</f>
        <v>0.53428342130492879</v>
      </c>
      <c r="L106" s="2">
        <f>1-K106</f>
        <v>0.46571657869507121</v>
      </c>
      <c r="M106" s="3">
        <f>H106+I106</f>
        <v>1501.86</v>
      </c>
      <c r="N106" s="3">
        <f>G106-I106</f>
        <v>1427.14</v>
      </c>
      <c r="S106" s="3"/>
    </row>
    <row r="107" spans="1:19" x14ac:dyDescent="0.2">
      <c r="A107">
        <v>7</v>
      </c>
      <c r="B107" s="1">
        <v>44857</v>
      </c>
      <c r="C107" t="s">
        <v>20</v>
      </c>
      <c r="D107" t="s">
        <v>14</v>
      </c>
      <c r="E107">
        <v>0</v>
      </c>
      <c r="F107">
        <v>288</v>
      </c>
      <c r="G107">
        <f>VLOOKUP(C107, ELO!$A$1:$D$33, 4, FALSE)</f>
        <v>1490</v>
      </c>
      <c r="H107">
        <f>VLOOKUP(D107, ELO!$A$1:$D$33, 4, FALSE)</f>
        <v>1478</v>
      </c>
      <c r="I107">
        <f>G107-H107+48+4*(J107/1000) +25</f>
        <v>86.152000000000001</v>
      </c>
      <c r="J107">
        <f>F107-E107</f>
        <v>288</v>
      </c>
      <c r="K107" s="2">
        <f>1/(10^(-I107/400)+1)</f>
        <v>0.6215025733224997</v>
      </c>
      <c r="L107" s="2">
        <f>1-K107</f>
        <v>0.3784974266775003</v>
      </c>
      <c r="M107" s="3">
        <f>H107+I107</f>
        <v>1564.152</v>
      </c>
      <c r="N107" s="3">
        <f>G107-I107</f>
        <v>1403.848</v>
      </c>
      <c r="S107" s="3"/>
    </row>
    <row r="108" spans="1:19" x14ac:dyDescent="0.2">
      <c r="A108">
        <v>13</v>
      </c>
      <c r="B108" s="1">
        <v>44899</v>
      </c>
      <c r="C108" t="s">
        <v>11</v>
      </c>
      <c r="D108" t="s">
        <v>15</v>
      </c>
      <c r="E108">
        <v>0</v>
      </c>
      <c r="F108">
        <v>1060</v>
      </c>
      <c r="G108">
        <f>VLOOKUP(C108, ELO!$A$1:$D$33, 4, FALSE)</f>
        <v>1431</v>
      </c>
      <c r="H108">
        <f>VLOOKUP(D108, ELO!$A$1:$D$33, 4, FALSE)</f>
        <v>1436</v>
      </c>
      <c r="I108">
        <f>G108-H108+48+4*(J108/1000)</f>
        <v>47.24</v>
      </c>
      <c r="J108">
        <f>F108-E108</f>
        <v>1060</v>
      </c>
      <c r="K108" s="2">
        <f>1/(10^(-I108/400)+1)</f>
        <v>0.56756795633571355</v>
      </c>
      <c r="L108" s="2">
        <f>1-K108</f>
        <v>0.43243204366428645</v>
      </c>
      <c r="M108" s="3">
        <f>H108+I108</f>
        <v>1483.24</v>
      </c>
      <c r="N108" s="3">
        <f>G108-I108</f>
        <v>1383.76</v>
      </c>
      <c r="S108" s="3"/>
    </row>
    <row r="109" spans="1:19" x14ac:dyDescent="0.2">
      <c r="A109">
        <v>17</v>
      </c>
      <c r="B109" s="1">
        <v>44927</v>
      </c>
      <c r="C109" t="s">
        <v>13</v>
      </c>
      <c r="D109" t="s">
        <v>15</v>
      </c>
      <c r="E109">
        <v>0</v>
      </c>
      <c r="F109">
        <v>884</v>
      </c>
      <c r="G109">
        <f>VLOOKUP(C109, ELO!$A$1:$D$33, 4, FALSE)</f>
        <v>1353</v>
      </c>
      <c r="H109">
        <f>VLOOKUP(D109, ELO!$A$1:$D$33, 4, FALSE)</f>
        <v>1436</v>
      </c>
      <c r="I109">
        <f>G109-H109+48+4*(J109/1000)</f>
        <v>-31.463999999999999</v>
      </c>
      <c r="J109">
        <f>F109-E109</f>
        <v>884</v>
      </c>
      <c r="K109" s="2">
        <f>1/(10^(-I109/400)+1)</f>
        <v>0.45484304430983835</v>
      </c>
      <c r="L109" s="2">
        <f>1-K109</f>
        <v>0.54515695569016165</v>
      </c>
      <c r="M109" s="3">
        <f>H109+I109</f>
        <v>1404.5360000000001</v>
      </c>
      <c r="N109" s="3">
        <f>G109-I109</f>
        <v>1384.4639999999999</v>
      </c>
      <c r="S109" s="3"/>
    </row>
    <row r="110" spans="1:19" x14ac:dyDescent="0.2">
      <c r="A110">
        <v>6</v>
      </c>
      <c r="B110" s="1">
        <v>44850</v>
      </c>
      <c r="C110" t="s">
        <v>14</v>
      </c>
      <c r="D110" t="s">
        <v>15</v>
      </c>
      <c r="E110">
        <v>0</v>
      </c>
      <c r="F110">
        <v>879</v>
      </c>
      <c r="G110">
        <f>VLOOKUP(C110, ELO!$A$1:$D$33, 4, FALSE)</f>
        <v>1478</v>
      </c>
      <c r="H110">
        <f>VLOOKUP(D110, ELO!$A$1:$D$33, 4, FALSE)</f>
        <v>1436</v>
      </c>
      <c r="I110">
        <f>G110-H110+48+4*(J110/1000)</f>
        <v>93.516000000000005</v>
      </c>
      <c r="J110">
        <f>F110-E110</f>
        <v>879</v>
      </c>
      <c r="K110" s="2">
        <f>1/(10^(-I110/400)+1)</f>
        <v>0.63142183902822457</v>
      </c>
      <c r="L110" s="2">
        <f>1-K110</f>
        <v>0.36857816097177543</v>
      </c>
      <c r="M110" s="3">
        <f>H110+I110</f>
        <v>1529.5160000000001</v>
      </c>
      <c r="N110" s="3">
        <f>G110-I110</f>
        <v>1384.4839999999999</v>
      </c>
      <c r="S110" s="3"/>
    </row>
    <row r="111" spans="1:19" x14ac:dyDescent="0.2">
      <c r="A111">
        <v>10</v>
      </c>
      <c r="B111" s="1">
        <v>44878</v>
      </c>
      <c r="C111" t="s">
        <v>16</v>
      </c>
      <c r="D111" t="s">
        <v>15</v>
      </c>
      <c r="E111">
        <v>0</v>
      </c>
      <c r="F111">
        <v>1148</v>
      </c>
      <c r="G111">
        <f>VLOOKUP(C111, ELO!$A$1:$D$33, 4, FALSE)</f>
        <v>1642</v>
      </c>
      <c r="H111">
        <f>VLOOKUP(D111, ELO!$A$1:$D$33, 4, FALSE)</f>
        <v>1436</v>
      </c>
      <c r="I111">
        <f>G111-H111+48+4*(J111/1000)</f>
        <v>258.59199999999998</v>
      </c>
      <c r="J111">
        <f>F111-E111</f>
        <v>1148</v>
      </c>
      <c r="K111" s="2">
        <f>1/(10^(-I111/400)+1)</f>
        <v>0.81586432322446623</v>
      </c>
      <c r="L111" s="2">
        <f>1-K111</f>
        <v>0.18413567677553377</v>
      </c>
      <c r="M111" s="3">
        <f>H111+I111</f>
        <v>1694.5920000000001</v>
      </c>
      <c r="N111" s="3">
        <f>G111-I111</f>
        <v>1383.4079999999999</v>
      </c>
      <c r="S111" s="3"/>
    </row>
    <row r="112" spans="1:19" x14ac:dyDescent="0.2">
      <c r="A112">
        <v>3</v>
      </c>
      <c r="B112" s="1">
        <v>44829</v>
      </c>
      <c r="C112" t="s">
        <v>28</v>
      </c>
      <c r="D112" t="s">
        <v>15</v>
      </c>
      <c r="E112">
        <v>0</v>
      </c>
      <c r="F112">
        <v>2420</v>
      </c>
      <c r="G112">
        <f>VLOOKUP(C112, ELO!$A$1:$D$33, 4, FALSE)</f>
        <v>1558</v>
      </c>
      <c r="H112">
        <f>VLOOKUP(D112, ELO!$A$1:$D$33, 4, FALSE)</f>
        <v>1436</v>
      </c>
      <c r="I112">
        <f>G112-H112+48+4*(J112/1000)</f>
        <v>179.68</v>
      </c>
      <c r="J112">
        <f>F112-E112</f>
        <v>2420</v>
      </c>
      <c r="K112" s="2">
        <f>1/(10^(-I112/400)+1)</f>
        <v>0.73775279710133723</v>
      </c>
      <c r="L112" s="2">
        <f>1-K112</f>
        <v>0.26224720289866277</v>
      </c>
      <c r="M112" s="3">
        <f>H112+I112</f>
        <v>1615.68</v>
      </c>
      <c r="N112" s="3">
        <f>G112-I112</f>
        <v>1378.32</v>
      </c>
      <c r="S112" s="3"/>
    </row>
    <row r="113" spans="1:19" x14ac:dyDescent="0.2">
      <c r="A113">
        <v>16</v>
      </c>
      <c r="B113" s="1">
        <v>44917</v>
      </c>
      <c r="C113" t="s">
        <v>23</v>
      </c>
      <c r="D113" t="s">
        <v>15</v>
      </c>
      <c r="E113">
        <v>0</v>
      </c>
      <c r="F113">
        <v>953</v>
      </c>
      <c r="G113">
        <f>VLOOKUP(C113, ELO!$A$1:$D$33, 4, FALSE)</f>
        <v>1358</v>
      </c>
      <c r="H113">
        <f>VLOOKUP(D113, ELO!$A$1:$D$33, 4, FALSE)</f>
        <v>1436</v>
      </c>
      <c r="I113">
        <f>G113-H113+48+4*(J113/1000)</f>
        <v>-26.187999999999999</v>
      </c>
      <c r="J113">
        <f>F113-E113</f>
        <v>953</v>
      </c>
      <c r="K113" s="2">
        <f>1/(10^(-I113/400)+1)</f>
        <v>0.46238364948247085</v>
      </c>
      <c r="L113" s="2">
        <f>1-K113</f>
        <v>0.5376163505175291</v>
      </c>
      <c r="M113" s="3">
        <f>H113+I113</f>
        <v>1409.8119999999999</v>
      </c>
      <c r="N113" s="3">
        <f>G113-I113</f>
        <v>1384.1880000000001</v>
      </c>
      <c r="S113" s="3"/>
    </row>
    <row r="114" spans="1:19" x14ac:dyDescent="0.2">
      <c r="A114">
        <v>4</v>
      </c>
      <c r="B114" s="1">
        <v>44836</v>
      </c>
      <c r="C114" t="s">
        <v>25</v>
      </c>
      <c r="D114" t="s">
        <v>15</v>
      </c>
      <c r="E114">
        <v>0</v>
      </c>
      <c r="F114">
        <v>866</v>
      </c>
      <c r="G114">
        <f>VLOOKUP(C114, ELO!$A$1:$D$33, 4, FALSE)</f>
        <v>1586</v>
      </c>
      <c r="H114">
        <f>VLOOKUP(D114, ELO!$A$1:$D$33, 4, FALSE)</f>
        <v>1436</v>
      </c>
      <c r="I114">
        <f>G114-H114+48+4*(J114/1000)</f>
        <v>201.464</v>
      </c>
      <c r="J114">
        <f>F114-E114</f>
        <v>866</v>
      </c>
      <c r="K114" s="2">
        <f>1/(10^(-I114/400)+1)</f>
        <v>0.76128183510317782</v>
      </c>
      <c r="L114" s="2">
        <f>1-K114</f>
        <v>0.23871816489682218</v>
      </c>
      <c r="M114" s="3">
        <f>H114+I114</f>
        <v>1637.4639999999999</v>
      </c>
      <c r="N114" s="3">
        <f>G114-I114</f>
        <v>1384.5360000000001</v>
      </c>
      <c r="S114" s="3"/>
    </row>
    <row r="115" spans="1:19" x14ac:dyDescent="0.2">
      <c r="A115">
        <v>14</v>
      </c>
      <c r="B115" s="1">
        <v>44906</v>
      </c>
      <c r="C115" t="s">
        <v>20</v>
      </c>
      <c r="D115" t="s">
        <v>15</v>
      </c>
      <c r="E115">
        <v>0</v>
      </c>
      <c r="F115">
        <v>594</v>
      </c>
      <c r="G115">
        <f>VLOOKUP(C115, ELO!$A$1:$D$33, 4, FALSE)</f>
        <v>1490</v>
      </c>
      <c r="H115">
        <f>VLOOKUP(D115, ELO!$A$1:$D$33, 4, FALSE)</f>
        <v>1436</v>
      </c>
      <c r="I115">
        <f>G115-H115+48+4*(J115/1000)</f>
        <v>104.376</v>
      </c>
      <c r="J115">
        <f>F115-E115</f>
        <v>594</v>
      </c>
      <c r="K115" s="2">
        <f>1/(10^(-I115/400)+1)</f>
        <v>0.64584767330611181</v>
      </c>
      <c r="L115" s="2">
        <f>1-K115</f>
        <v>0.35415232669388819</v>
      </c>
      <c r="M115" s="3">
        <f>H115+I115</f>
        <v>1540.376</v>
      </c>
      <c r="N115" s="3">
        <f>G115-I115</f>
        <v>1385.624</v>
      </c>
      <c r="S115" s="3"/>
    </row>
    <row r="116" spans="1:19" x14ac:dyDescent="0.2">
      <c r="A116">
        <v>13</v>
      </c>
      <c r="B116" s="1">
        <v>44899</v>
      </c>
      <c r="C116" t="s">
        <v>7</v>
      </c>
      <c r="D116" t="s">
        <v>16</v>
      </c>
      <c r="E116">
        <v>0</v>
      </c>
      <c r="F116">
        <v>597</v>
      </c>
      <c r="G116">
        <f>VLOOKUP(C116, ELO!$A$1:$D$33, 4, FALSE)</f>
        <v>1504</v>
      </c>
      <c r="H116">
        <f>VLOOKUP(D116, ELO!$A$1:$D$33, 4, FALSE)</f>
        <v>1642</v>
      </c>
      <c r="I116">
        <f>G116-H116+48+4*(J116/1000)</f>
        <v>-87.611999999999995</v>
      </c>
      <c r="J116">
        <f>F116-E116</f>
        <v>597</v>
      </c>
      <c r="K116" s="2">
        <f>1/(10^(-I116/400)+1)</f>
        <v>0.37652241983928469</v>
      </c>
      <c r="L116" s="2">
        <f>1-K116</f>
        <v>0.62347758016071531</v>
      </c>
      <c r="M116" s="3">
        <f>H116+I116</f>
        <v>1554.3879999999999</v>
      </c>
      <c r="N116" s="3">
        <f>G116-I116</f>
        <v>1591.6120000000001</v>
      </c>
      <c r="S116" s="3"/>
    </row>
    <row r="117" spans="1:19" x14ac:dyDescent="0.2">
      <c r="A117">
        <v>14</v>
      </c>
      <c r="B117" s="1">
        <v>44906</v>
      </c>
      <c r="C117" t="s">
        <v>10</v>
      </c>
      <c r="D117" t="s">
        <v>16</v>
      </c>
      <c r="E117">
        <v>0</v>
      </c>
      <c r="F117">
        <v>603</v>
      </c>
      <c r="G117">
        <f>VLOOKUP(C117, ELO!$A$1:$D$33, 4, FALSE)</f>
        <v>1521</v>
      </c>
      <c r="H117">
        <f>VLOOKUP(D117, ELO!$A$1:$D$33, 4, FALSE)</f>
        <v>1642</v>
      </c>
      <c r="I117">
        <f>G117-H117+48+4*(J117/1000)</f>
        <v>-70.587999999999994</v>
      </c>
      <c r="J117">
        <f>F117-E117</f>
        <v>603</v>
      </c>
      <c r="K117" s="2">
        <f>1/(10^(-I117/400)+1)</f>
        <v>0.39979071828377294</v>
      </c>
      <c r="L117" s="2">
        <f>1-K117</f>
        <v>0.60020928171622701</v>
      </c>
      <c r="M117" s="3">
        <f>H117+I117</f>
        <v>1571.412</v>
      </c>
      <c r="N117" s="3">
        <f>G117-I117</f>
        <v>1591.588</v>
      </c>
      <c r="S117" s="3"/>
    </row>
    <row r="118" spans="1:19" x14ac:dyDescent="0.2">
      <c r="A118">
        <v>15</v>
      </c>
      <c r="B118" s="1">
        <v>44913</v>
      </c>
      <c r="C118" t="s">
        <v>13</v>
      </c>
      <c r="D118" t="s">
        <v>16</v>
      </c>
      <c r="E118">
        <v>0</v>
      </c>
      <c r="F118">
        <v>795</v>
      </c>
      <c r="G118">
        <f>VLOOKUP(C118, ELO!$A$1:$D$33, 4, FALSE)</f>
        <v>1353</v>
      </c>
      <c r="H118">
        <f>VLOOKUP(D118, ELO!$A$1:$D$33, 4, FALSE)</f>
        <v>1642</v>
      </c>
      <c r="I118">
        <f>G118-H118+48+4*(J118/1000)</f>
        <v>-237.82</v>
      </c>
      <c r="J118">
        <f>F118-E118</f>
        <v>795</v>
      </c>
      <c r="K118" s="2">
        <f>1/(10^(-I118/400)+1)</f>
        <v>0.20278114152877363</v>
      </c>
      <c r="L118" s="2">
        <f>1-K118</f>
        <v>0.79721885847122631</v>
      </c>
      <c r="M118" s="3">
        <f>H118+I118</f>
        <v>1404.18</v>
      </c>
      <c r="N118" s="3">
        <f>G118-I118</f>
        <v>1590.82</v>
      </c>
      <c r="S118" s="3"/>
    </row>
    <row r="119" spans="1:19" x14ac:dyDescent="0.2">
      <c r="A119">
        <v>3</v>
      </c>
      <c r="B119" s="1">
        <v>44829</v>
      </c>
      <c r="C119" t="s">
        <v>14</v>
      </c>
      <c r="D119" t="s">
        <v>16</v>
      </c>
      <c r="E119">
        <v>0</v>
      </c>
      <c r="F119">
        <v>485</v>
      </c>
      <c r="G119">
        <f>VLOOKUP(C119, ELO!$A$1:$D$33, 4, FALSE)</f>
        <v>1478</v>
      </c>
      <c r="H119">
        <f>VLOOKUP(D119, ELO!$A$1:$D$33, 4, FALSE)</f>
        <v>1642</v>
      </c>
      <c r="I119">
        <f>G119-H119+48+4*(J119/1000)</f>
        <v>-114.06</v>
      </c>
      <c r="J119">
        <f>F119-E119</f>
        <v>485</v>
      </c>
      <c r="K119" s="2">
        <f>1/(10^(-I119/400)+1)</f>
        <v>0.34150780395417274</v>
      </c>
      <c r="L119" s="2">
        <f>1-K119</f>
        <v>0.6584921960458272</v>
      </c>
      <c r="M119" s="3">
        <f>H119+I119</f>
        <v>1527.94</v>
      </c>
      <c r="N119" s="3">
        <f>G119-I119</f>
        <v>1592.06</v>
      </c>
      <c r="S119" s="3"/>
    </row>
    <row r="120" spans="1:19" x14ac:dyDescent="0.2">
      <c r="A120">
        <v>11</v>
      </c>
      <c r="B120" s="1">
        <v>44885</v>
      </c>
      <c r="C120" t="s">
        <v>28</v>
      </c>
      <c r="D120" t="s">
        <v>16</v>
      </c>
      <c r="E120">
        <v>0</v>
      </c>
      <c r="F120">
        <v>1624</v>
      </c>
      <c r="G120">
        <f>VLOOKUP(C120, ELO!$A$1:$D$33, 4, FALSE)</f>
        <v>1558</v>
      </c>
      <c r="H120">
        <f>VLOOKUP(D120, ELO!$A$1:$D$33, 4, FALSE)</f>
        <v>1642</v>
      </c>
      <c r="I120">
        <f>G120-H120+48+4*(J120/1000)</f>
        <v>-29.503999999999998</v>
      </c>
      <c r="J120">
        <f>F120-E120</f>
        <v>1624</v>
      </c>
      <c r="K120" s="2">
        <f>1/(10^(-I120/400)+1)</f>
        <v>0.45764210039178632</v>
      </c>
      <c r="L120" s="2">
        <f>1-K120</f>
        <v>0.54235789960821368</v>
      </c>
      <c r="M120" s="3">
        <f>H120+I120</f>
        <v>1612.4960000000001</v>
      </c>
      <c r="N120" s="3">
        <f>G120-I120</f>
        <v>1587.5039999999999</v>
      </c>
      <c r="S120" s="3"/>
    </row>
    <row r="121" spans="1:19" x14ac:dyDescent="0.2">
      <c r="A121">
        <v>18</v>
      </c>
      <c r="B121" s="1">
        <v>44934</v>
      </c>
      <c r="C121" t="s">
        <v>24</v>
      </c>
      <c r="D121" t="s">
        <v>16</v>
      </c>
      <c r="E121">
        <v>0</v>
      </c>
      <c r="F121">
        <v>1360</v>
      </c>
      <c r="G121">
        <f>VLOOKUP(C121, ELO!$A$1:$D$33, 4, FALSE)</f>
        <v>1457</v>
      </c>
      <c r="H121">
        <f>VLOOKUP(D121, ELO!$A$1:$D$33, 4, FALSE)</f>
        <v>1642</v>
      </c>
      <c r="I121">
        <f>G121-H121+48+4*(J121/1000)</f>
        <v>-131.56</v>
      </c>
      <c r="J121">
        <f>F121-E121</f>
        <v>1360</v>
      </c>
      <c r="K121" s="2">
        <f>1/(10^(-I121/400)+1)</f>
        <v>0.3192283542811184</v>
      </c>
      <c r="L121" s="2">
        <f>1-K121</f>
        <v>0.6807716457188816</v>
      </c>
      <c r="M121" s="3">
        <f>H121+I121</f>
        <v>1510.44</v>
      </c>
      <c r="N121" s="3">
        <f>G121-I121</f>
        <v>1588.56</v>
      </c>
      <c r="S121" s="3"/>
    </row>
    <row r="122" spans="1:19" x14ac:dyDescent="0.2">
      <c r="A122">
        <v>7</v>
      </c>
      <c r="B122" s="1">
        <v>44857</v>
      </c>
      <c r="C122" t="s">
        <v>29</v>
      </c>
      <c r="D122" t="s">
        <v>16</v>
      </c>
      <c r="E122">
        <v>0</v>
      </c>
      <c r="F122">
        <v>1814</v>
      </c>
      <c r="G122">
        <f>VLOOKUP(C122, ELO!$A$1:$D$33, 4, FALSE)</f>
        <v>1535</v>
      </c>
      <c r="H122">
        <f>VLOOKUP(D122, ELO!$A$1:$D$33, 4, FALSE)</f>
        <v>1642</v>
      </c>
      <c r="I122">
        <f>G122-H122+48+4*(J122/1000)</f>
        <v>-51.744</v>
      </c>
      <c r="J122">
        <f>F122-E122</f>
        <v>1814</v>
      </c>
      <c r="K122" s="2">
        <f>1/(10^(-I122/400)+1)</f>
        <v>0.42608011837702348</v>
      </c>
      <c r="L122" s="2">
        <f>1-K122</f>
        <v>0.57391988162297647</v>
      </c>
      <c r="M122" s="3">
        <f>H122+I122</f>
        <v>1590.2560000000001</v>
      </c>
      <c r="N122" s="3">
        <f>G122-I122</f>
        <v>1586.7439999999999</v>
      </c>
      <c r="S122" s="3"/>
    </row>
    <row r="123" spans="1:19" x14ac:dyDescent="0.2">
      <c r="A123">
        <v>4</v>
      </c>
      <c r="B123" s="1">
        <v>44836</v>
      </c>
      <c r="C123" t="s">
        <v>31</v>
      </c>
      <c r="D123" t="s">
        <v>16</v>
      </c>
      <c r="E123">
        <v>0</v>
      </c>
      <c r="F123">
        <v>1259</v>
      </c>
      <c r="G123">
        <f>VLOOKUP(C123, ELO!$A$1:$D$33, 4, FALSE)</f>
        <v>1641</v>
      </c>
      <c r="H123">
        <f>VLOOKUP(D123, ELO!$A$1:$D$33, 4, FALSE)</f>
        <v>1642</v>
      </c>
      <c r="I123">
        <f>G123-H123+48+4*(J123/1000)</f>
        <v>52.036000000000001</v>
      </c>
      <c r="J123">
        <f>F123-E123</f>
        <v>1259</v>
      </c>
      <c r="K123" s="2">
        <f>1/(10^(-I123/400)+1)</f>
        <v>0.5743308676227753</v>
      </c>
      <c r="L123" s="2">
        <f>1-K123</f>
        <v>0.4256691323772247</v>
      </c>
      <c r="M123" s="3">
        <f>H123+I123</f>
        <v>1694.0360000000001</v>
      </c>
      <c r="N123" s="3">
        <f>G123-I123</f>
        <v>1588.9639999999999</v>
      </c>
      <c r="S123" s="3"/>
    </row>
    <row r="124" spans="1:19" x14ac:dyDescent="0.2">
      <c r="A124">
        <v>12</v>
      </c>
      <c r="B124" s="1">
        <v>44892</v>
      </c>
      <c r="C124" t="s">
        <v>1</v>
      </c>
      <c r="D124" t="s">
        <v>28</v>
      </c>
      <c r="E124">
        <v>0</v>
      </c>
      <c r="F124">
        <v>373</v>
      </c>
      <c r="G124">
        <f>VLOOKUP(C124, ELO!$A$1:$D$33, 4, FALSE)</f>
        <v>1495</v>
      </c>
      <c r="H124">
        <f>VLOOKUP(D124, ELO!$A$1:$D$33, 4, FALSE)</f>
        <v>1558</v>
      </c>
      <c r="I124">
        <f>G124-H124+48+4*(J124/1000)</f>
        <v>-13.507999999999999</v>
      </c>
      <c r="J124">
        <f>F124-E124</f>
        <v>373</v>
      </c>
      <c r="K124" s="2">
        <f>1/(10^(-I124/400)+1)</f>
        <v>0.48057021431123059</v>
      </c>
      <c r="L124" s="2">
        <f>1-K124</f>
        <v>0.51942978568876941</v>
      </c>
      <c r="M124" s="3">
        <f>H124+I124</f>
        <v>1544.492</v>
      </c>
      <c r="N124" s="3">
        <f>G124-I124</f>
        <v>1508.508</v>
      </c>
      <c r="S124" s="3"/>
    </row>
    <row r="125" spans="1:19" x14ac:dyDescent="0.2">
      <c r="A125">
        <v>9</v>
      </c>
      <c r="B125" s="1">
        <v>44871</v>
      </c>
      <c r="C125" t="s">
        <v>2</v>
      </c>
      <c r="D125" t="s">
        <v>28</v>
      </c>
      <c r="E125">
        <v>0</v>
      </c>
      <c r="F125">
        <v>2174</v>
      </c>
      <c r="G125">
        <f>VLOOKUP(C125, ELO!$A$1:$D$33, 4, FALSE)</f>
        <v>1364</v>
      </c>
      <c r="H125">
        <f>VLOOKUP(D125, ELO!$A$1:$D$33, 4, FALSE)</f>
        <v>1558</v>
      </c>
      <c r="I125">
        <f>G125-H125+48+4*(J125/1000)-25</f>
        <v>-162.304</v>
      </c>
      <c r="J125">
        <f>F125-E125</f>
        <v>2174</v>
      </c>
      <c r="K125" s="2">
        <f>1/(10^(-I125/400)+1)</f>
        <v>0.28205377482155936</v>
      </c>
      <c r="L125" s="2">
        <f>1-K125</f>
        <v>0.71794622517844064</v>
      </c>
      <c r="M125" s="3">
        <f>H125+I125</f>
        <v>1395.6959999999999</v>
      </c>
      <c r="N125" s="3">
        <f>G125-I125</f>
        <v>1526.3040000000001</v>
      </c>
      <c r="S125" s="3"/>
    </row>
    <row r="126" spans="1:19" x14ac:dyDescent="0.2">
      <c r="A126">
        <v>5</v>
      </c>
      <c r="B126" s="1">
        <v>44843</v>
      </c>
      <c r="C126" t="s">
        <v>8</v>
      </c>
      <c r="D126" t="s">
        <v>28</v>
      </c>
      <c r="E126">
        <v>0</v>
      </c>
      <c r="F126">
        <v>2349</v>
      </c>
      <c r="G126">
        <f>VLOOKUP(C126, ELO!$A$1:$D$33, 4, FALSE)</f>
        <v>1531</v>
      </c>
      <c r="H126">
        <f>VLOOKUP(D126, ELO!$A$1:$D$33, 4, FALSE)</f>
        <v>1558</v>
      </c>
      <c r="I126">
        <f>G126-H126+48+4*(J126/1000)</f>
        <v>30.396000000000001</v>
      </c>
      <c r="J126">
        <f>F126-E126</f>
        <v>2349</v>
      </c>
      <c r="K126" s="2">
        <f>1/(10^(-I126/400)+1)</f>
        <v>0.54363209811041835</v>
      </c>
      <c r="L126" s="2">
        <f>1-K126</f>
        <v>0.45636790188958165</v>
      </c>
      <c r="M126" s="3">
        <f>H126+I126</f>
        <v>1588.396</v>
      </c>
      <c r="N126" s="3">
        <f>G126-I126</f>
        <v>1500.604</v>
      </c>
      <c r="S126" s="3"/>
    </row>
    <row r="127" spans="1:19" x14ac:dyDescent="0.2">
      <c r="A127">
        <v>18</v>
      </c>
      <c r="B127" s="1">
        <v>44934</v>
      </c>
      <c r="C127" t="s">
        <v>10</v>
      </c>
      <c r="D127" t="s">
        <v>28</v>
      </c>
      <c r="E127">
        <v>0</v>
      </c>
      <c r="F127">
        <v>1019</v>
      </c>
      <c r="G127">
        <f>VLOOKUP(C127, ELO!$A$1:$D$33, 4, FALSE)</f>
        <v>1521</v>
      </c>
      <c r="H127">
        <f>VLOOKUP(D127, ELO!$A$1:$D$33, 4, FALSE)</f>
        <v>1558</v>
      </c>
      <c r="I127">
        <f>G127-H127+48+4*(J127/1000)</f>
        <v>15.076000000000001</v>
      </c>
      <c r="J127">
        <f>F127-E127</f>
        <v>1019</v>
      </c>
      <c r="K127" s="2">
        <f>1/(10^(-I127/400)+1)</f>
        <v>0.5216825011987819</v>
      </c>
      <c r="L127" s="2">
        <f>1-K127</f>
        <v>0.4783174988012181</v>
      </c>
      <c r="M127" s="3">
        <f>H127+I127</f>
        <v>1573.076</v>
      </c>
      <c r="N127" s="3">
        <f>G127-I127</f>
        <v>1505.924</v>
      </c>
      <c r="S127" s="3"/>
    </row>
    <row r="128" spans="1:19" x14ac:dyDescent="0.2">
      <c r="A128">
        <v>4</v>
      </c>
      <c r="B128" s="1">
        <v>44836</v>
      </c>
      <c r="C128" t="s">
        <v>13</v>
      </c>
      <c r="D128" t="s">
        <v>28</v>
      </c>
      <c r="E128">
        <v>0</v>
      </c>
      <c r="F128">
        <v>1550</v>
      </c>
      <c r="G128">
        <f>VLOOKUP(C128, ELO!$A$1:$D$33, 4, FALSE)</f>
        <v>1353</v>
      </c>
      <c r="H128">
        <f>VLOOKUP(D128, ELO!$A$1:$D$33, 4, FALSE)</f>
        <v>1558</v>
      </c>
      <c r="I128">
        <f>G128-H128+48+4*(J128/1000)</f>
        <v>-150.80000000000001</v>
      </c>
      <c r="J128">
        <f>F128-E128</f>
        <v>1550</v>
      </c>
      <c r="K128" s="2">
        <f>1/(10^(-I128/400)+1)</f>
        <v>0.2956550997205496</v>
      </c>
      <c r="L128" s="2">
        <f>1-K128</f>
        <v>0.7043449002794504</v>
      </c>
      <c r="M128" s="3">
        <f>H128+I128</f>
        <v>1407.2</v>
      </c>
      <c r="N128" s="3">
        <f>G128-I128</f>
        <v>1503.8</v>
      </c>
      <c r="S128" s="3"/>
    </row>
    <row r="129" spans="1:19" x14ac:dyDescent="0.2">
      <c r="A129">
        <v>16</v>
      </c>
      <c r="B129" s="1">
        <v>44921</v>
      </c>
      <c r="C129" t="s">
        <v>14</v>
      </c>
      <c r="D129" t="s">
        <v>28</v>
      </c>
      <c r="E129">
        <v>0</v>
      </c>
      <c r="F129">
        <v>2073</v>
      </c>
      <c r="G129">
        <f>VLOOKUP(C129, ELO!$A$1:$D$33, 4, FALSE)</f>
        <v>1478</v>
      </c>
      <c r="H129">
        <f>VLOOKUP(D129, ELO!$A$1:$D$33, 4, FALSE)</f>
        <v>1558</v>
      </c>
      <c r="I129">
        <f>G129-H129+48+4*(J129/1000)</f>
        <v>-23.707999999999998</v>
      </c>
      <c r="J129">
        <f>F129-E129</f>
        <v>2073</v>
      </c>
      <c r="K129" s="2">
        <f>1/(10^(-I129/400)+1)</f>
        <v>0.46593430238306488</v>
      </c>
      <c r="L129" s="2">
        <f>1-K129</f>
        <v>0.53406569761693512</v>
      </c>
      <c r="M129" s="3">
        <f>H129+I129</f>
        <v>1534.2919999999999</v>
      </c>
      <c r="N129" s="3">
        <f>G129-I129</f>
        <v>1501.7080000000001</v>
      </c>
      <c r="S129" s="3"/>
    </row>
    <row r="130" spans="1:19" x14ac:dyDescent="0.2">
      <c r="A130">
        <v>13</v>
      </c>
      <c r="B130" s="1">
        <v>44899</v>
      </c>
      <c r="C130" t="s">
        <v>24</v>
      </c>
      <c r="D130" t="s">
        <v>28</v>
      </c>
      <c r="E130">
        <v>0</v>
      </c>
      <c r="F130">
        <v>278</v>
      </c>
      <c r="G130">
        <f>VLOOKUP(C130, ELO!$A$1:$D$33, 4, FALSE)</f>
        <v>1457</v>
      </c>
      <c r="H130">
        <f>VLOOKUP(D130, ELO!$A$1:$D$33, 4, FALSE)</f>
        <v>1558</v>
      </c>
      <c r="I130">
        <f>G130-H130+48+4*(J130/1000)</f>
        <v>-51.887999999999998</v>
      </c>
      <c r="J130">
        <f>F130-E130</f>
        <v>278</v>
      </c>
      <c r="K130" s="2">
        <f>1/(10^(-I130/400)+1)</f>
        <v>0.42587742755043839</v>
      </c>
      <c r="L130" s="2">
        <f>1-K130</f>
        <v>0.57412257244956155</v>
      </c>
      <c r="M130" s="3">
        <f>H130+I130</f>
        <v>1506.1120000000001</v>
      </c>
      <c r="N130" s="3">
        <f>G130-I130</f>
        <v>1508.8879999999999</v>
      </c>
      <c r="S130" s="3"/>
    </row>
    <row r="131" spans="1:19" x14ac:dyDescent="0.2">
      <c r="A131">
        <v>10</v>
      </c>
      <c r="B131" s="1">
        <v>44878</v>
      </c>
      <c r="C131" t="s">
        <v>29</v>
      </c>
      <c r="D131" t="s">
        <v>28</v>
      </c>
      <c r="E131">
        <v>0</v>
      </c>
      <c r="F131">
        <v>381</v>
      </c>
      <c r="G131">
        <f>VLOOKUP(C131, ELO!$A$1:$D$33, 4, FALSE)</f>
        <v>1535</v>
      </c>
      <c r="H131">
        <f>VLOOKUP(D131, ELO!$A$1:$D$33, 4, FALSE)</f>
        <v>1558</v>
      </c>
      <c r="I131">
        <f>G131-H131+48+4*(J131/1000)+25</f>
        <v>51.524000000000001</v>
      </c>
      <c r="J131">
        <f>F131-E131</f>
        <v>381</v>
      </c>
      <c r="K131" s="2">
        <f>1/(10^(-I131/400)+1)</f>
        <v>0.57361016713784008</v>
      </c>
      <c r="L131" s="2">
        <f>1-K131</f>
        <v>0.42638983286215992</v>
      </c>
      <c r="M131" s="3">
        <f>H131+I131</f>
        <v>1609.5239999999999</v>
      </c>
      <c r="N131" s="3">
        <f>G131-I131</f>
        <v>1483.4760000000001</v>
      </c>
      <c r="S131" s="3"/>
    </row>
    <row r="132" spans="1:19" x14ac:dyDescent="0.2">
      <c r="A132">
        <v>3</v>
      </c>
      <c r="B132" s="1">
        <v>44829</v>
      </c>
      <c r="C132" t="s">
        <v>1</v>
      </c>
      <c r="D132" t="s">
        <v>27</v>
      </c>
      <c r="E132">
        <v>0</v>
      </c>
      <c r="F132">
        <v>373</v>
      </c>
      <c r="G132">
        <f>VLOOKUP(C132, ELO!$A$1:$D$33, 4, FALSE)</f>
        <v>1495</v>
      </c>
      <c r="H132">
        <f>VLOOKUP(D132, ELO!$A$1:$D$33, 4, FALSE)</f>
        <v>1550</v>
      </c>
      <c r="I132">
        <f>G132-H132+48+4*(J132/1000)</f>
        <v>-5.508</v>
      </c>
      <c r="J132">
        <f>F132-E132</f>
        <v>373</v>
      </c>
      <c r="K132" s="2">
        <f>1/(10^(-I132/400)+1)</f>
        <v>0.49207401481111845</v>
      </c>
      <c r="L132" s="2">
        <f>1-K132</f>
        <v>0.50792598518888155</v>
      </c>
      <c r="M132" s="3">
        <f>H132+I132</f>
        <v>1544.492</v>
      </c>
      <c r="N132" s="3">
        <f>G132-I132</f>
        <v>1500.508</v>
      </c>
      <c r="S132" s="3"/>
    </row>
    <row r="133" spans="1:19" x14ac:dyDescent="0.2">
      <c r="A133">
        <v>15</v>
      </c>
      <c r="B133" s="1">
        <v>44914</v>
      </c>
      <c r="C133" t="s">
        <v>12</v>
      </c>
      <c r="D133" t="s">
        <v>27</v>
      </c>
      <c r="E133">
        <v>0</v>
      </c>
      <c r="F133">
        <v>2125</v>
      </c>
      <c r="G133">
        <f>VLOOKUP(C133, ELO!$A$1:$D$33, 4, FALSE)</f>
        <v>1572</v>
      </c>
      <c r="H133">
        <f>VLOOKUP(D133, ELO!$A$1:$D$33, 4, FALSE)</f>
        <v>1550</v>
      </c>
      <c r="I133">
        <f>G133-H133+48+4*(J133/1000)+25</f>
        <v>103.5</v>
      </c>
      <c r="J133">
        <f>F133-E133</f>
        <v>2125</v>
      </c>
      <c r="K133" s="2">
        <f>1/(10^(-I133/400)+1)</f>
        <v>0.64469342670278584</v>
      </c>
      <c r="L133" s="2">
        <f>1-K133</f>
        <v>0.35530657329721416</v>
      </c>
      <c r="M133" s="3">
        <f>H133+I133</f>
        <v>1653.5</v>
      </c>
      <c r="N133" s="3">
        <f>G133-I133</f>
        <v>1468.5</v>
      </c>
      <c r="S133" s="3"/>
    </row>
    <row r="134" spans="1:19" x14ac:dyDescent="0.2">
      <c r="A134">
        <v>12</v>
      </c>
      <c r="B134" s="1">
        <v>44892</v>
      </c>
      <c r="C134" t="s">
        <v>16</v>
      </c>
      <c r="D134" t="s">
        <v>27</v>
      </c>
      <c r="E134">
        <v>0</v>
      </c>
      <c r="F134">
        <v>1624</v>
      </c>
      <c r="G134">
        <f>VLOOKUP(C134, ELO!$A$1:$D$33, 4, FALSE)</f>
        <v>1642</v>
      </c>
      <c r="H134">
        <f>VLOOKUP(D134, ELO!$A$1:$D$33, 4, FALSE)</f>
        <v>1550</v>
      </c>
      <c r="I134">
        <f>G134-H134+48+4*(J134/1000)</f>
        <v>146.49600000000001</v>
      </c>
      <c r="J134">
        <f>F134-E134</f>
        <v>1624</v>
      </c>
      <c r="K134" s="2">
        <f>1/(10^(-I134/400)+1)</f>
        <v>0.69915951874199589</v>
      </c>
      <c r="L134" s="2">
        <f>1-K134</f>
        <v>0.30084048125800411</v>
      </c>
      <c r="M134" s="3">
        <f>H134+I134</f>
        <v>1696.4960000000001</v>
      </c>
      <c r="N134" s="3">
        <f>G134-I134</f>
        <v>1495.5039999999999</v>
      </c>
      <c r="S134" s="3"/>
    </row>
    <row r="135" spans="1:19" x14ac:dyDescent="0.2">
      <c r="A135">
        <v>17</v>
      </c>
      <c r="B135" s="1">
        <v>44927</v>
      </c>
      <c r="C135" t="s">
        <v>28</v>
      </c>
      <c r="D135" t="s">
        <v>27</v>
      </c>
      <c r="E135">
        <v>0</v>
      </c>
      <c r="F135">
        <v>0</v>
      </c>
      <c r="G135">
        <f>VLOOKUP(C135, ELO!$A$1:$D$33, 4, FALSE)</f>
        <v>1558</v>
      </c>
      <c r="H135">
        <f>VLOOKUP(D135, ELO!$A$1:$D$33, 4, FALSE)</f>
        <v>1550</v>
      </c>
      <c r="I135">
        <f>G135-H135+48+4*(J135/1000)</f>
        <v>56</v>
      </c>
      <c r="J135">
        <f>F135-E135</f>
        <v>0</v>
      </c>
      <c r="K135" s="2">
        <f>1/(10^(-I135/400)+1)</f>
        <v>0.57989976035788149</v>
      </c>
      <c r="L135" s="2">
        <f>1-K135</f>
        <v>0.42010023964211851</v>
      </c>
      <c r="M135" s="3">
        <f>H135+I135</f>
        <v>1606</v>
      </c>
      <c r="N135" s="3">
        <f>G135-I135</f>
        <v>1502</v>
      </c>
      <c r="S135" s="3"/>
    </row>
    <row r="136" spans="1:19" x14ac:dyDescent="0.2">
      <c r="A136">
        <v>11</v>
      </c>
      <c r="B136" s="1">
        <v>44885</v>
      </c>
      <c r="C136" t="s">
        <v>21</v>
      </c>
      <c r="D136" t="s">
        <v>27</v>
      </c>
      <c r="E136">
        <v>0</v>
      </c>
      <c r="F136">
        <v>1906</v>
      </c>
      <c r="G136">
        <f>VLOOKUP(C136, ELO!$A$1:$D$33, 4, FALSE)</f>
        <v>1492</v>
      </c>
      <c r="H136">
        <f>VLOOKUP(D136, ELO!$A$1:$D$33, 4, FALSE)</f>
        <v>1550</v>
      </c>
      <c r="I136">
        <f>G136-H136+48+4*(J136/1000)</f>
        <v>-2.3760000000000003</v>
      </c>
      <c r="J136">
        <f>F136-E136</f>
        <v>1906</v>
      </c>
      <c r="K136" s="2">
        <f>1/(10^(-I136/400)+1)</f>
        <v>0.49658071444056495</v>
      </c>
      <c r="L136" s="2">
        <f>1-K136</f>
        <v>0.50341928555943505</v>
      </c>
      <c r="M136" s="3">
        <f>H136+I136</f>
        <v>1547.624</v>
      </c>
      <c r="N136" s="3">
        <f>G136-I136</f>
        <v>1494.376</v>
      </c>
      <c r="S136" s="3"/>
    </row>
    <row r="137" spans="1:19" x14ac:dyDescent="0.2">
      <c r="A137">
        <v>18</v>
      </c>
      <c r="B137" s="1">
        <v>44934</v>
      </c>
      <c r="C137" t="s">
        <v>30</v>
      </c>
      <c r="D137" t="s">
        <v>27</v>
      </c>
      <c r="E137">
        <v>0</v>
      </c>
      <c r="F137">
        <v>1136</v>
      </c>
      <c r="G137">
        <f>VLOOKUP(C137, ELO!$A$1:$D$33, 4, FALSE)</f>
        <v>1417</v>
      </c>
      <c r="H137">
        <f>VLOOKUP(D137, ELO!$A$1:$D$33, 4, FALSE)</f>
        <v>1550</v>
      </c>
      <c r="I137">
        <f>G137-H137+48+4*(J137/1000)</f>
        <v>-80.456000000000003</v>
      </c>
      <c r="J137">
        <f>F137-E137</f>
        <v>1136</v>
      </c>
      <c r="K137" s="2">
        <f>1/(10^(-I137/400)+1)</f>
        <v>0.38624072747189769</v>
      </c>
      <c r="L137" s="2">
        <f>1-K137</f>
        <v>0.61375927252810225</v>
      </c>
      <c r="M137" s="3">
        <f>H137+I137</f>
        <v>1469.5440000000001</v>
      </c>
      <c r="N137" s="3">
        <f>G137-I137</f>
        <v>1497.4559999999999</v>
      </c>
      <c r="S137" s="3"/>
    </row>
    <row r="138" spans="1:19" x14ac:dyDescent="0.2">
      <c r="A138">
        <v>4</v>
      </c>
      <c r="B138" s="1">
        <v>44837</v>
      </c>
      <c r="C138" t="s">
        <v>29</v>
      </c>
      <c r="D138" t="s">
        <v>27</v>
      </c>
      <c r="E138">
        <v>0</v>
      </c>
      <c r="F138">
        <v>381</v>
      </c>
      <c r="G138">
        <f>VLOOKUP(C138, ELO!$A$1:$D$33, 4, FALSE)</f>
        <v>1535</v>
      </c>
      <c r="H138">
        <f>VLOOKUP(D138, ELO!$A$1:$D$33, 4, FALSE)</f>
        <v>1550</v>
      </c>
      <c r="I138">
        <f>G138-H138+48+4*(J138/1000)</f>
        <v>34.524000000000001</v>
      </c>
      <c r="J138">
        <f>F138-E138</f>
        <v>381</v>
      </c>
      <c r="K138" s="2">
        <f>1/(10^(-I138/400)+1)</f>
        <v>0.54952114624915094</v>
      </c>
      <c r="L138" s="2">
        <f>1-K138</f>
        <v>0.45047885375084906</v>
      </c>
      <c r="M138" s="3">
        <f>H138+I138</f>
        <v>1584.5239999999999</v>
      </c>
      <c r="N138" s="3">
        <f>G138-I138</f>
        <v>1500.4760000000001</v>
      </c>
      <c r="S138" s="3"/>
    </row>
    <row r="139" spans="1:19" x14ac:dyDescent="0.2">
      <c r="A139">
        <v>9</v>
      </c>
      <c r="B139" s="1">
        <v>44871</v>
      </c>
      <c r="C139" t="s">
        <v>31</v>
      </c>
      <c r="D139" t="s">
        <v>27</v>
      </c>
      <c r="E139">
        <v>0</v>
      </c>
      <c r="F139">
        <v>2532</v>
      </c>
      <c r="G139">
        <f>VLOOKUP(C139, ELO!$A$1:$D$33, 4, FALSE)</f>
        <v>1641</v>
      </c>
      <c r="H139">
        <f>VLOOKUP(D139, ELO!$A$1:$D$33, 4, FALSE)</f>
        <v>1550</v>
      </c>
      <c r="I139">
        <f>G139-H139+48+4*(J139/1000)</f>
        <v>149.12799999999999</v>
      </c>
      <c r="J139">
        <f>F139-E139</f>
        <v>2532</v>
      </c>
      <c r="K139" s="2">
        <f>1/(10^(-I139/400)+1)</f>
        <v>0.70233666606000522</v>
      </c>
      <c r="L139" s="2">
        <f>1-K139</f>
        <v>0.29766333393999478</v>
      </c>
      <c r="M139" s="3">
        <f>H139+I139</f>
        <v>1699.1279999999999</v>
      </c>
      <c r="N139" s="3">
        <f>G139-I139</f>
        <v>1491.8720000000001</v>
      </c>
      <c r="S139" s="3"/>
    </row>
    <row r="140" spans="1:19" x14ac:dyDescent="0.2">
      <c r="A140">
        <v>11</v>
      </c>
      <c r="B140" s="1">
        <v>44885</v>
      </c>
      <c r="C140" t="s">
        <v>10</v>
      </c>
      <c r="D140" t="s">
        <v>24</v>
      </c>
      <c r="E140">
        <v>0</v>
      </c>
      <c r="F140">
        <v>756</v>
      </c>
      <c r="G140">
        <f>VLOOKUP(C140, ELO!$A$1:$D$33, 4, FALSE)</f>
        <v>1521</v>
      </c>
      <c r="H140">
        <f>VLOOKUP(D140, ELO!$A$1:$D$33, 4, FALSE)</f>
        <v>1457</v>
      </c>
      <c r="I140">
        <f>G140-H140+48+4*(J140/1000)</f>
        <v>115.024</v>
      </c>
      <c r="J140">
        <f>F140-E140</f>
        <v>756</v>
      </c>
      <c r="K140" s="2">
        <f>1/(10^(-I140/400)+1)</f>
        <v>0.6597390083637702</v>
      </c>
      <c r="L140" s="2">
        <f>1-K140</f>
        <v>0.3402609916362298</v>
      </c>
      <c r="M140" s="3">
        <f>H140+I140</f>
        <v>1572.0239999999999</v>
      </c>
      <c r="N140" s="3">
        <f>G140-I140</f>
        <v>1405.9760000000001</v>
      </c>
      <c r="S140" s="3"/>
    </row>
    <row r="141" spans="1:19" x14ac:dyDescent="0.2">
      <c r="A141">
        <v>9</v>
      </c>
      <c r="B141" s="1">
        <v>44871</v>
      </c>
      <c r="C141" t="s">
        <v>15</v>
      </c>
      <c r="D141" t="s">
        <v>24</v>
      </c>
      <c r="E141">
        <v>0</v>
      </c>
      <c r="F141">
        <v>2260</v>
      </c>
      <c r="G141">
        <f>VLOOKUP(C141, ELO!$A$1:$D$33, 4, FALSE)</f>
        <v>1436</v>
      </c>
      <c r="H141">
        <f>VLOOKUP(D141, ELO!$A$1:$D$33, 4, FALSE)</f>
        <v>1457</v>
      </c>
      <c r="I141">
        <f>G141-H141+48+4*(J141/1000)</f>
        <v>36.04</v>
      </c>
      <c r="J141">
        <f>F141-E141</f>
        <v>2260</v>
      </c>
      <c r="K141" s="2">
        <f>1/(10^(-I141/400)+1)</f>
        <v>0.55168049762430771</v>
      </c>
      <c r="L141" s="2">
        <f>1-K141</f>
        <v>0.44831950237569229</v>
      </c>
      <c r="M141" s="3">
        <f>H141+I141</f>
        <v>1493.04</v>
      </c>
      <c r="N141" s="3">
        <f>G141-I141</f>
        <v>1399.96</v>
      </c>
      <c r="S141" s="3"/>
    </row>
    <row r="142" spans="1:19" x14ac:dyDescent="0.2">
      <c r="A142">
        <v>5</v>
      </c>
      <c r="B142" s="1">
        <v>44844</v>
      </c>
      <c r="C142" t="s">
        <v>16</v>
      </c>
      <c r="D142" t="s">
        <v>24</v>
      </c>
      <c r="E142">
        <v>0</v>
      </c>
      <c r="F142">
        <v>1360</v>
      </c>
      <c r="G142">
        <f>VLOOKUP(C142, ELO!$A$1:$D$33, 4, FALSE)</f>
        <v>1642</v>
      </c>
      <c r="H142">
        <f>VLOOKUP(D142, ELO!$A$1:$D$33, 4, FALSE)</f>
        <v>1457</v>
      </c>
      <c r="I142">
        <f>G142-H142+48+4*(J142/1000)</f>
        <v>238.44</v>
      </c>
      <c r="J142">
        <f>F142-E142</f>
        <v>1360</v>
      </c>
      <c r="K142" s="2">
        <f>1/(10^(-I142/400)+1)</f>
        <v>0.79779521551928589</v>
      </c>
      <c r="L142" s="2">
        <f>1-K142</f>
        <v>0.20220478448071411</v>
      </c>
      <c r="M142" s="3">
        <f>H142+I142</f>
        <v>1695.44</v>
      </c>
      <c r="N142" s="3">
        <f>G142-I142</f>
        <v>1403.56</v>
      </c>
      <c r="S142" s="3"/>
    </row>
    <row r="143" spans="1:19" x14ac:dyDescent="0.2">
      <c r="A143">
        <v>14</v>
      </c>
      <c r="B143" s="1">
        <v>44903</v>
      </c>
      <c r="C143" t="s">
        <v>27</v>
      </c>
      <c r="D143" t="s">
        <v>24</v>
      </c>
      <c r="E143">
        <v>0</v>
      </c>
      <c r="F143">
        <v>278</v>
      </c>
      <c r="G143">
        <f>VLOOKUP(C143, ELO!$A$1:$D$33, 4, FALSE)</f>
        <v>1550</v>
      </c>
      <c r="H143">
        <f>VLOOKUP(D143, ELO!$A$1:$D$33, 4, FALSE)</f>
        <v>1457</v>
      </c>
      <c r="I143">
        <f>G143-H143+48+4*(J143/1000)</f>
        <v>142.11199999999999</v>
      </c>
      <c r="J143">
        <f>F143-E143</f>
        <v>278</v>
      </c>
      <c r="K143" s="2">
        <f>1/(10^(-I143/400)+1)</f>
        <v>0.69382489344857912</v>
      </c>
      <c r="L143" s="2">
        <f>1-K143</f>
        <v>0.30617510655142088</v>
      </c>
      <c r="M143" s="3">
        <f>H143+I143</f>
        <v>1599.1120000000001</v>
      </c>
      <c r="N143" s="3">
        <f>G143-I143</f>
        <v>1407.8879999999999</v>
      </c>
      <c r="S143" s="3"/>
    </row>
    <row r="144" spans="1:19" x14ac:dyDescent="0.2">
      <c r="A144">
        <v>8</v>
      </c>
      <c r="B144" s="1">
        <v>44864</v>
      </c>
      <c r="C144" t="s">
        <v>21</v>
      </c>
      <c r="D144" t="s">
        <v>24</v>
      </c>
      <c r="E144">
        <v>0</v>
      </c>
      <c r="F144">
        <v>1747</v>
      </c>
      <c r="G144">
        <f>VLOOKUP(C144, ELO!$A$1:$D$33, 4, FALSE)</f>
        <v>1492</v>
      </c>
      <c r="H144">
        <f>VLOOKUP(D144, ELO!$A$1:$D$33, 4, FALSE)</f>
        <v>1457</v>
      </c>
      <c r="I144">
        <f>G144-H144+48+4*(J144/1000)</f>
        <v>89.988</v>
      </c>
      <c r="J144">
        <f>F144-E144</f>
        <v>1747</v>
      </c>
      <c r="K144" s="2">
        <f>1/(10^(-I144/400)+1)</f>
        <v>0.6266829210153837</v>
      </c>
      <c r="L144" s="2">
        <f>1-K144</f>
        <v>0.3733170789846163</v>
      </c>
      <c r="M144" s="3">
        <f>H144+I144</f>
        <v>1546.9880000000001</v>
      </c>
      <c r="N144" s="3">
        <f>G144-I144</f>
        <v>1402.0119999999999</v>
      </c>
      <c r="S144" s="3"/>
    </row>
    <row r="145" spans="1:19" x14ac:dyDescent="0.2">
      <c r="A145">
        <v>16</v>
      </c>
      <c r="B145" s="1">
        <v>44919</v>
      </c>
      <c r="C145" t="s">
        <v>26</v>
      </c>
      <c r="D145" t="s">
        <v>24</v>
      </c>
      <c r="E145">
        <v>0</v>
      </c>
      <c r="F145">
        <v>2210</v>
      </c>
      <c r="G145">
        <f>VLOOKUP(C145, ELO!$A$1:$D$33, 4, FALSE)</f>
        <v>1472</v>
      </c>
      <c r="H145">
        <f>VLOOKUP(D145, ELO!$A$1:$D$33, 4, FALSE)</f>
        <v>1457</v>
      </c>
      <c r="I145">
        <f>G145-H145+48+4*(J145/1000)</f>
        <v>71.84</v>
      </c>
      <c r="J145">
        <f>F145-E145</f>
        <v>2210</v>
      </c>
      <c r="K145" s="2">
        <f>1/(10^(-I145/400)+1)</f>
        <v>0.60193742608363043</v>
      </c>
      <c r="L145" s="2">
        <f>1-K145</f>
        <v>0.39806257391636957</v>
      </c>
      <c r="M145" s="3">
        <f>H145+I145</f>
        <v>1528.84</v>
      </c>
      <c r="N145" s="3">
        <f>G145-I145</f>
        <v>1400.16</v>
      </c>
      <c r="S145" s="3"/>
    </row>
    <row r="146" spans="1:19" x14ac:dyDescent="0.2">
      <c r="A146">
        <v>12</v>
      </c>
      <c r="B146" s="1">
        <v>44892</v>
      </c>
      <c r="C146" t="s">
        <v>30</v>
      </c>
      <c r="D146" t="s">
        <v>24</v>
      </c>
      <c r="E146">
        <v>0</v>
      </c>
      <c r="F146">
        <v>1266</v>
      </c>
      <c r="G146">
        <f>VLOOKUP(C146, ELO!$A$1:$D$33, 4, FALSE)</f>
        <v>1417</v>
      </c>
      <c r="H146">
        <f>VLOOKUP(D146, ELO!$A$1:$D$33, 4, FALSE)</f>
        <v>1457</v>
      </c>
      <c r="I146">
        <f>G146-H146+48+4*(J146/1000)+25</f>
        <v>38.064</v>
      </c>
      <c r="J146">
        <f>F146-E146</f>
        <v>1266</v>
      </c>
      <c r="K146" s="2">
        <f>1/(10^(-I146/400)+1)</f>
        <v>0.55456038254703954</v>
      </c>
      <c r="L146" s="2">
        <f>1-K146</f>
        <v>0.44543961745296046</v>
      </c>
      <c r="M146" s="3">
        <f>H146+I146</f>
        <v>1495.0640000000001</v>
      </c>
      <c r="N146" s="3">
        <f>G146-I146</f>
        <v>1378.9359999999999</v>
      </c>
      <c r="S146" s="3"/>
    </row>
    <row r="147" spans="1:19" x14ac:dyDescent="0.2">
      <c r="A147">
        <v>3</v>
      </c>
      <c r="B147" s="1">
        <v>44829</v>
      </c>
      <c r="C147" t="s">
        <v>20</v>
      </c>
      <c r="D147" t="s">
        <v>24</v>
      </c>
      <c r="E147">
        <v>0</v>
      </c>
      <c r="F147">
        <v>1802</v>
      </c>
      <c r="G147">
        <f>VLOOKUP(C147, ELO!$A$1:$D$33, 4, FALSE)</f>
        <v>1490</v>
      </c>
      <c r="H147">
        <f>VLOOKUP(D147, ELO!$A$1:$D$33, 4, FALSE)</f>
        <v>1457</v>
      </c>
      <c r="I147">
        <f>G147-H147+48+4*(J147/1000)</f>
        <v>88.207999999999998</v>
      </c>
      <c r="J147">
        <f>F147-E147</f>
        <v>1802</v>
      </c>
      <c r="K147" s="2">
        <f>1/(10^(-I147/400)+1)</f>
        <v>0.62428264205527828</v>
      </c>
      <c r="L147" s="2">
        <f>1-K147</f>
        <v>0.37571735794472172</v>
      </c>
      <c r="M147" s="3">
        <f>H147+I147</f>
        <v>1545.2080000000001</v>
      </c>
      <c r="N147" s="3">
        <f>G147-I147</f>
        <v>1401.7919999999999</v>
      </c>
      <c r="S147" s="3"/>
    </row>
    <row r="148" spans="1:19" x14ac:dyDescent="0.2">
      <c r="A148">
        <v>15</v>
      </c>
      <c r="B148" s="1">
        <v>44913</v>
      </c>
      <c r="C148" t="s">
        <v>4</v>
      </c>
      <c r="D148" t="s">
        <v>17</v>
      </c>
      <c r="E148">
        <v>0</v>
      </c>
      <c r="F148">
        <v>1425</v>
      </c>
      <c r="G148">
        <f>VLOOKUP(C148, ELO!$A$1:$D$33, 4, FALSE)</f>
        <v>1683</v>
      </c>
      <c r="H148">
        <f>VLOOKUP(D148, ELO!$A$1:$D$33, 4, FALSE)</f>
        <v>1578</v>
      </c>
      <c r="I148">
        <f>G148-H148+48+4*(J148/1000)</f>
        <v>158.69999999999999</v>
      </c>
      <c r="J148">
        <f>F148-E148</f>
        <v>1425</v>
      </c>
      <c r="K148" s="2">
        <f>1/(10^(-I148/400)+1)</f>
        <v>0.71372618278734656</v>
      </c>
      <c r="L148" s="2">
        <f>1-K148</f>
        <v>0.28627381721265344</v>
      </c>
      <c r="M148" s="3">
        <f>H148+I148</f>
        <v>1736.7</v>
      </c>
      <c r="N148" s="3">
        <f>G148-I148</f>
        <v>1524.3</v>
      </c>
      <c r="S148" s="3"/>
    </row>
    <row r="149" spans="1:19" x14ac:dyDescent="0.2">
      <c r="A149">
        <v>9</v>
      </c>
      <c r="B149" s="1">
        <v>44871</v>
      </c>
      <c r="C149" t="s">
        <v>6</v>
      </c>
      <c r="D149" t="s">
        <v>17</v>
      </c>
      <c r="E149">
        <v>0</v>
      </c>
      <c r="F149">
        <v>1382</v>
      </c>
      <c r="G149">
        <f>VLOOKUP(C149, ELO!$A$1:$D$33, 4, FALSE)</f>
        <v>1417</v>
      </c>
      <c r="H149">
        <f>VLOOKUP(D149, ELO!$A$1:$D$33, 4, FALSE)</f>
        <v>1578</v>
      </c>
      <c r="I149">
        <f>G149-H149+48+4*(J149/1000)</f>
        <v>-107.47199999999999</v>
      </c>
      <c r="J149">
        <f>F149-E149</f>
        <v>1382</v>
      </c>
      <c r="K149" s="2">
        <f>1/(10^(-I149/400)+1)</f>
        <v>0.3500866018223277</v>
      </c>
      <c r="L149" s="2">
        <f>1-K149</f>
        <v>0.64991339817767235</v>
      </c>
      <c r="M149" s="3">
        <f>H149+I149</f>
        <v>1470.528</v>
      </c>
      <c r="N149" s="3">
        <f>G149-I149</f>
        <v>1524.472</v>
      </c>
      <c r="S149" s="3"/>
    </row>
    <row r="150" spans="1:19" x14ac:dyDescent="0.2">
      <c r="A150">
        <v>4</v>
      </c>
      <c r="B150" s="1">
        <v>44833</v>
      </c>
      <c r="C150" t="s">
        <v>7</v>
      </c>
      <c r="D150" t="s">
        <v>17</v>
      </c>
      <c r="E150">
        <v>0</v>
      </c>
      <c r="F150">
        <v>1141</v>
      </c>
      <c r="G150">
        <f>VLOOKUP(C150, ELO!$A$1:$D$33, 4, FALSE)</f>
        <v>1504</v>
      </c>
      <c r="H150">
        <f>VLOOKUP(D150, ELO!$A$1:$D$33, 4, FALSE)</f>
        <v>1578</v>
      </c>
      <c r="I150">
        <f>G150-H150+48+4*(J150/1000)</f>
        <v>-21.436</v>
      </c>
      <c r="J150">
        <f>F150-E150</f>
        <v>1141</v>
      </c>
      <c r="K150" s="2">
        <f>1/(10^(-I150/400)+1)</f>
        <v>0.46919019997664063</v>
      </c>
      <c r="L150" s="2">
        <f>1-K150</f>
        <v>0.53080980002335942</v>
      </c>
      <c r="M150" s="3">
        <f>H150+I150</f>
        <v>1556.5640000000001</v>
      </c>
      <c r="N150" s="3">
        <f>G150-I150</f>
        <v>1525.4359999999999</v>
      </c>
      <c r="S150" s="3"/>
    </row>
    <row r="151" spans="1:19" x14ac:dyDescent="0.2">
      <c r="A151">
        <v>8</v>
      </c>
      <c r="B151" s="1">
        <v>44864</v>
      </c>
      <c r="C151" t="s">
        <v>11</v>
      </c>
      <c r="D151" t="s">
        <v>17</v>
      </c>
      <c r="E151">
        <v>0</v>
      </c>
      <c r="F151">
        <v>1401</v>
      </c>
      <c r="G151">
        <f>VLOOKUP(C151, ELO!$A$1:$D$33, 4, FALSE)</f>
        <v>1431</v>
      </c>
      <c r="H151">
        <f>VLOOKUP(D151, ELO!$A$1:$D$33, 4, FALSE)</f>
        <v>1578</v>
      </c>
      <c r="I151">
        <f>G151-H151+48+4*(J151/1000)</f>
        <v>-93.396000000000001</v>
      </c>
      <c r="J151">
        <f>F151-E151</f>
        <v>1401</v>
      </c>
      <c r="K151" s="2">
        <f>1/(10^(-I151/400)+1)</f>
        <v>0.36873893857569962</v>
      </c>
      <c r="L151" s="2">
        <f>1-K151</f>
        <v>0.63126106142430038</v>
      </c>
      <c r="M151" s="3">
        <f>H151+I151</f>
        <v>1484.604</v>
      </c>
      <c r="N151" s="3">
        <f>G151-I151</f>
        <v>1524.396</v>
      </c>
      <c r="S151" s="3"/>
    </row>
    <row r="152" spans="1:19" x14ac:dyDescent="0.2">
      <c r="A152">
        <v>14</v>
      </c>
      <c r="B152" s="1">
        <v>44906</v>
      </c>
      <c r="C152" t="s">
        <v>28</v>
      </c>
      <c r="D152" t="s">
        <v>17</v>
      </c>
      <c r="E152">
        <v>0</v>
      </c>
      <c r="F152">
        <v>2735</v>
      </c>
      <c r="G152">
        <f>VLOOKUP(C152, ELO!$A$1:$D$33, 4, FALSE)</f>
        <v>1558</v>
      </c>
      <c r="H152">
        <f>VLOOKUP(D152, ELO!$A$1:$D$33, 4, FALSE)</f>
        <v>1578</v>
      </c>
      <c r="I152">
        <f>G152-H152+48+4*(J152/1000)</f>
        <v>38.94</v>
      </c>
      <c r="J152">
        <f>F152-E152</f>
        <v>2735</v>
      </c>
      <c r="K152" s="2">
        <f>1/(10^(-I152/400)+1)</f>
        <v>0.55580569145279957</v>
      </c>
      <c r="L152" s="2">
        <f>1-K152</f>
        <v>0.44419430854720043</v>
      </c>
      <c r="M152" s="3">
        <f>H152+I152</f>
        <v>1616.94</v>
      </c>
      <c r="N152" s="3">
        <f>G152-I152</f>
        <v>1519.06</v>
      </c>
      <c r="S152" s="3"/>
    </row>
    <row r="153" spans="1:19" x14ac:dyDescent="0.2">
      <c r="A153">
        <v>17</v>
      </c>
      <c r="B153" s="1">
        <v>44927</v>
      </c>
      <c r="C153" t="s">
        <v>19</v>
      </c>
      <c r="D153" t="s">
        <v>17</v>
      </c>
      <c r="E153">
        <v>0</v>
      </c>
      <c r="F153">
        <v>1492</v>
      </c>
      <c r="G153">
        <f>VLOOKUP(C153, ELO!$A$1:$D$33, 4, FALSE)</f>
        <v>1509</v>
      </c>
      <c r="H153">
        <f>VLOOKUP(D153, ELO!$A$1:$D$33, 4, FALSE)</f>
        <v>1578</v>
      </c>
      <c r="I153">
        <f>G153-H153+48+4*(J153/1000)</f>
        <v>-15.032</v>
      </c>
      <c r="J153">
        <f>F153-E153</f>
        <v>1492</v>
      </c>
      <c r="K153" s="2">
        <f>1/(10^(-I153/400)+1)</f>
        <v>0.47838070116124115</v>
      </c>
      <c r="L153" s="2">
        <f>1-K153</f>
        <v>0.5216192988387589</v>
      </c>
      <c r="M153" s="3">
        <f>H153+I153</f>
        <v>1562.9680000000001</v>
      </c>
      <c r="N153" s="3">
        <f>G153-I153</f>
        <v>1524.0319999999999</v>
      </c>
      <c r="S153" s="3"/>
    </row>
    <row r="154" spans="1:19" x14ac:dyDescent="0.2">
      <c r="A154">
        <v>5</v>
      </c>
      <c r="B154" s="1">
        <v>44843</v>
      </c>
      <c r="C154" t="s">
        <v>23</v>
      </c>
      <c r="D154" t="s">
        <v>17</v>
      </c>
      <c r="E154">
        <v>0</v>
      </c>
      <c r="F154">
        <v>1299</v>
      </c>
      <c r="G154">
        <f>VLOOKUP(C154, ELO!$A$1:$D$33, 4, FALSE)</f>
        <v>1358</v>
      </c>
      <c r="H154">
        <f>VLOOKUP(D154, ELO!$A$1:$D$33, 4, FALSE)</f>
        <v>1578</v>
      </c>
      <c r="I154">
        <f>G154-H154+48+4*(J154/1000)</f>
        <v>-166.804</v>
      </c>
      <c r="J154">
        <f>F154-E154</f>
        <v>1299</v>
      </c>
      <c r="K154" s="2">
        <f>1/(10^(-I154/400)+1)</f>
        <v>0.27683795120400811</v>
      </c>
      <c r="L154" s="2">
        <f>1-K154</f>
        <v>0.72316204879599189</v>
      </c>
      <c r="M154" s="3">
        <f>H154+I154</f>
        <v>1411.1959999999999</v>
      </c>
      <c r="N154" s="3">
        <f>G154-I154</f>
        <v>1524.8040000000001</v>
      </c>
      <c r="S154" s="3"/>
    </row>
    <row r="155" spans="1:19" x14ac:dyDescent="0.2">
      <c r="A155">
        <v>13</v>
      </c>
      <c r="B155" s="1">
        <v>44899</v>
      </c>
      <c r="C155" t="s">
        <v>29</v>
      </c>
      <c r="D155" t="s">
        <v>17</v>
      </c>
      <c r="E155">
        <v>0</v>
      </c>
      <c r="F155">
        <v>3140</v>
      </c>
      <c r="G155">
        <f>VLOOKUP(C155, ELO!$A$1:$D$33, 4, FALSE)</f>
        <v>1535</v>
      </c>
      <c r="H155">
        <f>VLOOKUP(D155, ELO!$A$1:$D$33, 4, FALSE)</f>
        <v>1578</v>
      </c>
      <c r="I155">
        <f>G155-H155+48+4*(J155/1000)</f>
        <v>17.560000000000002</v>
      </c>
      <c r="J155">
        <f>F155-E155</f>
        <v>3140</v>
      </c>
      <c r="K155" s="2">
        <f>1/(10^(-I155/400)+1)</f>
        <v>0.52524937548413508</v>
      </c>
      <c r="L155" s="2">
        <f>1-K155</f>
        <v>0.47475062451586492</v>
      </c>
      <c r="M155" s="3">
        <f>H155+I155</f>
        <v>1595.56</v>
      </c>
      <c r="N155" s="3">
        <f>G155-I155</f>
        <v>1517.44</v>
      </c>
      <c r="S155" s="3"/>
    </row>
    <row r="156" spans="1:19" x14ac:dyDescent="0.2">
      <c r="A156">
        <v>10</v>
      </c>
      <c r="B156" s="1">
        <v>44878</v>
      </c>
      <c r="C156" t="s">
        <v>4</v>
      </c>
      <c r="D156" t="s">
        <v>18</v>
      </c>
      <c r="E156">
        <v>0</v>
      </c>
      <c r="F156">
        <v>958</v>
      </c>
      <c r="G156">
        <f>VLOOKUP(C156, ELO!$A$1:$D$33, 4, FALSE)</f>
        <v>1683</v>
      </c>
      <c r="H156">
        <f>VLOOKUP(D156, ELO!$A$1:$D$33, 4, FALSE)</f>
        <v>1529</v>
      </c>
      <c r="I156">
        <f>G156-H156+48+4*(J156/1000)</f>
        <v>205.83199999999999</v>
      </c>
      <c r="J156">
        <f>F156-E156</f>
        <v>958</v>
      </c>
      <c r="K156" s="2">
        <f>1/(10^(-I156/400)+1)</f>
        <v>0.76582127911877595</v>
      </c>
      <c r="L156" s="2">
        <f>1-K156</f>
        <v>0.23417872088122405</v>
      </c>
      <c r="M156" s="3">
        <f>H156+I156</f>
        <v>1734.8319999999999</v>
      </c>
      <c r="N156" s="3">
        <f>G156-I156</f>
        <v>1477.1680000000001</v>
      </c>
      <c r="S156" s="3"/>
    </row>
    <row r="157" spans="1:19" x14ac:dyDescent="0.2">
      <c r="A157">
        <v>18</v>
      </c>
      <c r="B157" s="1">
        <v>44934</v>
      </c>
      <c r="C157" t="s">
        <v>6</v>
      </c>
      <c r="D157" t="s">
        <v>18</v>
      </c>
      <c r="E157">
        <v>0</v>
      </c>
      <c r="F157">
        <v>409</v>
      </c>
      <c r="G157">
        <f>VLOOKUP(C157, ELO!$A$1:$D$33, 4, FALSE)</f>
        <v>1417</v>
      </c>
      <c r="H157">
        <f>VLOOKUP(D157, ELO!$A$1:$D$33, 4, FALSE)</f>
        <v>1529</v>
      </c>
      <c r="I157">
        <f>G157-H157+48+4*(J157/1000)</f>
        <v>-62.363999999999997</v>
      </c>
      <c r="J157">
        <f>F157-E157</f>
        <v>409</v>
      </c>
      <c r="K157" s="2">
        <f>1/(10^(-I157/400)+1)</f>
        <v>0.41120261760592208</v>
      </c>
      <c r="L157" s="2">
        <f>1-K157</f>
        <v>0.58879738239407797</v>
      </c>
      <c r="M157" s="3">
        <f>H157+I157</f>
        <v>1466.636</v>
      </c>
      <c r="N157" s="3">
        <f>G157-I157</f>
        <v>1479.364</v>
      </c>
      <c r="S157" s="3"/>
    </row>
    <row r="158" spans="1:19" x14ac:dyDescent="0.2">
      <c r="A158">
        <v>14</v>
      </c>
      <c r="B158" s="1">
        <v>44906</v>
      </c>
      <c r="C158" t="s">
        <v>11</v>
      </c>
      <c r="D158" t="s">
        <v>18</v>
      </c>
      <c r="E158">
        <v>0</v>
      </c>
      <c r="F158">
        <v>697</v>
      </c>
      <c r="G158">
        <f>VLOOKUP(C158, ELO!$A$1:$D$33, 4, FALSE)</f>
        <v>1431</v>
      </c>
      <c r="H158">
        <f>VLOOKUP(D158, ELO!$A$1:$D$33, 4, FALSE)</f>
        <v>1529</v>
      </c>
      <c r="I158">
        <f>G158-H158+48+4*(J158/1000)</f>
        <v>-47.212000000000003</v>
      </c>
      <c r="J158">
        <f>F158-E158</f>
        <v>697</v>
      </c>
      <c r="K158" s="2">
        <f>1/(10^(-I158/400)+1)</f>
        <v>0.43247160347399238</v>
      </c>
      <c r="L158" s="2">
        <f>1-K158</f>
        <v>0.56752839652600762</v>
      </c>
      <c r="M158" s="3">
        <f>H158+I158</f>
        <v>1481.788</v>
      </c>
      <c r="N158" s="3">
        <f>G158-I158</f>
        <v>1478.212</v>
      </c>
      <c r="S158" s="3"/>
    </row>
    <row r="159" spans="1:19" x14ac:dyDescent="0.2">
      <c r="A159">
        <v>17</v>
      </c>
      <c r="B159" s="1">
        <v>44927</v>
      </c>
      <c r="C159" t="s">
        <v>12</v>
      </c>
      <c r="D159" t="s">
        <v>18</v>
      </c>
      <c r="E159">
        <v>0</v>
      </c>
      <c r="F159">
        <v>280</v>
      </c>
      <c r="G159">
        <f>VLOOKUP(C159, ELO!$A$1:$D$33, 4, FALSE)</f>
        <v>1572</v>
      </c>
      <c r="H159">
        <f>VLOOKUP(D159, ELO!$A$1:$D$33, 4, FALSE)</f>
        <v>1529</v>
      </c>
      <c r="I159">
        <f>G159-H159+48+4*(J159/1000)</f>
        <v>92.12</v>
      </c>
      <c r="J159">
        <f>F159-E159</f>
        <v>280</v>
      </c>
      <c r="K159" s="2">
        <f>1/(10^(-I159/400)+1)</f>
        <v>0.62954966214610497</v>
      </c>
      <c r="L159" s="2">
        <f>1-K159</f>
        <v>0.37045033785389503</v>
      </c>
      <c r="M159" s="3">
        <f>H159+I159</f>
        <v>1621.12</v>
      </c>
      <c r="N159" s="3">
        <f>G159-I159</f>
        <v>1479.88</v>
      </c>
      <c r="S159" s="3"/>
    </row>
    <row r="160" spans="1:19" x14ac:dyDescent="0.2">
      <c r="A160">
        <v>6</v>
      </c>
      <c r="B160" s="1">
        <v>44850</v>
      </c>
      <c r="C160" t="s">
        <v>17</v>
      </c>
      <c r="D160" t="s">
        <v>18</v>
      </c>
      <c r="E160">
        <v>0</v>
      </c>
      <c r="F160">
        <v>1794</v>
      </c>
      <c r="G160">
        <f>VLOOKUP(C160, ELO!$A$1:$D$33, 4, FALSE)</f>
        <v>1578</v>
      </c>
      <c r="H160">
        <f>VLOOKUP(D160, ELO!$A$1:$D$33, 4, FALSE)</f>
        <v>1529</v>
      </c>
      <c r="I160">
        <f>G160-H160+48+4*(J160/1000)</f>
        <v>104.176</v>
      </c>
      <c r="J160">
        <f>F160-E160</f>
        <v>1794</v>
      </c>
      <c r="K160" s="2">
        <f>1/(10^(-I160/400)+1)</f>
        <v>0.64558429574381282</v>
      </c>
      <c r="L160" s="2">
        <f>1-K160</f>
        <v>0.35441570425618718</v>
      </c>
      <c r="M160" s="3">
        <f>H160+I160</f>
        <v>1633.1759999999999</v>
      </c>
      <c r="N160" s="3">
        <f>G160-I160</f>
        <v>1473.8240000000001</v>
      </c>
      <c r="S160" s="3"/>
    </row>
    <row r="161" spans="1:19" x14ac:dyDescent="0.2">
      <c r="A161">
        <v>4</v>
      </c>
      <c r="B161" s="1">
        <v>44836</v>
      </c>
      <c r="C161" t="s">
        <v>21</v>
      </c>
      <c r="D161" t="s">
        <v>18</v>
      </c>
      <c r="E161">
        <v>4627</v>
      </c>
      <c r="F161">
        <v>4076</v>
      </c>
      <c r="G161">
        <f>VLOOKUP(C161, ELO!$A$1:$D$33, 4, FALSE)</f>
        <v>1492</v>
      </c>
      <c r="H161">
        <f>VLOOKUP(D161, ELO!$A$1:$D$33, 4, FALSE)</f>
        <v>1529</v>
      </c>
      <c r="I161">
        <f>G161-H161+48+4*(J161/1000)</f>
        <v>8.7959999999999994</v>
      </c>
      <c r="J161">
        <f>F161-E161</f>
        <v>-551</v>
      </c>
      <c r="K161" s="2">
        <f>1/(10^(-I161/400)+1)</f>
        <v>0.51265575777597916</v>
      </c>
      <c r="L161" s="2">
        <f>1-K161</f>
        <v>0.48734424222402084</v>
      </c>
      <c r="M161" s="3">
        <f>H161+I161</f>
        <v>1537.796</v>
      </c>
      <c r="N161" s="3">
        <f>G161-I161</f>
        <v>1483.204</v>
      </c>
      <c r="S161" s="3"/>
    </row>
    <row r="162" spans="1:19" x14ac:dyDescent="0.2">
      <c r="A162">
        <v>9</v>
      </c>
      <c r="B162" s="1">
        <v>44871</v>
      </c>
      <c r="C162" t="s">
        <v>32</v>
      </c>
      <c r="D162" t="s">
        <v>18</v>
      </c>
      <c r="E162">
        <v>0</v>
      </c>
      <c r="F162">
        <v>1115</v>
      </c>
      <c r="G162">
        <f>VLOOKUP(C162, ELO!$A$1:$D$33, 4, FALSE)</f>
        <v>1471</v>
      </c>
      <c r="H162">
        <f>VLOOKUP(D162, ELO!$A$1:$D$33, 4, FALSE)</f>
        <v>1529</v>
      </c>
      <c r="I162">
        <f>G162-H162+48+4*(J162/1000)</f>
        <v>-5.54</v>
      </c>
      <c r="J162">
        <f>F162-E162</f>
        <v>1115</v>
      </c>
      <c r="K162" s="2">
        <f>1/(10^(-I162/400)+1)</f>
        <v>0.49202797474870846</v>
      </c>
      <c r="L162" s="2">
        <f>1-K162</f>
        <v>0.50797202525129159</v>
      </c>
      <c r="M162" s="3">
        <f>H162+I162</f>
        <v>1523.46</v>
      </c>
      <c r="N162" s="3">
        <f>G162-I162</f>
        <v>1476.54</v>
      </c>
      <c r="S162" s="3"/>
    </row>
    <row r="163" spans="1:19" x14ac:dyDescent="0.2">
      <c r="A163">
        <v>14</v>
      </c>
      <c r="B163" s="1">
        <v>44907</v>
      </c>
      <c r="C163" t="s">
        <v>1</v>
      </c>
      <c r="D163" t="s">
        <v>19</v>
      </c>
      <c r="E163">
        <v>0</v>
      </c>
      <c r="F163">
        <v>2700</v>
      </c>
      <c r="G163">
        <f>VLOOKUP(C163, ELO!$A$1:$D$33, 4, FALSE)</f>
        <v>1495</v>
      </c>
      <c r="H163">
        <f>VLOOKUP(D163, ELO!$A$1:$D$33, 4, FALSE)</f>
        <v>1509</v>
      </c>
      <c r="I163">
        <f>G163-H163+48+4*(J163/1000)+25</f>
        <v>69.8</v>
      </c>
      <c r="J163">
        <f>F163-E163</f>
        <v>2700</v>
      </c>
      <c r="K163" s="2">
        <f>1/(10^(-I163/400)+1)</f>
        <v>0.59912031641588392</v>
      </c>
      <c r="L163" s="2">
        <f>1-K163</f>
        <v>0.40087968358411608</v>
      </c>
      <c r="M163" s="3">
        <f>H163+I163</f>
        <v>1578.8</v>
      </c>
      <c r="N163" s="3">
        <f>G163-I163</f>
        <v>1425.2</v>
      </c>
      <c r="S163" s="3"/>
    </row>
    <row r="164" spans="1:19" x14ac:dyDescent="0.2">
      <c r="A164">
        <v>18</v>
      </c>
      <c r="B164" s="1">
        <v>44934</v>
      </c>
      <c r="C164" t="s">
        <v>4</v>
      </c>
      <c r="D164" t="s">
        <v>19</v>
      </c>
      <c r="E164">
        <v>0</v>
      </c>
      <c r="F164">
        <v>455</v>
      </c>
      <c r="G164">
        <f>VLOOKUP(C164, ELO!$A$1:$D$33, 4, FALSE)</f>
        <v>1683</v>
      </c>
      <c r="H164">
        <f>VLOOKUP(D164, ELO!$A$1:$D$33, 4, FALSE)</f>
        <v>1509</v>
      </c>
      <c r="I164">
        <f>G164-H164+48+4*(J164/1000)</f>
        <v>223.82</v>
      </c>
      <c r="J164">
        <f>F164-E164</f>
        <v>455</v>
      </c>
      <c r="K164" s="2">
        <f>1/(10^(-I164/400)+1)</f>
        <v>0.78387819581446039</v>
      </c>
      <c r="L164" s="2">
        <f>1-K164</f>
        <v>0.21612180418553961</v>
      </c>
      <c r="M164" s="3">
        <f>H164+I164</f>
        <v>1732.82</v>
      </c>
      <c r="N164" s="3">
        <f>G164-I164</f>
        <v>1459.18</v>
      </c>
      <c r="S164" s="3"/>
    </row>
    <row r="165" spans="1:19" x14ac:dyDescent="0.2">
      <c r="A165">
        <v>6</v>
      </c>
      <c r="B165" s="1">
        <v>44850</v>
      </c>
      <c r="C165" t="s">
        <v>8</v>
      </c>
      <c r="D165" t="s">
        <v>19</v>
      </c>
      <c r="E165">
        <v>0</v>
      </c>
      <c r="F165">
        <v>639</v>
      </c>
      <c r="G165">
        <f>VLOOKUP(C165, ELO!$A$1:$D$33, 4, FALSE)</f>
        <v>1531</v>
      </c>
      <c r="H165">
        <f>VLOOKUP(D165, ELO!$A$1:$D$33, 4, FALSE)</f>
        <v>1509</v>
      </c>
      <c r="I165">
        <f>G165-H165+48+4*(J165/1000)</f>
        <v>72.555999999999997</v>
      </c>
      <c r="J165">
        <f>F165-E165</f>
        <v>639</v>
      </c>
      <c r="K165" s="2">
        <f>1/(10^(-I165/400)+1)</f>
        <v>0.60292458794726678</v>
      </c>
      <c r="L165" s="2">
        <f>1-K165</f>
        <v>0.39707541205273322</v>
      </c>
      <c r="M165" s="3">
        <f>H165+I165</f>
        <v>1581.556</v>
      </c>
      <c r="N165" s="3">
        <f>G165-I165</f>
        <v>1458.444</v>
      </c>
      <c r="S165" s="3"/>
    </row>
    <row r="166" spans="1:19" x14ac:dyDescent="0.2">
      <c r="A166">
        <v>4</v>
      </c>
      <c r="B166" s="1">
        <v>44836</v>
      </c>
      <c r="C166" t="s">
        <v>12</v>
      </c>
      <c r="D166" t="s">
        <v>19</v>
      </c>
      <c r="E166">
        <v>0</v>
      </c>
      <c r="F166">
        <v>1192</v>
      </c>
      <c r="G166">
        <f>VLOOKUP(C166, ELO!$A$1:$D$33, 4, FALSE)</f>
        <v>1572</v>
      </c>
      <c r="H166">
        <f>VLOOKUP(D166, ELO!$A$1:$D$33, 4, FALSE)</f>
        <v>1509</v>
      </c>
      <c r="I166">
        <f>G166-H166+48+4*(J166/1000)</f>
        <v>115.768</v>
      </c>
      <c r="J166">
        <f>F166-E166</f>
        <v>1192</v>
      </c>
      <c r="K166" s="2">
        <f>1/(10^(-I166/400)+1)</f>
        <v>0.66069976918183582</v>
      </c>
      <c r="L166" s="2">
        <f>1-K166</f>
        <v>0.33930023081816418</v>
      </c>
      <c r="M166" s="3">
        <f>H166+I166</f>
        <v>1624.768</v>
      </c>
      <c r="N166" s="3">
        <f>G166-I166</f>
        <v>1456.232</v>
      </c>
      <c r="S166" s="3"/>
    </row>
    <row r="167" spans="1:19" x14ac:dyDescent="0.2">
      <c r="A167">
        <v>15</v>
      </c>
      <c r="B167" s="1">
        <v>44913</v>
      </c>
      <c r="C167" t="s">
        <v>24</v>
      </c>
      <c r="D167" t="s">
        <v>19</v>
      </c>
      <c r="E167">
        <v>0</v>
      </c>
      <c r="F167">
        <v>2722</v>
      </c>
      <c r="G167">
        <f>VLOOKUP(C167, ELO!$A$1:$D$33, 4, FALSE)</f>
        <v>1457</v>
      </c>
      <c r="H167">
        <f>VLOOKUP(D167, ELO!$A$1:$D$33, 4, FALSE)</f>
        <v>1509</v>
      </c>
      <c r="I167">
        <f>G167-H167+48+4*(J167/1000)</f>
        <v>6.8879999999999999</v>
      </c>
      <c r="J167">
        <f>F167-E167</f>
        <v>2722</v>
      </c>
      <c r="K167" s="2">
        <f>1/(10^(-I167/400)+1)</f>
        <v>0.50991133034015901</v>
      </c>
      <c r="L167" s="2">
        <f>1-K167</f>
        <v>0.49008866965984099</v>
      </c>
      <c r="M167" s="3">
        <f>H167+I167</f>
        <v>1515.8879999999999</v>
      </c>
      <c r="N167" s="3">
        <f>G167-I167</f>
        <v>1450.1120000000001</v>
      </c>
      <c r="S167" s="3"/>
    </row>
    <row r="168" spans="1:19" x14ac:dyDescent="0.2">
      <c r="A168">
        <v>12</v>
      </c>
      <c r="B168" s="1">
        <v>44889</v>
      </c>
      <c r="C168" t="s">
        <v>18</v>
      </c>
      <c r="D168" t="s">
        <v>19</v>
      </c>
      <c r="E168">
        <v>0</v>
      </c>
      <c r="F168">
        <v>1392</v>
      </c>
      <c r="G168">
        <f>VLOOKUP(C168, ELO!$A$1:$D$33, 4, FALSE)</f>
        <v>1529</v>
      </c>
      <c r="H168">
        <f>VLOOKUP(D168, ELO!$A$1:$D$33, 4, FALSE)</f>
        <v>1509</v>
      </c>
      <c r="I168">
        <f>G168-H168+48+4*(J168/1000)</f>
        <v>73.567999999999998</v>
      </c>
      <c r="J168">
        <f>F168-E168</f>
        <v>1392</v>
      </c>
      <c r="K168" s="2">
        <f>1/(10^(-I168/400)+1)</f>
        <v>0.60431842065577956</v>
      </c>
      <c r="L168" s="2">
        <f>1-K168</f>
        <v>0.39568157934422044</v>
      </c>
      <c r="M168" s="3">
        <f>H168+I168</f>
        <v>1582.568</v>
      </c>
      <c r="N168" s="3">
        <f>G168-I168</f>
        <v>1455.432</v>
      </c>
      <c r="S168" s="3"/>
    </row>
    <row r="169" spans="1:19" x14ac:dyDescent="0.2">
      <c r="A169">
        <v>8</v>
      </c>
      <c r="B169" s="1">
        <v>44864</v>
      </c>
      <c r="C169" t="s">
        <v>23</v>
      </c>
      <c r="D169" t="s">
        <v>19</v>
      </c>
      <c r="E169">
        <v>0</v>
      </c>
      <c r="F169">
        <v>204</v>
      </c>
      <c r="G169">
        <f>VLOOKUP(C169, ELO!$A$1:$D$33, 4, FALSE)</f>
        <v>1358</v>
      </c>
      <c r="H169">
        <f>VLOOKUP(D169, ELO!$A$1:$D$33, 4, FALSE)</f>
        <v>1509</v>
      </c>
      <c r="I169">
        <f>G169-H169+48+4*(J169/1000)</f>
        <v>-102.184</v>
      </c>
      <c r="J169">
        <f>F169-E169</f>
        <v>204</v>
      </c>
      <c r="K169" s="2">
        <f>1/(10^(-I169/400)+1)</f>
        <v>0.35704374319121901</v>
      </c>
      <c r="L169" s="2">
        <f>1-K169</f>
        <v>0.64295625680878099</v>
      </c>
      <c r="M169" s="3">
        <f>H169+I169</f>
        <v>1406.816</v>
      </c>
      <c r="N169" s="3">
        <f>G169-I169</f>
        <v>1460.184</v>
      </c>
      <c r="S169" s="3"/>
    </row>
    <row r="170" spans="1:19" x14ac:dyDescent="0.2">
      <c r="A170">
        <v>7</v>
      </c>
      <c r="B170" s="1">
        <v>44854</v>
      </c>
      <c r="C170" t="s">
        <v>1</v>
      </c>
      <c r="D170" t="s">
        <v>21</v>
      </c>
      <c r="E170">
        <v>0</v>
      </c>
      <c r="F170">
        <v>1548</v>
      </c>
      <c r="G170">
        <f>VLOOKUP(C170, ELO!$A$1:$D$33, 4, FALSE)</f>
        <v>1495</v>
      </c>
      <c r="H170">
        <f>VLOOKUP(D170, ELO!$A$1:$D$33, 4, FALSE)</f>
        <v>1492</v>
      </c>
      <c r="I170">
        <f>G170-H170+48+4*(J170/1000)</f>
        <v>57.192</v>
      </c>
      <c r="J170">
        <f>F170-E170</f>
        <v>1548</v>
      </c>
      <c r="K170" s="2">
        <f>1/(10^(-I170/400)+1)</f>
        <v>0.58157045881768288</v>
      </c>
      <c r="L170" s="2">
        <f>1-K170</f>
        <v>0.41842954118231712</v>
      </c>
      <c r="M170" s="3">
        <f>H170+I170</f>
        <v>1549.192</v>
      </c>
      <c r="N170" s="3">
        <f>G170-I170</f>
        <v>1437.808</v>
      </c>
      <c r="S170" s="3"/>
    </row>
    <row r="171" spans="1:19" x14ac:dyDescent="0.2">
      <c r="A171">
        <v>3</v>
      </c>
      <c r="B171" s="1">
        <v>44829</v>
      </c>
      <c r="C171" t="s">
        <v>5</v>
      </c>
      <c r="D171" t="s">
        <v>21</v>
      </c>
      <c r="E171">
        <v>0</v>
      </c>
      <c r="F171">
        <v>713</v>
      </c>
      <c r="G171">
        <f>VLOOKUP(C171, ELO!$A$1:$D$33, 4, FALSE)</f>
        <v>1387</v>
      </c>
      <c r="H171">
        <f>VLOOKUP(D171, ELO!$A$1:$D$33, 4, FALSE)</f>
        <v>1492</v>
      </c>
      <c r="I171">
        <f>G171-H171+48+4*(J171/1000)</f>
        <v>-54.148000000000003</v>
      </c>
      <c r="J171">
        <f>F171-E171</f>
        <v>713</v>
      </c>
      <c r="K171" s="2">
        <f>1/(10^(-I171/400)+1)</f>
        <v>0.42269961211192164</v>
      </c>
      <c r="L171" s="2">
        <f>1-K171</f>
        <v>0.57730038788807836</v>
      </c>
      <c r="M171" s="3">
        <f>H171+I171</f>
        <v>1437.8520000000001</v>
      </c>
      <c r="N171" s="3">
        <f>G171-I171</f>
        <v>1441.1479999999999</v>
      </c>
      <c r="S171" s="3"/>
    </row>
    <row r="172" spans="1:19" x14ac:dyDescent="0.2">
      <c r="A172">
        <v>16</v>
      </c>
      <c r="B172" s="1">
        <v>44919</v>
      </c>
      <c r="C172" t="s">
        <v>8</v>
      </c>
      <c r="D172" t="s">
        <v>21</v>
      </c>
      <c r="E172">
        <v>0</v>
      </c>
      <c r="F172">
        <v>1070</v>
      </c>
      <c r="G172">
        <f>VLOOKUP(C172, ELO!$A$1:$D$33, 4, FALSE)</f>
        <v>1531</v>
      </c>
      <c r="H172">
        <f>VLOOKUP(D172, ELO!$A$1:$D$33, 4, FALSE)</f>
        <v>1492</v>
      </c>
      <c r="I172">
        <f>G172-H172+48+4*(J172/1000)</f>
        <v>91.28</v>
      </c>
      <c r="J172">
        <f>F172-E172</f>
        <v>1070</v>
      </c>
      <c r="K172" s="2">
        <f>1/(10^(-I172/400)+1)</f>
        <v>0.62842125385989145</v>
      </c>
      <c r="L172" s="2">
        <f>1-K172</f>
        <v>0.37157874614010855</v>
      </c>
      <c r="M172" s="3">
        <f>H172+I172</f>
        <v>1583.28</v>
      </c>
      <c r="N172" s="3">
        <f>G172-I172</f>
        <v>1439.72</v>
      </c>
      <c r="S172" s="3"/>
    </row>
    <row r="173" spans="1:19" x14ac:dyDescent="0.2">
      <c r="A173">
        <v>17</v>
      </c>
      <c r="B173" s="1">
        <v>44927</v>
      </c>
      <c r="C173" t="s">
        <v>25</v>
      </c>
      <c r="D173" t="s">
        <v>21</v>
      </c>
      <c r="E173">
        <v>0</v>
      </c>
      <c r="F173">
        <v>1245</v>
      </c>
      <c r="G173">
        <f>VLOOKUP(C173, ELO!$A$1:$D$33, 4, FALSE)</f>
        <v>1586</v>
      </c>
      <c r="H173">
        <f>VLOOKUP(D173, ELO!$A$1:$D$33, 4, FALSE)</f>
        <v>1492</v>
      </c>
      <c r="I173">
        <f>G173-H173+48+4*(J173/1000)</f>
        <v>146.97999999999999</v>
      </c>
      <c r="J173">
        <f>F173-E173</f>
        <v>1245</v>
      </c>
      <c r="K173" s="2">
        <f>1/(10^(-I173/400)+1)</f>
        <v>0.69974521494904385</v>
      </c>
      <c r="L173" s="2">
        <f>1-K173</f>
        <v>0.30025478505095615</v>
      </c>
      <c r="M173" s="3">
        <f>H173+I173</f>
        <v>1638.98</v>
      </c>
      <c r="N173" s="3">
        <f>G173-I173</f>
        <v>1439.02</v>
      </c>
      <c r="S173" s="3"/>
    </row>
    <row r="174" spans="1:19" x14ac:dyDescent="0.2">
      <c r="A174">
        <v>10</v>
      </c>
      <c r="B174" s="1">
        <v>44878</v>
      </c>
      <c r="C174" t="s">
        <v>26</v>
      </c>
      <c r="D174" t="s">
        <v>21</v>
      </c>
      <c r="E174">
        <v>0</v>
      </c>
      <c r="F174">
        <v>1108</v>
      </c>
      <c r="G174">
        <f>VLOOKUP(C174, ELO!$A$1:$D$33, 4, FALSE)</f>
        <v>1472</v>
      </c>
      <c r="H174">
        <f>VLOOKUP(D174, ELO!$A$1:$D$33, 4, FALSE)</f>
        <v>1492</v>
      </c>
      <c r="I174">
        <f>G174-H174+48+4*(J174/1000)+25</f>
        <v>57.432000000000002</v>
      </c>
      <c r="J174">
        <f>F174-E174</f>
        <v>1108</v>
      </c>
      <c r="K174" s="2">
        <f>1/(10^(-I174/400)+1)</f>
        <v>0.58190661616415174</v>
      </c>
      <c r="L174" s="2">
        <f>1-K174</f>
        <v>0.41809338383584826</v>
      </c>
      <c r="M174" s="3">
        <f>H174+I174</f>
        <v>1549.432</v>
      </c>
      <c r="N174" s="3">
        <f>G174-I174</f>
        <v>1414.568</v>
      </c>
      <c r="S174" s="3"/>
    </row>
    <row r="175" spans="1:19" x14ac:dyDescent="0.2">
      <c r="A175">
        <v>12</v>
      </c>
      <c r="B175" s="1">
        <v>44892</v>
      </c>
      <c r="C175" t="s">
        <v>29</v>
      </c>
      <c r="D175" t="s">
        <v>21</v>
      </c>
      <c r="E175">
        <v>0</v>
      </c>
      <c r="F175">
        <v>2298</v>
      </c>
      <c r="G175">
        <f>VLOOKUP(C175, ELO!$A$1:$D$33, 4, FALSE)</f>
        <v>1535</v>
      </c>
      <c r="H175">
        <f>VLOOKUP(D175, ELO!$A$1:$D$33, 4, FALSE)</f>
        <v>1492</v>
      </c>
      <c r="I175">
        <f>G175-H175+48+4*(J175/1000)</f>
        <v>100.19200000000001</v>
      </c>
      <c r="J175">
        <f>F175-E175</f>
        <v>2298</v>
      </c>
      <c r="K175" s="2">
        <f>1/(10^(-I175/400)+1)</f>
        <v>0.64031958773595421</v>
      </c>
      <c r="L175" s="2">
        <f>1-K175</f>
        <v>0.35968041226404579</v>
      </c>
      <c r="M175" s="3">
        <f>H175+I175</f>
        <v>1592.192</v>
      </c>
      <c r="N175" s="3">
        <f>G175-I175</f>
        <v>1434.808</v>
      </c>
      <c r="S175" s="3"/>
    </row>
    <row r="176" spans="1:19" x14ac:dyDescent="0.2">
      <c r="A176">
        <v>13</v>
      </c>
      <c r="B176" s="1">
        <v>44900</v>
      </c>
      <c r="C176" t="s">
        <v>31</v>
      </c>
      <c r="D176" t="s">
        <v>21</v>
      </c>
      <c r="E176">
        <v>0</v>
      </c>
      <c r="F176">
        <v>668</v>
      </c>
      <c r="G176">
        <f>VLOOKUP(C176, ELO!$A$1:$D$33, 4, FALSE)</f>
        <v>1641</v>
      </c>
      <c r="H176">
        <f>VLOOKUP(D176, ELO!$A$1:$D$33, 4, FALSE)</f>
        <v>1492</v>
      </c>
      <c r="I176">
        <f>G176-H176+48+4*(J176/1000)</f>
        <v>199.672</v>
      </c>
      <c r="J176">
        <f>F176-E176</f>
        <v>668</v>
      </c>
      <c r="K176" s="2">
        <f>1/(10^(-I176/400)+1)</f>
        <v>0.75940211624456944</v>
      </c>
      <c r="L176" s="2">
        <f>1-K176</f>
        <v>0.24059788375543056</v>
      </c>
      <c r="M176" s="3">
        <f>H176+I176</f>
        <v>1691.672</v>
      </c>
      <c r="N176" s="3">
        <f>G176-I176</f>
        <v>1441.328</v>
      </c>
      <c r="S176" s="3"/>
    </row>
    <row r="177" spans="1:19" x14ac:dyDescent="0.2">
      <c r="A177">
        <v>12</v>
      </c>
      <c r="B177" s="1">
        <v>44889</v>
      </c>
      <c r="C177" t="s">
        <v>9</v>
      </c>
      <c r="D177" t="s">
        <v>22</v>
      </c>
      <c r="E177">
        <v>0</v>
      </c>
      <c r="F177">
        <v>1589</v>
      </c>
      <c r="G177">
        <f>VLOOKUP(C177, ELO!$A$1:$D$33, 4, FALSE)</f>
        <v>1536</v>
      </c>
      <c r="H177">
        <f>VLOOKUP(D177, ELO!$A$1:$D$33, 4, FALSE)</f>
        <v>1451</v>
      </c>
      <c r="I177">
        <f>G177-H177+48+4*(J177/1000)</f>
        <v>139.35599999999999</v>
      </c>
      <c r="J177">
        <f>F177-E177</f>
        <v>1589</v>
      </c>
      <c r="K177" s="2">
        <f>1/(10^(-I177/400)+1)</f>
        <v>0.69044437710530027</v>
      </c>
      <c r="L177" s="2">
        <f>1-K177</f>
        <v>0.30955562289469973</v>
      </c>
      <c r="M177" s="3">
        <f>H177+I177</f>
        <v>1590.356</v>
      </c>
      <c r="N177" s="3">
        <f>G177-I177</f>
        <v>1396.644</v>
      </c>
      <c r="S177" s="3"/>
    </row>
    <row r="178" spans="1:19" x14ac:dyDescent="0.2">
      <c r="A178">
        <v>5</v>
      </c>
      <c r="B178" s="1">
        <v>44843</v>
      </c>
      <c r="C178" t="s">
        <v>12</v>
      </c>
      <c r="D178" t="s">
        <v>22</v>
      </c>
      <c r="E178">
        <v>3841</v>
      </c>
      <c r="F178">
        <v>3461</v>
      </c>
      <c r="G178">
        <f>VLOOKUP(C178, ELO!$A$1:$D$33, 4, FALSE)</f>
        <v>1572</v>
      </c>
      <c r="H178">
        <f>VLOOKUP(D178, ELO!$A$1:$D$33, 4, FALSE)</f>
        <v>1451</v>
      </c>
      <c r="I178">
        <f>G178-H178+48+4*(J178/1000)</f>
        <v>167.48</v>
      </c>
      <c r="J178">
        <f>F178-E178</f>
        <v>-380</v>
      </c>
      <c r="K178" s="2">
        <f>1/(10^(-I178/400)+1)</f>
        <v>0.72394041884899907</v>
      </c>
      <c r="L178" s="2">
        <f>1-K178</f>
        <v>0.27605958115100093</v>
      </c>
      <c r="M178" s="3">
        <f>H178+I178</f>
        <v>1618.48</v>
      </c>
      <c r="N178" s="3">
        <f>G178-I178</f>
        <v>1404.52</v>
      </c>
      <c r="S178" s="3"/>
    </row>
    <row r="179" spans="1:19" x14ac:dyDescent="0.2">
      <c r="A179">
        <v>7</v>
      </c>
      <c r="B179" s="1">
        <v>44857</v>
      </c>
      <c r="C179" t="s">
        <v>15</v>
      </c>
      <c r="D179" t="s">
        <v>22</v>
      </c>
      <c r="E179">
        <v>0</v>
      </c>
      <c r="F179">
        <v>953</v>
      </c>
      <c r="G179">
        <f>VLOOKUP(C179, ELO!$A$1:$D$33, 4, FALSE)</f>
        <v>1436</v>
      </c>
      <c r="H179">
        <f>VLOOKUP(D179, ELO!$A$1:$D$33, 4, FALSE)</f>
        <v>1451</v>
      </c>
      <c r="I179">
        <f>G179-H179+48+4*(J179/1000)</f>
        <v>36.811999999999998</v>
      </c>
      <c r="J179">
        <f>F179-E179</f>
        <v>953</v>
      </c>
      <c r="K179" s="2">
        <f>1/(10^(-I179/400)+1)</f>
        <v>0.55277937141296984</v>
      </c>
      <c r="L179" s="2">
        <f>1-K179</f>
        <v>0.44722062858703016</v>
      </c>
      <c r="M179" s="3">
        <f>H179+I179</f>
        <v>1487.8119999999999</v>
      </c>
      <c r="N179" s="3">
        <f>G179-I179</f>
        <v>1399.1880000000001</v>
      </c>
      <c r="S179" s="3"/>
    </row>
    <row r="180" spans="1:19" x14ac:dyDescent="0.2">
      <c r="A180">
        <v>16</v>
      </c>
      <c r="B180" s="1">
        <v>44919</v>
      </c>
      <c r="C180" t="s">
        <v>18</v>
      </c>
      <c r="D180" t="s">
        <v>22</v>
      </c>
      <c r="E180">
        <v>0</v>
      </c>
      <c r="F180">
        <v>1211</v>
      </c>
      <c r="G180">
        <f>VLOOKUP(C180, ELO!$A$1:$D$33, 4, FALSE)</f>
        <v>1529</v>
      </c>
      <c r="H180">
        <f>VLOOKUP(D180, ELO!$A$1:$D$33, 4, FALSE)</f>
        <v>1451</v>
      </c>
      <c r="I180">
        <f>G180-H180+48+4*(J180/1000)</f>
        <v>130.84399999999999</v>
      </c>
      <c r="J180">
        <f>F180-E180</f>
        <v>1211</v>
      </c>
      <c r="K180" s="2">
        <f>1/(10^(-I180/400)+1)</f>
        <v>0.67987526042214608</v>
      </c>
      <c r="L180" s="2">
        <f>1-K180</f>
        <v>0.32012473957785392</v>
      </c>
      <c r="M180" s="3">
        <f>H180+I180</f>
        <v>1581.8440000000001</v>
      </c>
      <c r="N180" s="3">
        <f>G180-I180</f>
        <v>1398.1559999999999</v>
      </c>
      <c r="S180" s="3"/>
    </row>
    <row r="181" spans="1:19" x14ac:dyDescent="0.2">
      <c r="A181">
        <v>18</v>
      </c>
      <c r="B181" s="1">
        <v>44934</v>
      </c>
      <c r="C181" t="s">
        <v>25</v>
      </c>
      <c r="D181" t="s">
        <v>22</v>
      </c>
      <c r="E181">
        <v>0</v>
      </c>
      <c r="F181">
        <v>91</v>
      </c>
      <c r="G181">
        <f>VLOOKUP(C181, ELO!$A$1:$D$33, 4, FALSE)</f>
        <v>1586</v>
      </c>
      <c r="H181">
        <f>VLOOKUP(D181, ELO!$A$1:$D$33, 4, FALSE)</f>
        <v>1451</v>
      </c>
      <c r="I181">
        <f>G181-H181+48+4*(J181/1000)</f>
        <v>183.364</v>
      </c>
      <c r="J181">
        <f>F181-E181</f>
        <v>91</v>
      </c>
      <c r="K181" s="2">
        <f>1/(10^(-I181/400)+1)</f>
        <v>0.74183501941932972</v>
      </c>
      <c r="L181" s="2">
        <f>1-K181</f>
        <v>0.25816498058067028</v>
      </c>
      <c r="M181" s="3">
        <f>H181+I181</f>
        <v>1634.364</v>
      </c>
      <c r="N181" s="3">
        <f>G181-I181</f>
        <v>1402.636</v>
      </c>
      <c r="S181" s="3"/>
    </row>
    <row r="182" spans="1:19" x14ac:dyDescent="0.2">
      <c r="A182">
        <v>8</v>
      </c>
      <c r="B182" s="1">
        <v>44864</v>
      </c>
      <c r="C182" t="s">
        <v>30</v>
      </c>
      <c r="D182" t="s">
        <v>22</v>
      </c>
      <c r="E182">
        <v>0</v>
      </c>
      <c r="F182">
        <v>2864</v>
      </c>
      <c r="G182">
        <f>VLOOKUP(C182, ELO!$A$1:$D$33, 4, FALSE)</f>
        <v>1417</v>
      </c>
      <c r="H182">
        <f>VLOOKUP(D182, ELO!$A$1:$D$33, 4, FALSE)</f>
        <v>1451</v>
      </c>
      <c r="I182">
        <f>G182-H182+48+4*(J182/1000)</f>
        <v>25.456</v>
      </c>
      <c r="J182">
        <f>F182-E182</f>
        <v>2864</v>
      </c>
      <c r="K182" s="2">
        <f>1/(10^(-I182/400)+1)</f>
        <v>0.53656871571815867</v>
      </c>
      <c r="L182" s="2">
        <f>1-K182</f>
        <v>0.46343128428184133</v>
      </c>
      <c r="M182" s="3">
        <f>H182+I182</f>
        <v>1476.4559999999999</v>
      </c>
      <c r="N182" s="3">
        <f>G182-I182</f>
        <v>1391.5440000000001</v>
      </c>
      <c r="S182" s="3"/>
    </row>
    <row r="183" spans="1:19" x14ac:dyDescent="0.2">
      <c r="A183">
        <v>15</v>
      </c>
      <c r="B183" s="1">
        <v>44913</v>
      </c>
      <c r="C183" t="s">
        <v>32</v>
      </c>
      <c r="D183" t="s">
        <v>22</v>
      </c>
      <c r="E183">
        <v>0</v>
      </c>
      <c r="F183">
        <v>228</v>
      </c>
      <c r="G183">
        <f>VLOOKUP(C183, ELO!$A$1:$D$33, 4, FALSE)</f>
        <v>1471</v>
      </c>
      <c r="H183">
        <f>VLOOKUP(D183, ELO!$A$1:$D$33, 4, FALSE)</f>
        <v>1451</v>
      </c>
      <c r="I183">
        <f>G183-H183+48+4*(J183/1000)+25</f>
        <v>93.912000000000006</v>
      </c>
      <c r="J183">
        <f>F183-E183</f>
        <v>228</v>
      </c>
      <c r="K183" s="2">
        <f>1/(10^(-I183/400)+1)</f>
        <v>0.63195219785928314</v>
      </c>
      <c r="L183" s="2">
        <f>1-K183</f>
        <v>0.36804780214071686</v>
      </c>
      <c r="M183" s="3">
        <f>H183+I183</f>
        <v>1544.912</v>
      </c>
      <c r="N183" s="3">
        <f>G183-I183</f>
        <v>1377.088</v>
      </c>
      <c r="S183" s="3"/>
    </row>
    <row r="184" spans="1:19" x14ac:dyDescent="0.2">
      <c r="A184">
        <v>14</v>
      </c>
      <c r="B184" s="1">
        <v>44906</v>
      </c>
      <c r="C184" t="s">
        <v>4</v>
      </c>
      <c r="D184" t="s">
        <v>23</v>
      </c>
      <c r="E184">
        <v>0</v>
      </c>
      <c r="F184">
        <v>400</v>
      </c>
      <c r="G184">
        <f>VLOOKUP(C184, ELO!$A$1:$D$33, 4, FALSE)</f>
        <v>1683</v>
      </c>
      <c r="H184">
        <f>VLOOKUP(D184, ELO!$A$1:$D$33, 4, FALSE)</f>
        <v>1358</v>
      </c>
      <c r="I184">
        <f>G184-H184+48+4*(J184/1000)</f>
        <v>374.6</v>
      </c>
      <c r="J184">
        <f>F184-E184</f>
        <v>400</v>
      </c>
      <c r="K184" s="2">
        <f>1/(10^(-I184/400)+1)</f>
        <v>0.89626261814416708</v>
      </c>
      <c r="L184" s="2">
        <f>1-K184</f>
        <v>0.10373738185583292</v>
      </c>
      <c r="M184" s="3">
        <f>H184+I184</f>
        <v>1732.6</v>
      </c>
      <c r="N184" s="3">
        <f>G184-I184</f>
        <v>1308.4000000000001</v>
      </c>
      <c r="S184" s="3"/>
    </row>
    <row r="185" spans="1:19" x14ac:dyDescent="0.2">
      <c r="A185">
        <v>7</v>
      </c>
      <c r="B185" s="1">
        <v>44857</v>
      </c>
      <c r="C185" t="s">
        <v>10</v>
      </c>
      <c r="D185" t="s">
        <v>23</v>
      </c>
      <c r="E185">
        <v>0</v>
      </c>
      <c r="F185">
        <v>1799</v>
      </c>
      <c r="G185">
        <f>VLOOKUP(C185, ELO!$A$1:$D$33, 4, FALSE)</f>
        <v>1521</v>
      </c>
      <c r="H185">
        <f>VLOOKUP(D185, ELO!$A$1:$D$33, 4, FALSE)</f>
        <v>1358</v>
      </c>
      <c r="I185">
        <f>G185-H185+48+4*(J185/1000)</f>
        <v>218.196</v>
      </c>
      <c r="J185">
        <f>F185-E185</f>
        <v>1799</v>
      </c>
      <c r="K185" s="2">
        <f>1/(10^(-I185/400)+1)</f>
        <v>0.77834316964975958</v>
      </c>
      <c r="L185" s="2">
        <f>1-K185</f>
        <v>0.22165683035024042</v>
      </c>
      <c r="M185" s="3">
        <f>H185+I185</f>
        <v>1576.1959999999999</v>
      </c>
      <c r="N185" s="3">
        <f>G185-I185</f>
        <v>1302.8040000000001</v>
      </c>
      <c r="S185" s="3"/>
    </row>
    <row r="186" spans="1:19" x14ac:dyDescent="0.2">
      <c r="A186">
        <v>6</v>
      </c>
      <c r="B186" s="1">
        <v>44850</v>
      </c>
      <c r="C186" t="s">
        <v>12</v>
      </c>
      <c r="D186" t="s">
        <v>23</v>
      </c>
      <c r="E186">
        <v>0</v>
      </c>
      <c r="F186">
        <v>998</v>
      </c>
      <c r="G186">
        <f>VLOOKUP(C186, ELO!$A$1:$D$33, 4, FALSE)</f>
        <v>1572</v>
      </c>
      <c r="H186">
        <f>VLOOKUP(D186, ELO!$A$1:$D$33, 4, FALSE)</f>
        <v>1358</v>
      </c>
      <c r="I186">
        <f>G186-H186+48+4*(J186/1000)</f>
        <v>265.99200000000002</v>
      </c>
      <c r="J186">
        <f>F186-E186</f>
        <v>998</v>
      </c>
      <c r="K186" s="2">
        <f>1/(10^(-I186/400)+1)</f>
        <v>0.8221778784294369</v>
      </c>
      <c r="L186" s="2">
        <f>1-K186</f>
        <v>0.1778221215705631</v>
      </c>
      <c r="M186" s="3">
        <f>H186+I186</f>
        <v>1623.992</v>
      </c>
      <c r="N186" s="3">
        <f>G186-I186</f>
        <v>1306.008</v>
      </c>
      <c r="S186" s="3"/>
    </row>
    <row r="187" spans="1:19" x14ac:dyDescent="0.2">
      <c r="A187">
        <v>18</v>
      </c>
      <c r="B187" s="1">
        <v>44934</v>
      </c>
      <c r="C187" t="s">
        <v>17</v>
      </c>
      <c r="D187" t="s">
        <v>23</v>
      </c>
      <c r="E187">
        <v>0</v>
      </c>
      <c r="F187">
        <v>1299</v>
      </c>
      <c r="G187">
        <f>VLOOKUP(C187, ELO!$A$1:$D$33, 4, FALSE)</f>
        <v>1578</v>
      </c>
      <c r="H187">
        <f>VLOOKUP(D187, ELO!$A$1:$D$33, 4, FALSE)</f>
        <v>1358</v>
      </c>
      <c r="I187">
        <f>G187-H187+48+4*(J187/1000)</f>
        <v>273.19600000000003</v>
      </c>
      <c r="J187">
        <f>F187-E187</f>
        <v>1299</v>
      </c>
      <c r="K187" s="2">
        <f>1/(10^(-I187/400)+1)</f>
        <v>0.8281600044902081</v>
      </c>
      <c r="L187" s="2">
        <f>1-K187</f>
        <v>0.1718399955097919</v>
      </c>
      <c r="M187" s="3">
        <f>H187+I187</f>
        <v>1631.1959999999999</v>
      </c>
      <c r="N187" s="3">
        <f>G187-I187</f>
        <v>1304.8040000000001</v>
      </c>
      <c r="S187" s="3"/>
    </row>
    <row r="188" spans="1:19" x14ac:dyDescent="0.2">
      <c r="A188">
        <v>13</v>
      </c>
      <c r="B188" s="1">
        <v>44899</v>
      </c>
      <c r="C188" t="s">
        <v>18</v>
      </c>
      <c r="D188" t="s">
        <v>23</v>
      </c>
      <c r="E188">
        <v>0</v>
      </c>
      <c r="F188">
        <v>1211</v>
      </c>
      <c r="G188">
        <f>VLOOKUP(C188, ELO!$A$1:$D$33, 4, FALSE)</f>
        <v>1529</v>
      </c>
      <c r="H188">
        <f>VLOOKUP(D188, ELO!$A$1:$D$33, 4, FALSE)</f>
        <v>1358</v>
      </c>
      <c r="I188">
        <f>G188-H188+48+4*(J188/1000)</f>
        <v>223.84399999999999</v>
      </c>
      <c r="J188">
        <f>F188-E188</f>
        <v>1211</v>
      </c>
      <c r="K188" s="2">
        <f>1/(10^(-I188/400)+1)</f>
        <v>0.78390160019090149</v>
      </c>
      <c r="L188" s="2">
        <f>1-K188</f>
        <v>0.21609839980909851</v>
      </c>
      <c r="M188" s="3">
        <f>H188+I188</f>
        <v>1581.8440000000001</v>
      </c>
      <c r="N188" s="3">
        <f>G188-I188</f>
        <v>1305.1559999999999</v>
      </c>
      <c r="S188" s="3"/>
    </row>
    <row r="189" spans="1:19" x14ac:dyDescent="0.2">
      <c r="A189">
        <v>11</v>
      </c>
      <c r="B189" s="1">
        <v>44885</v>
      </c>
      <c r="C189" t="s">
        <v>19</v>
      </c>
      <c r="D189" t="s">
        <v>23</v>
      </c>
      <c r="E189">
        <v>0</v>
      </c>
      <c r="F189">
        <v>204</v>
      </c>
      <c r="G189">
        <f>VLOOKUP(C189, ELO!$A$1:$D$33, 4, FALSE)</f>
        <v>1509</v>
      </c>
      <c r="H189">
        <f>VLOOKUP(D189, ELO!$A$1:$D$33, 4, FALSE)</f>
        <v>1358</v>
      </c>
      <c r="I189">
        <f>G189-H189+48+4*(J189/1000)+25-25</f>
        <v>199.816</v>
      </c>
      <c r="J189">
        <f>F189-E189</f>
        <v>204</v>
      </c>
      <c r="K189" s="2">
        <f>1/(10^(-I189/400)+1)</f>
        <v>0.75955353804161696</v>
      </c>
      <c r="L189" s="2">
        <f>1-K189</f>
        <v>0.24044646195838304</v>
      </c>
      <c r="M189" s="3">
        <f>H189+I189</f>
        <v>1557.816</v>
      </c>
      <c r="N189" s="3">
        <f>G189-I189</f>
        <v>1309.184</v>
      </c>
      <c r="S189" s="3"/>
    </row>
    <row r="190" spans="1:19" x14ac:dyDescent="0.2">
      <c r="A190">
        <v>4</v>
      </c>
      <c r="B190" s="1">
        <v>44836</v>
      </c>
      <c r="C190" t="s">
        <v>26</v>
      </c>
      <c r="D190" t="s">
        <v>23</v>
      </c>
      <c r="E190">
        <v>0</v>
      </c>
      <c r="F190">
        <v>367</v>
      </c>
      <c r="G190">
        <f>VLOOKUP(C190, ELO!$A$1:$D$33, 4, FALSE)</f>
        <v>1472</v>
      </c>
      <c r="H190">
        <f>VLOOKUP(D190, ELO!$A$1:$D$33, 4, FALSE)</f>
        <v>1358</v>
      </c>
      <c r="I190">
        <f>G190-H190+48+4*(J190/1000)</f>
        <v>163.46799999999999</v>
      </c>
      <c r="J190">
        <f>F190-E190</f>
        <v>367</v>
      </c>
      <c r="K190" s="2">
        <f>1/(10^(-I190/400)+1)</f>
        <v>0.71930109362031103</v>
      </c>
      <c r="L190" s="2">
        <f>1-K190</f>
        <v>0.28069890637968897</v>
      </c>
      <c r="M190" s="3">
        <f>H190+I190</f>
        <v>1521.4680000000001</v>
      </c>
      <c r="N190" s="3">
        <f>G190-I190</f>
        <v>1308.5319999999999</v>
      </c>
      <c r="S190" s="3"/>
    </row>
    <row r="191" spans="1:19" x14ac:dyDescent="0.2">
      <c r="A191">
        <v>17</v>
      </c>
      <c r="B191" s="1">
        <v>44927</v>
      </c>
      <c r="C191" t="s">
        <v>30</v>
      </c>
      <c r="D191" t="s">
        <v>23</v>
      </c>
      <c r="E191">
        <v>0</v>
      </c>
      <c r="F191">
        <v>2864</v>
      </c>
      <c r="G191">
        <f>VLOOKUP(C191, ELO!$A$1:$D$33, 4, FALSE)</f>
        <v>1417</v>
      </c>
      <c r="H191">
        <f>VLOOKUP(D191, ELO!$A$1:$D$33, 4, FALSE)</f>
        <v>1358</v>
      </c>
      <c r="I191">
        <f>G191-H191+48+4*(J191/1000)</f>
        <v>118.456</v>
      </c>
      <c r="J191">
        <f>F191-E191</f>
        <v>2864</v>
      </c>
      <c r="K191" s="2">
        <f>1/(10^(-I191/400)+1)</f>
        <v>0.66415984859415689</v>
      </c>
      <c r="L191" s="2">
        <f>1-K191</f>
        <v>0.33584015140584311</v>
      </c>
      <c r="M191" s="3">
        <f>H191+I191</f>
        <v>1476.4559999999999</v>
      </c>
      <c r="N191" s="3">
        <f>G191-I191</f>
        <v>1298.5440000000001</v>
      </c>
      <c r="S191" s="3"/>
    </row>
    <row r="192" spans="1:19" x14ac:dyDescent="0.2">
      <c r="A192">
        <v>5</v>
      </c>
      <c r="B192" s="1">
        <v>44843</v>
      </c>
      <c r="C192" t="s">
        <v>1</v>
      </c>
      <c r="D192" t="s">
        <v>25</v>
      </c>
      <c r="E192">
        <v>0</v>
      </c>
      <c r="F192">
        <v>2420</v>
      </c>
      <c r="G192">
        <f>VLOOKUP(C192, ELO!$A$1:$D$33, 4, FALSE)</f>
        <v>1495</v>
      </c>
      <c r="H192">
        <f>VLOOKUP(D192, ELO!$A$1:$D$33, 4, FALSE)</f>
        <v>1586</v>
      </c>
      <c r="I192">
        <f>G192-H192+48+4*(J192/1000)</f>
        <v>-33.32</v>
      </c>
      <c r="J192">
        <f>F192-E192</f>
        <v>2420</v>
      </c>
      <c r="K192" s="2">
        <f>1/(10^(-I192/400)+1)</f>
        <v>0.45219513456638361</v>
      </c>
      <c r="L192" s="2">
        <f>1-K192</f>
        <v>0.54780486543361639</v>
      </c>
      <c r="M192" s="3">
        <f>H192+I192</f>
        <v>1552.68</v>
      </c>
      <c r="N192" s="3">
        <f>G192-I192</f>
        <v>1528.32</v>
      </c>
      <c r="S192" s="3"/>
    </row>
    <row r="193" spans="1:19" x14ac:dyDescent="0.2">
      <c r="A193">
        <v>15</v>
      </c>
      <c r="B193" s="1">
        <v>44913</v>
      </c>
      <c r="C193" t="s">
        <v>6</v>
      </c>
      <c r="D193" t="s">
        <v>25</v>
      </c>
      <c r="E193">
        <v>0</v>
      </c>
      <c r="F193">
        <v>768</v>
      </c>
      <c r="G193">
        <f>VLOOKUP(C193, ELO!$A$1:$D$33, 4, FALSE)</f>
        <v>1417</v>
      </c>
      <c r="H193">
        <f>VLOOKUP(D193, ELO!$A$1:$D$33, 4, FALSE)</f>
        <v>1586</v>
      </c>
      <c r="I193">
        <f>G193-H193+48+4*(J193/1000)+25</f>
        <v>-92.927999999999997</v>
      </c>
      <c r="J193">
        <f>F193-E193</f>
        <v>768</v>
      </c>
      <c r="K193" s="2">
        <f>1/(10^(-I193/400)+1)</f>
        <v>0.36936624956083025</v>
      </c>
      <c r="L193" s="2">
        <f>1-K193</f>
        <v>0.63063375043916969</v>
      </c>
      <c r="M193" s="3">
        <f>H193+I193</f>
        <v>1493.0720000000001</v>
      </c>
      <c r="N193" s="3">
        <f>G193-I193</f>
        <v>1509.9279999999999</v>
      </c>
      <c r="S193" s="3"/>
    </row>
    <row r="194" spans="1:19" x14ac:dyDescent="0.2">
      <c r="A194">
        <v>16</v>
      </c>
      <c r="B194" s="1">
        <v>44919</v>
      </c>
      <c r="C194" t="s">
        <v>9</v>
      </c>
      <c r="D194" t="s">
        <v>25</v>
      </c>
      <c r="E194">
        <v>0</v>
      </c>
      <c r="F194">
        <v>1501</v>
      </c>
      <c r="G194">
        <f>VLOOKUP(C194, ELO!$A$1:$D$33, 4, FALSE)</f>
        <v>1536</v>
      </c>
      <c r="H194">
        <f>VLOOKUP(D194, ELO!$A$1:$D$33, 4, FALSE)</f>
        <v>1586</v>
      </c>
      <c r="I194">
        <f>G194-H194+48+4*(J194/1000)</f>
        <v>4.0039999999999996</v>
      </c>
      <c r="J194">
        <f>F194-E194</f>
        <v>1501</v>
      </c>
      <c r="K194" s="2">
        <f>1/(10^(-I194/400)+1)</f>
        <v>0.50576196411017726</v>
      </c>
      <c r="L194" s="2">
        <f>1-K194</f>
        <v>0.49423803588982274</v>
      </c>
      <c r="M194" s="3">
        <f>H194+I194</f>
        <v>1590.0039999999999</v>
      </c>
      <c r="N194" s="3">
        <f>G194-I194</f>
        <v>1531.9960000000001</v>
      </c>
      <c r="S194" s="3"/>
    </row>
    <row r="195" spans="1:19" x14ac:dyDescent="0.2">
      <c r="A195">
        <v>9</v>
      </c>
      <c r="B195" s="1">
        <v>44868</v>
      </c>
      <c r="C195" t="s">
        <v>13</v>
      </c>
      <c r="D195" t="s">
        <v>25</v>
      </c>
      <c r="E195">
        <v>0</v>
      </c>
      <c r="F195">
        <v>1572</v>
      </c>
      <c r="G195">
        <f>VLOOKUP(C195, ELO!$A$1:$D$33, 4, FALSE)</f>
        <v>1353</v>
      </c>
      <c r="H195">
        <f>VLOOKUP(D195, ELO!$A$1:$D$33, 4, FALSE)</f>
        <v>1586</v>
      </c>
      <c r="I195">
        <f>G195-H195+48+4*(J195/1000)</f>
        <v>-178.71199999999999</v>
      </c>
      <c r="J195">
        <f>F195-E195</f>
        <v>1572</v>
      </c>
      <c r="K195" s="2">
        <f>1/(10^(-I195/400)+1)</f>
        <v>0.2633267147192288</v>
      </c>
      <c r="L195" s="2">
        <f>1-K195</f>
        <v>0.73667328528077114</v>
      </c>
      <c r="M195" s="3">
        <f>H195+I195</f>
        <v>1407.288</v>
      </c>
      <c r="N195" s="3">
        <f>G195-I195</f>
        <v>1531.712</v>
      </c>
      <c r="S195" s="3"/>
    </row>
    <row r="196" spans="1:19" x14ac:dyDescent="0.2">
      <c r="A196">
        <v>11</v>
      </c>
      <c r="B196" s="1">
        <v>44885</v>
      </c>
      <c r="C196" t="s">
        <v>14</v>
      </c>
      <c r="D196" t="s">
        <v>25</v>
      </c>
      <c r="E196">
        <v>0</v>
      </c>
      <c r="F196">
        <v>655</v>
      </c>
      <c r="G196">
        <f>VLOOKUP(C196, ELO!$A$1:$D$33, 4, FALSE)</f>
        <v>1478</v>
      </c>
      <c r="H196">
        <f>VLOOKUP(D196, ELO!$A$1:$D$33, 4, FALSE)</f>
        <v>1586</v>
      </c>
      <c r="I196">
        <f>G196-H196+48+4*(J196/1000)</f>
        <v>-57.38</v>
      </c>
      <c r="J196">
        <f>F196-E196</f>
        <v>655</v>
      </c>
      <c r="K196" s="2">
        <f>1/(10^(-I196/400)+1)</f>
        <v>0.4181662114824109</v>
      </c>
      <c r="L196" s="2">
        <f>1-K196</f>
        <v>0.58183378851758905</v>
      </c>
      <c r="M196" s="3">
        <f>H196+I196</f>
        <v>1528.62</v>
      </c>
      <c r="N196" s="3">
        <f>G196-I196</f>
        <v>1535.38</v>
      </c>
      <c r="S196" s="3"/>
    </row>
    <row r="197" spans="1:19" x14ac:dyDescent="0.2">
      <c r="A197">
        <v>14</v>
      </c>
      <c r="B197" s="1">
        <v>44906</v>
      </c>
      <c r="C197" t="s">
        <v>22</v>
      </c>
      <c r="D197" t="s">
        <v>25</v>
      </c>
      <c r="E197">
        <v>0</v>
      </c>
      <c r="F197">
        <v>91</v>
      </c>
      <c r="G197">
        <f>VLOOKUP(C197, ELO!$A$1:$D$33, 4, FALSE)</f>
        <v>1451</v>
      </c>
      <c r="H197">
        <f>VLOOKUP(D197, ELO!$A$1:$D$33, 4, FALSE)</f>
        <v>1586</v>
      </c>
      <c r="I197">
        <f>G197-H197+48+4*(J197/1000)</f>
        <v>-86.635999999999996</v>
      </c>
      <c r="J197">
        <f>F197-E197</f>
        <v>91</v>
      </c>
      <c r="K197" s="2">
        <f>1/(10^(-I197/400)+1)</f>
        <v>0.37784224816259199</v>
      </c>
      <c r="L197" s="2">
        <f>1-K197</f>
        <v>0.62215775183740796</v>
      </c>
      <c r="M197" s="3">
        <f>H197+I197</f>
        <v>1499.364</v>
      </c>
      <c r="N197" s="3">
        <f>G197-I197</f>
        <v>1537.636</v>
      </c>
      <c r="S197" s="3"/>
    </row>
    <row r="198" spans="1:19" x14ac:dyDescent="0.2">
      <c r="A198">
        <v>3</v>
      </c>
      <c r="B198" s="1">
        <v>44829</v>
      </c>
      <c r="C198" t="s">
        <v>32</v>
      </c>
      <c r="D198" t="s">
        <v>25</v>
      </c>
      <c r="E198">
        <v>0</v>
      </c>
      <c r="F198">
        <v>140</v>
      </c>
      <c r="G198">
        <f>VLOOKUP(C198, ELO!$A$1:$D$33, 4, FALSE)</f>
        <v>1471</v>
      </c>
      <c r="H198">
        <f>VLOOKUP(D198, ELO!$A$1:$D$33, 4, FALSE)</f>
        <v>1586</v>
      </c>
      <c r="I198">
        <f>G198-H198+48+4*(J198/1000)</f>
        <v>-66.44</v>
      </c>
      <c r="J198">
        <f>F198-E198</f>
        <v>140</v>
      </c>
      <c r="K198" s="2">
        <f>1/(10^(-I198/400)+1)</f>
        <v>0.40553386077598219</v>
      </c>
      <c r="L198" s="2">
        <f>1-K198</f>
        <v>0.59446613922401781</v>
      </c>
      <c r="M198" s="3">
        <f>H198+I198</f>
        <v>1519.56</v>
      </c>
      <c r="N198" s="3">
        <f>G198-I198</f>
        <v>1537.44</v>
      </c>
      <c r="S198" s="3"/>
    </row>
    <row r="199" spans="1:19" x14ac:dyDescent="0.2">
      <c r="A199">
        <v>13</v>
      </c>
      <c r="B199" s="1">
        <v>44899</v>
      </c>
      <c r="C199" t="s">
        <v>2</v>
      </c>
      <c r="D199" t="s">
        <v>26</v>
      </c>
      <c r="E199">
        <v>0</v>
      </c>
      <c r="F199">
        <v>676</v>
      </c>
      <c r="G199">
        <f>VLOOKUP(C199, ELO!$A$1:$D$33, 4, FALSE)</f>
        <v>1364</v>
      </c>
      <c r="H199">
        <f>VLOOKUP(D199, ELO!$A$1:$D$33, 4, FALSE)</f>
        <v>1472</v>
      </c>
      <c r="I199">
        <f>G199-H199+48+4*(J199/1000)</f>
        <v>-57.295999999999999</v>
      </c>
      <c r="J199">
        <f>F199-E199</f>
        <v>676</v>
      </c>
      <c r="K199" s="2">
        <f>1/(10^(-I199/400)+1)</f>
        <v>0.41828386367814374</v>
      </c>
      <c r="L199" s="2">
        <f>1-K199</f>
        <v>0.58171613632185626</v>
      </c>
      <c r="M199" s="3">
        <f>H199+I199</f>
        <v>1414.704</v>
      </c>
      <c r="N199" s="3">
        <f>G199-I199</f>
        <v>1421.296</v>
      </c>
      <c r="S199" s="3"/>
    </row>
    <row r="200" spans="1:19" x14ac:dyDescent="0.2">
      <c r="A200">
        <v>17</v>
      </c>
      <c r="B200" s="1">
        <v>44927</v>
      </c>
      <c r="C200" t="s">
        <v>3</v>
      </c>
      <c r="D200" t="s">
        <v>26</v>
      </c>
      <c r="E200">
        <v>0</v>
      </c>
      <c r="F200">
        <v>246</v>
      </c>
      <c r="G200">
        <f>VLOOKUP(C200, ELO!$A$1:$D$33, 4, FALSE)</f>
        <v>1565</v>
      </c>
      <c r="H200">
        <f>VLOOKUP(D200, ELO!$A$1:$D$33, 4, FALSE)</f>
        <v>1472</v>
      </c>
      <c r="I200">
        <f>G200-H200+48+4*(J200/1000)</f>
        <v>141.98400000000001</v>
      </c>
      <c r="J200">
        <f>F200-E200</f>
        <v>246</v>
      </c>
      <c r="K200" s="2">
        <f>1/(10^(-I200/400)+1)</f>
        <v>0.69366834548193368</v>
      </c>
      <c r="L200" s="2">
        <f>1-K200</f>
        <v>0.30633165451806632</v>
      </c>
      <c r="M200" s="3">
        <f>H200+I200</f>
        <v>1613.9839999999999</v>
      </c>
      <c r="N200" s="3">
        <f>G200-I200</f>
        <v>1423.0160000000001</v>
      </c>
      <c r="S200" s="3"/>
    </row>
    <row r="201" spans="1:19" x14ac:dyDescent="0.2">
      <c r="A201">
        <v>5</v>
      </c>
      <c r="B201" s="1">
        <v>44843</v>
      </c>
      <c r="C201" t="s">
        <v>4</v>
      </c>
      <c r="D201" t="s">
        <v>26</v>
      </c>
      <c r="E201">
        <v>0</v>
      </c>
      <c r="F201">
        <v>217</v>
      </c>
      <c r="G201">
        <f>VLOOKUP(C201, ELO!$A$1:$D$33, 4, FALSE)</f>
        <v>1683</v>
      </c>
      <c r="H201">
        <f>VLOOKUP(D201, ELO!$A$1:$D$33, 4, FALSE)</f>
        <v>1472</v>
      </c>
      <c r="I201">
        <f>G201-H201+48+4*(J201/1000)</f>
        <v>259.86799999999999</v>
      </c>
      <c r="J201">
        <f>F201-E201</f>
        <v>217</v>
      </c>
      <c r="K201" s="2">
        <f>1/(10^(-I201/400)+1)</f>
        <v>0.81696523842533508</v>
      </c>
      <c r="L201" s="2">
        <f>1-K201</f>
        <v>0.18303476157466492</v>
      </c>
      <c r="M201" s="3">
        <f>H201+I201</f>
        <v>1731.8679999999999</v>
      </c>
      <c r="N201" s="3">
        <f>G201-I201</f>
        <v>1423.1320000000001</v>
      </c>
      <c r="S201" s="3"/>
    </row>
    <row r="202" spans="1:19" x14ac:dyDescent="0.2">
      <c r="A202">
        <v>15</v>
      </c>
      <c r="B202" s="1">
        <v>44913</v>
      </c>
      <c r="C202" t="s">
        <v>5</v>
      </c>
      <c r="D202" t="s">
        <v>26</v>
      </c>
      <c r="E202">
        <v>0</v>
      </c>
      <c r="F202">
        <v>438</v>
      </c>
      <c r="G202">
        <f>VLOOKUP(C202, ELO!$A$1:$D$33, 4, FALSE)</f>
        <v>1387</v>
      </c>
      <c r="H202">
        <f>VLOOKUP(D202, ELO!$A$1:$D$33, 4, FALSE)</f>
        <v>1472</v>
      </c>
      <c r="I202">
        <f>G202-H202+48+4*(J202/1000)</f>
        <v>-35.247999999999998</v>
      </c>
      <c r="J202">
        <f>F202-E202</f>
        <v>438</v>
      </c>
      <c r="K202" s="2">
        <f>1/(10^(-I202/400)+1)</f>
        <v>0.44944736895796278</v>
      </c>
      <c r="L202" s="2">
        <f>1-K202</f>
        <v>0.55055263104203722</v>
      </c>
      <c r="M202" s="3">
        <f>H202+I202</f>
        <v>1436.752</v>
      </c>
      <c r="N202" s="3">
        <f>G202-I202</f>
        <v>1422.248</v>
      </c>
      <c r="S202" s="3"/>
    </row>
    <row r="203" spans="1:19" x14ac:dyDescent="0.2">
      <c r="A203">
        <v>3</v>
      </c>
      <c r="B203" s="1">
        <v>44826</v>
      </c>
      <c r="C203" t="s">
        <v>8</v>
      </c>
      <c r="D203" t="s">
        <v>26</v>
      </c>
      <c r="E203">
        <v>0</v>
      </c>
      <c r="F203">
        <v>136</v>
      </c>
      <c r="G203">
        <f>VLOOKUP(C203, ELO!$A$1:$D$33, 4, FALSE)</f>
        <v>1531</v>
      </c>
      <c r="H203">
        <f>VLOOKUP(D203, ELO!$A$1:$D$33, 4, FALSE)</f>
        <v>1472</v>
      </c>
      <c r="I203">
        <f>G203-H203+48+4*(J203/1000)</f>
        <v>107.544</v>
      </c>
      <c r="J203">
        <f>F203-E203</f>
        <v>136</v>
      </c>
      <c r="K203" s="2">
        <f>1/(10^(-I203/400)+1)</f>
        <v>0.65000769394184366</v>
      </c>
      <c r="L203" s="2">
        <f>1-K203</f>
        <v>0.34999230605815634</v>
      </c>
      <c r="M203" s="3">
        <f>H203+I203</f>
        <v>1579.5440000000001</v>
      </c>
      <c r="N203" s="3">
        <f>G203-I203</f>
        <v>1423.4559999999999</v>
      </c>
      <c r="S203" s="3"/>
    </row>
    <row r="204" spans="1:19" x14ac:dyDescent="0.2">
      <c r="A204">
        <v>12</v>
      </c>
      <c r="B204" s="1">
        <v>44893</v>
      </c>
      <c r="C204" t="s">
        <v>14</v>
      </c>
      <c r="D204" t="s">
        <v>26</v>
      </c>
      <c r="E204">
        <v>0</v>
      </c>
      <c r="F204">
        <v>370</v>
      </c>
      <c r="G204">
        <f>VLOOKUP(C204, ELO!$A$1:$D$33, 4, FALSE)</f>
        <v>1478</v>
      </c>
      <c r="H204">
        <f>VLOOKUP(D204, ELO!$A$1:$D$33, 4, FALSE)</f>
        <v>1472</v>
      </c>
      <c r="I204">
        <f>G204-H204+48+4*(J204/1000)</f>
        <v>55.48</v>
      </c>
      <c r="J204">
        <f>F204-E204</f>
        <v>370</v>
      </c>
      <c r="K204" s="2">
        <f>1/(10^(-I204/400)+1)</f>
        <v>0.57917035582599652</v>
      </c>
      <c r="L204" s="2">
        <f>1-K204</f>
        <v>0.42082964417400348</v>
      </c>
      <c r="M204" s="3">
        <f>H204+I204</f>
        <v>1527.48</v>
      </c>
      <c r="N204" s="3">
        <f>G204-I204</f>
        <v>1422.52</v>
      </c>
      <c r="S204" s="3"/>
    </row>
    <row r="205" spans="1:19" x14ac:dyDescent="0.2">
      <c r="A205">
        <v>7</v>
      </c>
      <c r="B205" s="1">
        <v>44857</v>
      </c>
      <c r="C205" t="s">
        <v>17</v>
      </c>
      <c r="D205" t="s">
        <v>26</v>
      </c>
      <c r="E205">
        <v>0</v>
      </c>
      <c r="F205">
        <v>1167</v>
      </c>
      <c r="G205">
        <f>VLOOKUP(C205, ELO!$A$1:$D$33, 4, FALSE)</f>
        <v>1578</v>
      </c>
      <c r="H205">
        <f>VLOOKUP(D205, ELO!$A$1:$D$33, 4, FALSE)</f>
        <v>1472</v>
      </c>
      <c r="I205">
        <f>G205-H205+48+4*(J205/1000)</f>
        <v>158.66800000000001</v>
      </c>
      <c r="J205">
        <f>F205-E205</f>
        <v>1167</v>
      </c>
      <c r="K205" s="2">
        <f>1/(10^(-I205/400)+1)</f>
        <v>0.71368854396463455</v>
      </c>
      <c r="L205" s="2">
        <f>1-K205</f>
        <v>0.28631145603536545</v>
      </c>
      <c r="M205" s="3">
        <f>H205+I205</f>
        <v>1630.6680000000001</v>
      </c>
      <c r="N205" s="3">
        <f>G205-I205</f>
        <v>1419.3319999999999</v>
      </c>
      <c r="S205" s="3"/>
    </row>
    <row r="206" spans="1:19" x14ac:dyDescent="0.2">
      <c r="A206">
        <v>8</v>
      </c>
      <c r="B206" s="1">
        <v>44864</v>
      </c>
      <c r="C206" t="s">
        <v>25</v>
      </c>
      <c r="D206" t="s">
        <v>26</v>
      </c>
      <c r="E206">
        <v>0</v>
      </c>
      <c r="F206">
        <v>306</v>
      </c>
      <c r="G206">
        <f>VLOOKUP(C206, ELO!$A$1:$D$33, 4, FALSE)</f>
        <v>1586</v>
      </c>
      <c r="H206">
        <f>VLOOKUP(D206, ELO!$A$1:$D$33, 4, FALSE)</f>
        <v>1472</v>
      </c>
      <c r="I206">
        <f>G206-H206+48+4*(J206/1000)+25</f>
        <v>188.22399999999999</v>
      </c>
      <c r="J206">
        <f>F206-E206</f>
        <v>306</v>
      </c>
      <c r="K206" s="2">
        <f>1/(10^(-I206/400)+1)</f>
        <v>0.74715659327399153</v>
      </c>
      <c r="L206" s="2">
        <f>1-K206</f>
        <v>0.25284340672600847</v>
      </c>
      <c r="M206" s="3">
        <f>H206+I206</f>
        <v>1660.2239999999999</v>
      </c>
      <c r="N206" s="3">
        <f>G206-I206</f>
        <v>1397.7760000000001</v>
      </c>
      <c r="S206" s="3"/>
    </row>
    <row r="207" spans="1:19" x14ac:dyDescent="0.2">
      <c r="A207">
        <v>9</v>
      </c>
      <c r="B207" s="1">
        <v>44871</v>
      </c>
      <c r="C207" t="s">
        <v>1</v>
      </c>
      <c r="D207" t="s">
        <v>30</v>
      </c>
      <c r="E207">
        <v>0</v>
      </c>
      <c r="F207">
        <v>1513</v>
      </c>
      <c r="G207">
        <f>VLOOKUP(C207, ELO!$A$1:$D$33, 4, FALSE)</f>
        <v>1495</v>
      </c>
      <c r="H207">
        <f>VLOOKUP(D207, ELO!$A$1:$D$33, 4, FALSE)</f>
        <v>1417</v>
      </c>
      <c r="I207">
        <f>G207-H207+48+4*(J207/1000)</f>
        <v>132.05199999999999</v>
      </c>
      <c r="J207">
        <f>F207-E207</f>
        <v>1513</v>
      </c>
      <c r="K207" s="2">
        <f>1/(10^(-I207/400)+1)</f>
        <v>0.6813868242003932</v>
      </c>
      <c r="L207" s="2">
        <f>1-K207</f>
        <v>0.3186131757996068</v>
      </c>
      <c r="M207" s="3">
        <f>H207+I207</f>
        <v>1549.0519999999999</v>
      </c>
      <c r="N207" s="3">
        <f>G207-I207</f>
        <v>1362.9480000000001</v>
      </c>
      <c r="S207" s="3"/>
    </row>
    <row r="208" spans="1:19" x14ac:dyDescent="0.2">
      <c r="A208">
        <v>4</v>
      </c>
      <c r="B208" s="1">
        <v>44836</v>
      </c>
      <c r="C208" t="s">
        <v>11</v>
      </c>
      <c r="D208" t="s">
        <v>30</v>
      </c>
      <c r="E208">
        <v>0</v>
      </c>
      <c r="F208">
        <v>2350</v>
      </c>
      <c r="G208">
        <f>VLOOKUP(C208, ELO!$A$1:$D$33, 4, FALSE)</f>
        <v>1431</v>
      </c>
      <c r="H208">
        <f>VLOOKUP(D208, ELO!$A$1:$D$33, 4, FALSE)</f>
        <v>1417</v>
      </c>
      <c r="I208">
        <f>G208-H208+48+4*(J208/1000)</f>
        <v>71.400000000000006</v>
      </c>
      <c r="J208">
        <f>F208-E208</f>
        <v>2350</v>
      </c>
      <c r="K208" s="2">
        <f>1/(10^(-I208/400)+1)</f>
        <v>0.60133037815574686</v>
      </c>
      <c r="L208" s="2">
        <f>1-K208</f>
        <v>0.39866962184425314</v>
      </c>
      <c r="M208" s="3">
        <f>H208+I208</f>
        <v>1488.4</v>
      </c>
      <c r="N208" s="3">
        <f>G208-I208</f>
        <v>1359.6</v>
      </c>
      <c r="S208" s="3"/>
    </row>
    <row r="209" spans="1:19" x14ac:dyDescent="0.2">
      <c r="A209">
        <v>16</v>
      </c>
      <c r="B209" s="1">
        <v>44919</v>
      </c>
      <c r="C209" t="s">
        <v>16</v>
      </c>
      <c r="D209" t="s">
        <v>30</v>
      </c>
      <c r="E209">
        <v>0</v>
      </c>
      <c r="F209">
        <v>1872</v>
      </c>
      <c r="G209">
        <f>VLOOKUP(C209, ELO!$A$1:$D$33, 4, FALSE)</f>
        <v>1642</v>
      </c>
      <c r="H209">
        <f>VLOOKUP(D209, ELO!$A$1:$D$33, 4, FALSE)</f>
        <v>1417</v>
      </c>
      <c r="I209">
        <f>G209-H209+48+4*(J209/1000)</f>
        <v>280.488</v>
      </c>
      <c r="J209">
        <f>F209-E209</f>
        <v>1872</v>
      </c>
      <c r="K209" s="2">
        <f>1/(10^(-I209/400)+1)</f>
        <v>0.83405164769897344</v>
      </c>
      <c r="L209" s="2">
        <f>1-K209</f>
        <v>0.16594835230102656</v>
      </c>
      <c r="M209" s="3">
        <f>H209+I209</f>
        <v>1697.4880000000001</v>
      </c>
      <c r="N209" s="3">
        <f>G209-I209</f>
        <v>1361.5119999999999</v>
      </c>
      <c r="S209" s="3"/>
    </row>
    <row r="210" spans="1:19" x14ac:dyDescent="0.2">
      <c r="A210">
        <v>7</v>
      </c>
      <c r="B210" s="1">
        <v>44857</v>
      </c>
      <c r="C210" t="s">
        <v>28</v>
      </c>
      <c r="D210" t="s">
        <v>30</v>
      </c>
      <c r="E210">
        <v>0</v>
      </c>
      <c r="F210">
        <v>1136</v>
      </c>
      <c r="G210">
        <f>VLOOKUP(C210, ELO!$A$1:$D$33, 4, FALSE)</f>
        <v>1558</v>
      </c>
      <c r="H210">
        <f>VLOOKUP(D210, ELO!$A$1:$D$33, 4, FALSE)</f>
        <v>1417</v>
      </c>
      <c r="I210">
        <f>G210-H210+48+4*(J210/1000)</f>
        <v>193.54400000000001</v>
      </c>
      <c r="J210">
        <f>F210-E210</f>
        <v>1136</v>
      </c>
      <c r="K210" s="2">
        <f>1/(10^(-I210/400)+1)</f>
        <v>0.75289805013656996</v>
      </c>
      <c r="L210" s="2">
        <f>1-K210</f>
        <v>0.24710194986343004</v>
      </c>
      <c r="M210" s="3">
        <f>H210+I210</f>
        <v>1610.5440000000001</v>
      </c>
      <c r="N210" s="3">
        <f>G210-I210</f>
        <v>1364.4559999999999</v>
      </c>
      <c r="S210" s="3"/>
    </row>
    <row r="211" spans="1:19" x14ac:dyDescent="0.2">
      <c r="A211">
        <v>13</v>
      </c>
      <c r="B211" s="1">
        <v>44899</v>
      </c>
      <c r="C211" t="s">
        <v>27</v>
      </c>
      <c r="D211" t="s">
        <v>30</v>
      </c>
      <c r="E211">
        <v>0</v>
      </c>
      <c r="F211">
        <v>1136</v>
      </c>
      <c r="G211">
        <f>VLOOKUP(C211, ELO!$A$1:$D$33, 4, FALSE)</f>
        <v>1550</v>
      </c>
      <c r="H211">
        <f>VLOOKUP(D211, ELO!$A$1:$D$33, 4, FALSE)</f>
        <v>1417</v>
      </c>
      <c r="I211">
        <f>G211-H211+48+4*(J211/1000)</f>
        <v>185.54400000000001</v>
      </c>
      <c r="J211">
        <f>F211-E211</f>
        <v>1136</v>
      </c>
      <c r="K211" s="2">
        <f>1/(10^(-I211/400)+1)</f>
        <v>0.74423106549883478</v>
      </c>
      <c r="L211" s="2">
        <f>1-K211</f>
        <v>0.25576893450116522</v>
      </c>
      <c r="M211" s="3">
        <f>H211+I211</f>
        <v>1602.5440000000001</v>
      </c>
      <c r="N211" s="3">
        <f>G211-I211</f>
        <v>1364.4559999999999</v>
      </c>
      <c r="S211" s="3"/>
    </row>
    <row r="212" spans="1:19" x14ac:dyDescent="0.2">
      <c r="A212">
        <v>5</v>
      </c>
      <c r="B212" s="1">
        <v>44843</v>
      </c>
      <c r="C212" t="s">
        <v>21</v>
      </c>
      <c r="D212" t="s">
        <v>30</v>
      </c>
      <c r="E212">
        <v>0</v>
      </c>
      <c r="F212">
        <v>2731</v>
      </c>
      <c r="G212">
        <f>VLOOKUP(C212, ELO!$A$1:$D$33, 4, FALSE)</f>
        <v>1492</v>
      </c>
      <c r="H212">
        <f>VLOOKUP(D212, ELO!$A$1:$D$33, 4, FALSE)</f>
        <v>1417</v>
      </c>
      <c r="I212">
        <f>G212-H212+48+4*(J212/1000)</f>
        <v>133.92400000000001</v>
      </c>
      <c r="J212">
        <f>F212-E212</f>
        <v>2731</v>
      </c>
      <c r="K212" s="2">
        <f>1/(10^(-I212/400)+1)</f>
        <v>0.68372171593876241</v>
      </c>
      <c r="L212" s="2">
        <f>1-K212</f>
        <v>0.31627828406123759</v>
      </c>
      <c r="M212" s="3">
        <f>H212+I212</f>
        <v>1550.924</v>
      </c>
      <c r="N212" s="3">
        <f>G212-I212</f>
        <v>1358.076</v>
      </c>
      <c r="S212" s="3"/>
    </row>
    <row r="213" spans="1:19" x14ac:dyDescent="0.2">
      <c r="A213">
        <v>10</v>
      </c>
      <c r="B213" s="1">
        <v>44878</v>
      </c>
      <c r="C213" t="s">
        <v>31</v>
      </c>
      <c r="D213" t="s">
        <v>30</v>
      </c>
      <c r="E213">
        <v>4980</v>
      </c>
      <c r="F213">
        <v>5267</v>
      </c>
      <c r="G213">
        <f>VLOOKUP(C213, ELO!$A$1:$D$33, 4, FALSE)</f>
        <v>1641</v>
      </c>
      <c r="H213">
        <f>VLOOKUP(D213, ELO!$A$1:$D$33, 4, FALSE)</f>
        <v>1417</v>
      </c>
      <c r="I213">
        <f>G213-H213+48+4*(J213/1000)</f>
        <v>273.14800000000002</v>
      </c>
      <c r="J213">
        <f>F213-E213</f>
        <v>287</v>
      </c>
      <c r="K213" s="2">
        <f>1/(10^(-I213/400)+1)</f>
        <v>0.82812067893902996</v>
      </c>
      <c r="L213" s="2">
        <f>1-K213</f>
        <v>0.17187932106097004</v>
      </c>
      <c r="M213" s="3">
        <f>H213+I213</f>
        <v>1690.1480000000001</v>
      </c>
      <c r="N213" s="3">
        <f>G213-I213</f>
        <v>1367.8519999999999</v>
      </c>
      <c r="S213" s="3"/>
    </row>
    <row r="214" spans="1:19" x14ac:dyDescent="0.2">
      <c r="A214">
        <v>11</v>
      </c>
      <c r="B214" s="1">
        <v>44886</v>
      </c>
      <c r="C214" t="s">
        <v>1</v>
      </c>
      <c r="D214" t="s">
        <v>29</v>
      </c>
      <c r="E214">
        <v>995</v>
      </c>
      <c r="F214">
        <v>1887</v>
      </c>
      <c r="G214">
        <f>VLOOKUP(C214, ELO!$A$1:$D$33, 4, FALSE)</f>
        <v>1495</v>
      </c>
      <c r="H214">
        <f>VLOOKUP(D214, ELO!$A$1:$D$33, 4, FALSE)</f>
        <v>1535</v>
      </c>
      <c r="I214">
        <f>G214-H214+48+4*(J214/1000)</f>
        <v>11.568</v>
      </c>
      <c r="J214">
        <f>F214-E214</f>
        <v>892</v>
      </c>
      <c r="K214" s="2">
        <f>1/(10^(-I214/400)+1)</f>
        <v>0.5166415411704588</v>
      </c>
      <c r="L214" s="2">
        <f>1-K214</f>
        <v>0.4833584588295412</v>
      </c>
      <c r="M214" s="3">
        <f>H214+I214</f>
        <v>1546.568</v>
      </c>
      <c r="N214" s="3">
        <f>G214-I214</f>
        <v>1483.432</v>
      </c>
      <c r="S214" s="3"/>
    </row>
    <row r="215" spans="1:19" x14ac:dyDescent="0.2">
      <c r="A215">
        <v>6</v>
      </c>
      <c r="B215" s="1">
        <v>44850</v>
      </c>
      <c r="C215" t="s">
        <v>2</v>
      </c>
      <c r="D215" t="s">
        <v>29</v>
      </c>
      <c r="E215">
        <v>0</v>
      </c>
      <c r="F215">
        <v>2618</v>
      </c>
      <c r="G215">
        <f>VLOOKUP(C215, ELO!$A$1:$D$33, 4, FALSE)</f>
        <v>1364</v>
      </c>
      <c r="H215">
        <f>VLOOKUP(D215, ELO!$A$1:$D$33, 4, FALSE)</f>
        <v>1535</v>
      </c>
      <c r="I215">
        <f>G215-H215+48+4*(J215/1000)</f>
        <v>-112.52800000000001</v>
      </c>
      <c r="J215">
        <f>F215-E215</f>
        <v>2618</v>
      </c>
      <c r="K215" s="2">
        <f>1/(10^(-I215/400)+1)</f>
        <v>0.34349376332137393</v>
      </c>
      <c r="L215" s="2">
        <f>1-K215</f>
        <v>0.65650623667862607</v>
      </c>
      <c r="M215" s="3">
        <f>H215+I215</f>
        <v>1422.472</v>
      </c>
      <c r="N215" s="3">
        <f>G215-I215</f>
        <v>1476.528</v>
      </c>
      <c r="S215" s="3"/>
    </row>
    <row r="216" spans="1:19" x14ac:dyDescent="0.2">
      <c r="A216">
        <v>5</v>
      </c>
      <c r="B216" s="1">
        <v>44843</v>
      </c>
      <c r="C216" t="s">
        <v>5</v>
      </c>
      <c r="D216" t="s">
        <v>29</v>
      </c>
      <c r="E216">
        <v>0</v>
      </c>
      <c r="F216">
        <v>2759</v>
      </c>
      <c r="G216">
        <f>VLOOKUP(C216, ELO!$A$1:$D$33, 4, FALSE)</f>
        <v>1387</v>
      </c>
      <c r="H216">
        <f>VLOOKUP(D216, ELO!$A$1:$D$33, 4, FALSE)</f>
        <v>1535</v>
      </c>
      <c r="I216">
        <f>G216-H216+48+4*(J216/1000)</f>
        <v>-88.963999999999999</v>
      </c>
      <c r="J216">
        <f>F216-E216</f>
        <v>2759</v>
      </c>
      <c r="K216" s="2">
        <f>1/(10^(-I216/400)+1)</f>
        <v>0.37469715987722529</v>
      </c>
      <c r="L216" s="2">
        <f>1-K216</f>
        <v>0.62530284012277471</v>
      </c>
      <c r="M216" s="3">
        <f>H216+I216</f>
        <v>1446.0360000000001</v>
      </c>
      <c r="N216" s="3">
        <f>G216-I216</f>
        <v>1475.9639999999999</v>
      </c>
      <c r="S216" s="3"/>
    </row>
    <row r="217" spans="1:19" x14ac:dyDescent="0.2">
      <c r="A217">
        <v>3</v>
      </c>
      <c r="B217" s="1">
        <v>44829</v>
      </c>
      <c r="C217" t="s">
        <v>10</v>
      </c>
      <c r="D217" t="s">
        <v>29</v>
      </c>
      <c r="E217">
        <v>0</v>
      </c>
      <c r="F217">
        <v>1271</v>
      </c>
      <c r="G217">
        <f>VLOOKUP(C217, ELO!$A$1:$D$33, 4, FALSE)</f>
        <v>1521</v>
      </c>
      <c r="H217">
        <f>VLOOKUP(D217, ELO!$A$1:$D$33, 4, FALSE)</f>
        <v>1535</v>
      </c>
      <c r="I217">
        <f>G217-H217+48+4*(J217/1000)</f>
        <v>39.084000000000003</v>
      </c>
      <c r="J217">
        <f>F217-E217</f>
        <v>1271</v>
      </c>
      <c r="K217" s="2">
        <f>1/(10^(-I217/400)+1)</f>
        <v>0.55601033311480963</v>
      </c>
      <c r="L217" s="2">
        <f>1-K217</f>
        <v>0.44398966688519037</v>
      </c>
      <c r="M217" s="3">
        <f>H217+I217</f>
        <v>1574.0840000000001</v>
      </c>
      <c r="N217" s="3">
        <f>G217-I217</f>
        <v>1481.9159999999999</v>
      </c>
      <c r="S217" s="3"/>
    </row>
    <row r="218" spans="1:19" x14ac:dyDescent="0.2">
      <c r="A218">
        <v>8</v>
      </c>
      <c r="B218" s="1">
        <v>44864</v>
      </c>
      <c r="C218" t="s">
        <v>27</v>
      </c>
      <c r="D218" t="s">
        <v>29</v>
      </c>
      <c r="E218">
        <v>0</v>
      </c>
      <c r="F218">
        <v>381</v>
      </c>
      <c r="G218">
        <f>VLOOKUP(C218, ELO!$A$1:$D$33, 4, FALSE)</f>
        <v>1550</v>
      </c>
      <c r="H218">
        <f>VLOOKUP(D218, ELO!$A$1:$D$33, 4, FALSE)</f>
        <v>1535</v>
      </c>
      <c r="I218">
        <f>G218-H218+48+4*(J218/1000)+25</f>
        <v>89.524000000000001</v>
      </c>
      <c r="J218">
        <f>F218-E218</f>
        <v>381</v>
      </c>
      <c r="K218" s="2">
        <f>1/(10^(-I218/400)+1)</f>
        <v>0.6260578258862981</v>
      </c>
      <c r="L218" s="2">
        <f>1-K218</f>
        <v>0.3739421741137019</v>
      </c>
      <c r="M218" s="3">
        <f>H218+I218</f>
        <v>1624.5239999999999</v>
      </c>
      <c r="N218" s="3">
        <f>G218-I218</f>
        <v>1460.4760000000001</v>
      </c>
      <c r="S218" s="3"/>
    </row>
    <row r="219" spans="1:19" x14ac:dyDescent="0.2">
      <c r="A219">
        <v>17</v>
      </c>
      <c r="B219" s="1">
        <v>44927</v>
      </c>
      <c r="C219" t="s">
        <v>24</v>
      </c>
      <c r="D219" t="s">
        <v>29</v>
      </c>
      <c r="E219">
        <v>0</v>
      </c>
      <c r="F219">
        <v>571</v>
      </c>
      <c r="G219">
        <f>VLOOKUP(C219, ELO!$A$1:$D$33, 4, FALSE)</f>
        <v>1457</v>
      </c>
      <c r="H219">
        <f>VLOOKUP(D219, ELO!$A$1:$D$33, 4, FALSE)</f>
        <v>1535</v>
      </c>
      <c r="I219">
        <f>G219-H219+48+4*(J219/1000)</f>
        <v>-27.716000000000001</v>
      </c>
      <c r="J219">
        <f>F219-E219</f>
        <v>571</v>
      </c>
      <c r="K219" s="2">
        <f>1/(10^(-I219/400)+1)</f>
        <v>0.46019786409275287</v>
      </c>
      <c r="L219" s="2">
        <f>1-K219</f>
        <v>0.53980213590724713</v>
      </c>
      <c r="M219" s="3">
        <f>H219+I219</f>
        <v>1507.2840000000001</v>
      </c>
      <c r="N219" s="3">
        <f>G219-I219</f>
        <v>1484.7159999999999</v>
      </c>
      <c r="S219" s="3"/>
    </row>
    <row r="220" spans="1:19" x14ac:dyDescent="0.2">
      <c r="A220">
        <v>15</v>
      </c>
      <c r="B220" s="1">
        <v>44910</v>
      </c>
      <c r="C220" t="s">
        <v>30</v>
      </c>
      <c r="D220" t="s">
        <v>29</v>
      </c>
      <c r="E220">
        <v>0</v>
      </c>
      <c r="F220">
        <v>816</v>
      </c>
      <c r="G220">
        <f>VLOOKUP(C220, ELO!$A$1:$D$33, 4, FALSE)</f>
        <v>1417</v>
      </c>
      <c r="H220">
        <f>VLOOKUP(D220, ELO!$A$1:$D$33, 4, FALSE)</f>
        <v>1535</v>
      </c>
      <c r="I220">
        <f>G220-H220+48+4*(J220/1000)</f>
        <v>-66.736000000000004</v>
      </c>
      <c r="J220">
        <f>F220-E220</f>
        <v>816</v>
      </c>
      <c r="K220" s="2">
        <f>1/(10^(-I220/400)+1)</f>
        <v>0.40512315420756373</v>
      </c>
      <c r="L220" s="2">
        <f>1-K220</f>
        <v>0.59487684579243627</v>
      </c>
      <c r="M220" s="3">
        <f>H220+I220</f>
        <v>1468.2639999999999</v>
      </c>
      <c r="N220" s="3">
        <f>G220-I220</f>
        <v>1483.7360000000001</v>
      </c>
      <c r="S220" s="3"/>
    </row>
    <row r="221" spans="1:19" x14ac:dyDescent="0.2">
      <c r="A221">
        <v>16</v>
      </c>
      <c r="B221" s="1">
        <v>44920</v>
      </c>
      <c r="C221" t="s">
        <v>1</v>
      </c>
      <c r="D221" t="s">
        <v>31</v>
      </c>
      <c r="E221">
        <v>0</v>
      </c>
      <c r="F221">
        <v>2184</v>
      </c>
      <c r="G221">
        <f>VLOOKUP(C221, ELO!$A$1:$D$33, 4, FALSE)</f>
        <v>1495</v>
      </c>
      <c r="H221">
        <f>VLOOKUP(D221, ELO!$A$1:$D$33, 4, FALSE)</f>
        <v>1641</v>
      </c>
      <c r="I221">
        <f>G221-H221+48+4*(J221/1000)</f>
        <v>-89.263999999999996</v>
      </c>
      <c r="J221">
        <f>F221-E221</f>
        <v>2184</v>
      </c>
      <c r="K221" s="2">
        <f>1/(10^(-I221/400)+1)</f>
        <v>0.37429262713383427</v>
      </c>
      <c r="L221" s="2">
        <f>1-K221</f>
        <v>0.62570737286616573</v>
      </c>
      <c r="M221" s="3">
        <f>H221+I221</f>
        <v>1551.7360000000001</v>
      </c>
      <c r="N221" s="3">
        <f>G221-I221</f>
        <v>1584.2639999999999</v>
      </c>
      <c r="S221" s="3"/>
    </row>
    <row r="222" spans="1:19" x14ac:dyDescent="0.2">
      <c r="A222">
        <v>18</v>
      </c>
      <c r="B222" s="1">
        <v>44934</v>
      </c>
      <c r="C222" t="s">
        <v>2</v>
      </c>
      <c r="D222" t="s">
        <v>31</v>
      </c>
      <c r="E222">
        <v>0</v>
      </c>
      <c r="F222">
        <v>455</v>
      </c>
      <c r="G222">
        <f>VLOOKUP(C222, ELO!$A$1:$D$33, 4, FALSE)</f>
        <v>1364</v>
      </c>
      <c r="H222">
        <f>VLOOKUP(D222, ELO!$A$1:$D$33, 4, FALSE)</f>
        <v>1641</v>
      </c>
      <c r="I222">
        <f>G222-H222+48+4*(J222/1000)</f>
        <v>-227.18</v>
      </c>
      <c r="J222">
        <f>F222-E222</f>
        <v>455</v>
      </c>
      <c r="K222" s="2">
        <f>1/(10^(-I222/400)+1)</f>
        <v>0.21286305733600275</v>
      </c>
      <c r="L222" s="2">
        <f>1-K222</f>
        <v>0.78713694266399725</v>
      </c>
      <c r="M222" s="3">
        <f>H222+I222</f>
        <v>1413.82</v>
      </c>
      <c r="N222" s="3">
        <f>G222-I222</f>
        <v>1591.18</v>
      </c>
      <c r="S222" s="3"/>
    </row>
    <row r="223" spans="1:19" x14ac:dyDescent="0.2">
      <c r="A223">
        <v>7</v>
      </c>
      <c r="B223" s="1">
        <v>44857</v>
      </c>
      <c r="C223" t="s">
        <v>5</v>
      </c>
      <c r="D223" t="s">
        <v>31</v>
      </c>
      <c r="E223">
        <v>0</v>
      </c>
      <c r="F223">
        <v>581</v>
      </c>
      <c r="G223">
        <f>VLOOKUP(C223, ELO!$A$1:$D$33, 4, FALSE)</f>
        <v>1387</v>
      </c>
      <c r="H223">
        <f>VLOOKUP(D223, ELO!$A$1:$D$33, 4, FALSE)</f>
        <v>1641</v>
      </c>
      <c r="I223">
        <f>G223-H223+48+4*(J223/1000)</f>
        <v>-203.67599999999999</v>
      </c>
      <c r="J223">
        <f>F223-E223</f>
        <v>581</v>
      </c>
      <c r="K223" s="2">
        <f>1/(10^(-I223/400)+1)</f>
        <v>0.23641182444797659</v>
      </c>
      <c r="L223" s="2">
        <f>1-K223</f>
        <v>0.76358817555202341</v>
      </c>
      <c r="M223" s="3">
        <f>H223+I223</f>
        <v>1437.3240000000001</v>
      </c>
      <c r="N223" s="3">
        <f>G223-I223</f>
        <v>1590.6759999999999</v>
      </c>
      <c r="S223" s="3"/>
    </row>
    <row r="224" spans="1:19" x14ac:dyDescent="0.2">
      <c r="A224">
        <v>12</v>
      </c>
      <c r="B224" s="1">
        <v>44892</v>
      </c>
      <c r="C224" t="s">
        <v>8</v>
      </c>
      <c r="D224" t="s">
        <v>31</v>
      </c>
      <c r="E224">
        <v>0</v>
      </c>
      <c r="F224">
        <v>1101</v>
      </c>
      <c r="G224">
        <f>VLOOKUP(C224, ELO!$A$1:$D$33, 4, FALSE)</f>
        <v>1531</v>
      </c>
      <c r="H224">
        <f>VLOOKUP(D224, ELO!$A$1:$D$33, 4, FALSE)</f>
        <v>1641</v>
      </c>
      <c r="I224">
        <f>G224-H224+48+4*(J224/1000)-25</f>
        <v>-82.596000000000004</v>
      </c>
      <c r="J224">
        <f>F224-E224</f>
        <v>1101</v>
      </c>
      <c r="K224" s="2">
        <f>1/(10^(-I224/400)+1)</f>
        <v>0.38332456354745498</v>
      </c>
      <c r="L224" s="2">
        <f>1-K224</f>
        <v>0.61667543645254508</v>
      </c>
      <c r="M224" s="3">
        <f>H224+I224</f>
        <v>1558.404</v>
      </c>
      <c r="N224" s="3">
        <f>G224-I224</f>
        <v>1613.596</v>
      </c>
      <c r="S224" s="3"/>
    </row>
    <row r="225" spans="1:19" x14ac:dyDescent="0.2">
      <c r="A225">
        <v>6</v>
      </c>
      <c r="B225" s="1">
        <v>44850</v>
      </c>
      <c r="C225" t="s">
        <v>26</v>
      </c>
      <c r="D225" t="s">
        <v>31</v>
      </c>
      <c r="E225">
        <v>0</v>
      </c>
      <c r="F225">
        <v>1019</v>
      </c>
      <c r="G225">
        <f>VLOOKUP(C225, ELO!$A$1:$D$33, 4, FALSE)</f>
        <v>1472</v>
      </c>
      <c r="H225">
        <f>VLOOKUP(D225, ELO!$A$1:$D$33, 4, FALSE)</f>
        <v>1641</v>
      </c>
      <c r="I225">
        <f>G225-H225+48+4*(J225/1000)</f>
        <v>-116.92400000000001</v>
      </c>
      <c r="J225">
        <f>F225-E225</f>
        <v>1019</v>
      </c>
      <c r="K225" s="2">
        <f>1/(10^(-I225/400)+1)</f>
        <v>0.33781005995838825</v>
      </c>
      <c r="L225" s="2">
        <f>1-K225</f>
        <v>0.6621899400416118</v>
      </c>
      <c r="M225" s="3">
        <f>H225+I225</f>
        <v>1524.076</v>
      </c>
      <c r="N225" s="3">
        <f>G225-I225</f>
        <v>1588.924</v>
      </c>
      <c r="S225" s="3"/>
    </row>
    <row r="226" spans="1:19" x14ac:dyDescent="0.2">
      <c r="A226">
        <v>14</v>
      </c>
      <c r="B226" s="1">
        <v>44906</v>
      </c>
      <c r="C226" t="s">
        <v>29</v>
      </c>
      <c r="D226" t="s">
        <v>31</v>
      </c>
      <c r="E226">
        <v>0</v>
      </c>
      <c r="F226">
        <v>2933</v>
      </c>
      <c r="G226">
        <f>VLOOKUP(C226, ELO!$A$1:$D$33, 4, FALSE)</f>
        <v>1535</v>
      </c>
      <c r="H226">
        <f>VLOOKUP(D226, ELO!$A$1:$D$33, 4, FALSE)</f>
        <v>1641</v>
      </c>
      <c r="I226">
        <f>G226-H226+48+4*(J226/1000)</f>
        <v>-46.268000000000001</v>
      </c>
      <c r="J226">
        <f>F226-E226</f>
        <v>2933</v>
      </c>
      <c r="K226" s="2">
        <f>1/(10^(-I226/400)+1)</f>
        <v>0.43380583504199793</v>
      </c>
      <c r="L226" s="2">
        <f>1-K226</f>
        <v>0.56619416495800201</v>
      </c>
      <c r="M226" s="3">
        <f>H226+I226</f>
        <v>1594.732</v>
      </c>
      <c r="N226" s="3">
        <f>G226-I226</f>
        <v>1581.268</v>
      </c>
      <c r="S226" s="3"/>
    </row>
    <row r="227" spans="1:19" x14ac:dyDescent="0.2">
      <c r="A227">
        <v>11</v>
      </c>
      <c r="B227" s="1">
        <v>44882</v>
      </c>
      <c r="C227" t="s">
        <v>12</v>
      </c>
      <c r="D227" t="s">
        <v>20</v>
      </c>
      <c r="E227">
        <v>0</v>
      </c>
      <c r="F227">
        <v>680</v>
      </c>
      <c r="G227">
        <f>VLOOKUP(C227, ELO!$A$1:$D$33, 4, FALSE)</f>
        <v>1572</v>
      </c>
      <c r="H227">
        <f>VLOOKUP(D227, ELO!$A$1:$D$33, 4, FALSE)</f>
        <v>1490</v>
      </c>
      <c r="I227">
        <f>G227-H227+48+4*(J227/1000)</f>
        <v>132.72</v>
      </c>
      <c r="J227">
        <f>F227-E227</f>
        <v>680</v>
      </c>
      <c r="K227" s="2">
        <f>1/(10^(-I227/400)+1)</f>
        <v>0.68222105511096198</v>
      </c>
      <c r="L227" s="2">
        <f>1-K227</f>
        <v>0.31777894488903802</v>
      </c>
      <c r="M227" s="3">
        <f>H227+I227</f>
        <v>1622.72</v>
      </c>
      <c r="N227" s="3">
        <f>G227-I227</f>
        <v>1439.28</v>
      </c>
      <c r="S227" s="3"/>
    </row>
    <row r="228" spans="1:19" x14ac:dyDescent="0.2">
      <c r="A228">
        <v>8</v>
      </c>
      <c r="B228" s="1">
        <v>44864</v>
      </c>
      <c r="C228" t="s">
        <v>13</v>
      </c>
      <c r="D228" t="s">
        <v>20</v>
      </c>
      <c r="E228">
        <v>0</v>
      </c>
      <c r="F228">
        <v>859</v>
      </c>
      <c r="G228">
        <f>VLOOKUP(C228, ELO!$A$1:$D$33, 4, FALSE)</f>
        <v>1353</v>
      </c>
      <c r="H228">
        <f>VLOOKUP(D228, ELO!$A$1:$D$33, 4, FALSE)</f>
        <v>1490</v>
      </c>
      <c r="I228">
        <f>G228-H228+48+4*(J228/1000)</f>
        <v>-85.563999999999993</v>
      </c>
      <c r="J228">
        <f>F228-E228</f>
        <v>859</v>
      </c>
      <c r="K228" s="2">
        <f>1/(10^(-I228/400)+1)</f>
        <v>0.37929398415075088</v>
      </c>
      <c r="L228" s="2">
        <f>1-K228</f>
        <v>0.62070601584924912</v>
      </c>
      <c r="M228" s="3">
        <f>H228+I228</f>
        <v>1404.4359999999999</v>
      </c>
      <c r="N228" s="3">
        <f>G228-I228</f>
        <v>1438.5640000000001</v>
      </c>
      <c r="S228" s="3"/>
    </row>
    <row r="229" spans="1:19" x14ac:dyDescent="0.2">
      <c r="A229">
        <v>4</v>
      </c>
      <c r="B229" s="1">
        <v>44836</v>
      </c>
      <c r="C229" t="s">
        <v>14</v>
      </c>
      <c r="D229" t="s">
        <v>20</v>
      </c>
      <c r="E229">
        <v>0</v>
      </c>
      <c r="F229">
        <v>288</v>
      </c>
      <c r="G229">
        <f>VLOOKUP(C229, ELO!$A$1:$D$33, 4, FALSE)</f>
        <v>1478</v>
      </c>
      <c r="H229">
        <f>VLOOKUP(D229, ELO!$A$1:$D$33, 4, FALSE)</f>
        <v>1490</v>
      </c>
      <c r="I229">
        <f>G229-H229+48+4*(J229/1000)</f>
        <v>37.152000000000001</v>
      </c>
      <c r="J229">
        <f>F229-E229</f>
        <v>288</v>
      </c>
      <c r="K229" s="2">
        <f>1/(10^(-I229/400)+1)</f>
        <v>0.55326316852440693</v>
      </c>
      <c r="L229" s="2">
        <f>1-K229</f>
        <v>0.44673683147559307</v>
      </c>
      <c r="M229" s="3">
        <f>H229+I229</f>
        <v>1527.152</v>
      </c>
      <c r="N229" s="3">
        <f>G229-I229</f>
        <v>1440.848</v>
      </c>
      <c r="S229" s="3"/>
    </row>
    <row r="230" spans="1:19" x14ac:dyDescent="0.2">
      <c r="A230">
        <v>18</v>
      </c>
      <c r="B230" s="1">
        <v>44934</v>
      </c>
      <c r="C230" t="s">
        <v>15</v>
      </c>
      <c r="D230" t="s">
        <v>20</v>
      </c>
      <c r="E230">
        <v>0</v>
      </c>
      <c r="F230">
        <v>594</v>
      </c>
      <c r="G230">
        <f>VLOOKUP(C230, ELO!$A$1:$D$33, 4, FALSE)</f>
        <v>1436</v>
      </c>
      <c r="H230">
        <f>VLOOKUP(D230, ELO!$A$1:$D$33, 4, FALSE)</f>
        <v>1490</v>
      </c>
      <c r="I230">
        <f>G230-H230+48+4*(J230/1000)</f>
        <v>-3.6240000000000001</v>
      </c>
      <c r="J230">
        <f>F230-E230</f>
        <v>594</v>
      </c>
      <c r="K230" s="2">
        <f>1/(10^(-I230/400)+1)</f>
        <v>0.49478483389920208</v>
      </c>
      <c r="L230" s="2">
        <f>1-K230</f>
        <v>0.50521516610079797</v>
      </c>
      <c r="M230" s="3">
        <f>H230+I230</f>
        <v>1486.376</v>
      </c>
      <c r="N230" s="3">
        <f>G230-I230</f>
        <v>1439.624</v>
      </c>
      <c r="S230" s="3"/>
    </row>
    <row r="231" spans="1:19" x14ac:dyDescent="0.2">
      <c r="A231">
        <v>9</v>
      </c>
      <c r="B231" s="1">
        <v>44871</v>
      </c>
      <c r="C231" t="s">
        <v>16</v>
      </c>
      <c r="D231" t="s">
        <v>20</v>
      </c>
      <c r="E231">
        <v>0</v>
      </c>
      <c r="F231">
        <v>558</v>
      </c>
      <c r="G231">
        <f>VLOOKUP(C231, ELO!$A$1:$D$33, 4, FALSE)</f>
        <v>1642</v>
      </c>
      <c r="H231">
        <f>VLOOKUP(D231, ELO!$A$1:$D$33, 4, FALSE)</f>
        <v>1490</v>
      </c>
      <c r="I231">
        <f>G231-H231+48+4*(J231/1000)+25</f>
        <v>227.232</v>
      </c>
      <c r="J231">
        <f>F231-E231</f>
        <v>558</v>
      </c>
      <c r="K231" s="2">
        <f>1/(10^(-I231/400)+1)</f>
        <v>0.78718709282166732</v>
      </c>
      <c r="L231" s="2">
        <f>1-K231</f>
        <v>0.21281290717833268</v>
      </c>
      <c r="M231" s="3">
        <f>H231+I231</f>
        <v>1717.232</v>
      </c>
      <c r="N231" s="3">
        <f>G231-I231</f>
        <v>1414.768</v>
      </c>
      <c r="S231" s="3"/>
    </row>
    <row r="232" spans="1:19" x14ac:dyDescent="0.2">
      <c r="A232">
        <v>15</v>
      </c>
      <c r="B232" s="1">
        <v>44913</v>
      </c>
      <c r="C232" t="s">
        <v>28</v>
      </c>
      <c r="D232" t="s">
        <v>20</v>
      </c>
      <c r="E232">
        <v>0</v>
      </c>
      <c r="F232">
        <v>2007</v>
      </c>
      <c r="G232">
        <f>VLOOKUP(C232, ELO!$A$1:$D$33, 4, FALSE)</f>
        <v>1558</v>
      </c>
      <c r="H232">
        <f>VLOOKUP(D232, ELO!$A$1:$D$33, 4, FALSE)</f>
        <v>1490</v>
      </c>
      <c r="I232">
        <f>G232-H232+48+4*(J232/1000)</f>
        <v>124.02800000000001</v>
      </c>
      <c r="J232">
        <f>F232-E232</f>
        <v>2007</v>
      </c>
      <c r="K232" s="2">
        <f>1/(10^(-I232/400)+1)</f>
        <v>0.67127614870975472</v>
      </c>
      <c r="L232" s="2">
        <f>1-K232</f>
        <v>0.32872385129024528</v>
      </c>
      <c r="M232" s="3">
        <f>H232+I232</f>
        <v>1614.028</v>
      </c>
      <c r="N232" s="3">
        <f>G232-I232</f>
        <v>1433.972</v>
      </c>
      <c r="S232" s="3"/>
    </row>
    <row r="233" spans="1:19" x14ac:dyDescent="0.2">
      <c r="A233">
        <v>13</v>
      </c>
      <c r="B233" s="1">
        <v>44899</v>
      </c>
      <c r="C233" t="s">
        <v>25</v>
      </c>
      <c r="D233" t="s">
        <v>20</v>
      </c>
      <c r="E233">
        <v>0</v>
      </c>
      <c r="F233">
        <v>809</v>
      </c>
      <c r="G233">
        <f>VLOOKUP(C233, ELO!$A$1:$D$33, 4, FALSE)</f>
        <v>1586</v>
      </c>
      <c r="H233">
        <f>VLOOKUP(D233, ELO!$A$1:$D$33, 4, FALSE)</f>
        <v>1490</v>
      </c>
      <c r="I233">
        <f>G233-H233+48+4*(J233/1000)</f>
        <v>147.23599999999999</v>
      </c>
      <c r="J233">
        <f>F233-E233</f>
        <v>809</v>
      </c>
      <c r="K233" s="2">
        <f>1/(10^(-I233/400)+1)</f>
        <v>0.70005474130915069</v>
      </c>
      <c r="L233" s="2">
        <f>1-K233</f>
        <v>0.29994525869084931</v>
      </c>
      <c r="M233" s="3">
        <f>H233+I233</f>
        <v>1637.2359999999999</v>
      </c>
      <c r="N233" s="3">
        <f>G233-I233</f>
        <v>1438.7640000000001</v>
      </c>
      <c r="S233" s="3"/>
    </row>
    <row r="234" spans="1:19" x14ac:dyDescent="0.2">
      <c r="A234">
        <v>5</v>
      </c>
      <c r="B234" s="1">
        <v>44843</v>
      </c>
      <c r="C234" t="s">
        <v>32</v>
      </c>
      <c r="D234" t="s">
        <v>20</v>
      </c>
      <c r="E234">
        <v>0</v>
      </c>
      <c r="F234">
        <v>676</v>
      </c>
      <c r="G234">
        <f>VLOOKUP(C234, ELO!$A$1:$D$33, 4, FALSE)</f>
        <v>1471</v>
      </c>
      <c r="H234">
        <f>VLOOKUP(D234, ELO!$A$1:$D$33, 4, FALSE)</f>
        <v>1490</v>
      </c>
      <c r="I234">
        <f>G234-H234+48+4*(J234/1000)</f>
        <v>31.704000000000001</v>
      </c>
      <c r="J234">
        <f>F234-E234</f>
        <v>676</v>
      </c>
      <c r="K234" s="2">
        <f>1/(10^(-I234/400)+1)</f>
        <v>0.54549950483840604</v>
      </c>
      <c r="L234" s="2">
        <f>1-K234</f>
        <v>0.45450049516159396</v>
      </c>
      <c r="M234" s="3">
        <f>H234+I234</f>
        <v>1521.704</v>
      </c>
      <c r="N234" s="3">
        <f>G234-I234</f>
        <v>1439.296</v>
      </c>
      <c r="S234" s="3"/>
    </row>
    <row r="235" spans="1:19" x14ac:dyDescent="0.2">
      <c r="A235">
        <v>6</v>
      </c>
      <c r="B235" s="1">
        <v>44847</v>
      </c>
      <c r="C235" t="s">
        <v>6</v>
      </c>
      <c r="D235" t="s">
        <v>32</v>
      </c>
      <c r="E235">
        <v>0</v>
      </c>
      <c r="F235">
        <v>701</v>
      </c>
      <c r="G235">
        <f>VLOOKUP(C235, ELO!$A$1:$D$33, 4, FALSE)</f>
        <v>1417</v>
      </c>
      <c r="H235">
        <f>VLOOKUP(D235, ELO!$A$1:$D$33, 4, FALSE)</f>
        <v>1471</v>
      </c>
      <c r="I235">
        <f>G235-H235+48+4*(J235/1000)</f>
        <v>-3.1960000000000002</v>
      </c>
      <c r="J235">
        <f>F235-E235</f>
        <v>701</v>
      </c>
      <c r="K235" s="2">
        <f>1/(10^(-I235/400)+1)</f>
        <v>0.4954007160040706</v>
      </c>
      <c r="L235" s="2">
        <f>1-K235</f>
        <v>0.50459928399592946</v>
      </c>
      <c r="M235" s="3">
        <f>H235+I235</f>
        <v>1467.8040000000001</v>
      </c>
      <c r="N235" s="3">
        <f>G235-I235</f>
        <v>1420.1959999999999</v>
      </c>
      <c r="S235" s="3"/>
    </row>
    <row r="236" spans="1:19" x14ac:dyDescent="0.2">
      <c r="A236">
        <v>4</v>
      </c>
      <c r="B236" s="1">
        <v>44836</v>
      </c>
      <c r="C236" t="s">
        <v>9</v>
      </c>
      <c r="D236" t="s">
        <v>32</v>
      </c>
      <c r="E236">
        <v>0</v>
      </c>
      <c r="F236">
        <v>1362</v>
      </c>
      <c r="G236">
        <f>VLOOKUP(C236, ELO!$A$1:$D$33, 4, FALSE)</f>
        <v>1536</v>
      </c>
      <c r="H236">
        <f>VLOOKUP(D236, ELO!$A$1:$D$33, 4, FALSE)</f>
        <v>1471</v>
      </c>
      <c r="I236">
        <f>G236-H236+48+4*(J236/1000)</f>
        <v>118.44800000000001</v>
      </c>
      <c r="J236">
        <f>F236-E236</f>
        <v>1362</v>
      </c>
      <c r="K236" s="2">
        <f>1/(10^(-I236/400)+1)</f>
        <v>0.66414957661329543</v>
      </c>
      <c r="L236" s="2">
        <f>1-K236</f>
        <v>0.33585042338670457</v>
      </c>
      <c r="M236" s="3">
        <f>H236+I236</f>
        <v>1589.4480000000001</v>
      </c>
      <c r="N236" s="3">
        <f>G236-I236</f>
        <v>1417.5519999999999</v>
      </c>
      <c r="S236" s="3"/>
    </row>
    <row r="237" spans="1:19" x14ac:dyDescent="0.2">
      <c r="A237">
        <v>11</v>
      </c>
      <c r="B237" s="1">
        <v>44885</v>
      </c>
      <c r="C237" t="s">
        <v>13</v>
      </c>
      <c r="D237" t="s">
        <v>32</v>
      </c>
      <c r="E237">
        <v>0</v>
      </c>
      <c r="F237">
        <v>1433</v>
      </c>
      <c r="G237">
        <f>VLOOKUP(C237, ELO!$A$1:$D$33, 4, FALSE)</f>
        <v>1353</v>
      </c>
      <c r="H237">
        <f>VLOOKUP(D237, ELO!$A$1:$D$33, 4, FALSE)</f>
        <v>1471</v>
      </c>
      <c r="I237">
        <f>G237-H237+48+4*(J237/1000)</f>
        <v>-64.268000000000001</v>
      </c>
      <c r="J237">
        <f>F237-E237</f>
        <v>1433</v>
      </c>
      <c r="K237" s="2">
        <f>1/(10^(-I237/400)+1)</f>
        <v>0.40855156973938234</v>
      </c>
      <c r="L237" s="2">
        <f>1-K237</f>
        <v>0.59144843026061766</v>
      </c>
      <c r="M237" s="3">
        <f>H237+I237</f>
        <v>1406.732</v>
      </c>
      <c r="N237" s="3">
        <f>G237-I237</f>
        <v>1417.268</v>
      </c>
      <c r="S237" s="3"/>
    </row>
    <row r="238" spans="1:19" x14ac:dyDescent="0.2">
      <c r="A238">
        <v>8</v>
      </c>
      <c r="B238" s="1">
        <v>44864</v>
      </c>
      <c r="C238" t="s">
        <v>14</v>
      </c>
      <c r="D238" t="s">
        <v>32</v>
      </c>
      <c r="E238">
        <v>0</v>
      </c>
      <c r="F238">
        <v>596</v>
      </c>
      <c r="G238">
        <f>VLOOKUP(C238, ELO!$A$1:$D$33, 4, FALSE)</f>
        <v>1478</v>
      </c>
      <c r="H238">
        <f>VLOOKUP(D238, ELO!$A$1:$D$33, 4, FALSE)</f>
        <v>1471</v>
      </c>
      <c r="I238">
        <f>G238-H238+48+4*(J238/1000)</f>
        <v>57.384</v>
      </c>
      <c r="J238">
        <f>F238-E238</f>
        <v>596</v>
      </c>
      <c r="K238" s="2">
        <f>1/(10^(-I238/400)+1)</f>
        <v>0.5818393907709617</v>
      </c>
      <c r="L238" s="2">
        <f>1-K238</f>
        <v>0.4181606092290383</v>
      </c>
      <c r="M238" s="3">
        <f>H238+I238</f>
        <v>1528.384</v>
      </c>
      <c r="N238" s="3">
        <f>G238-I238</f>
        <v>1420.616</v>
      </c>
      <c r="S238" s="3"/>
    </row>
    <row r="239" spans="1:19" x14ac:dyDescent="0.2">
      <c r="A239">
        <v>13</v>
      </c>
      <c r="B239" s="1">
        <v>44899</v>
      </c>
      <c r="C239" t="s">
        <v>22</v>
      </c>
      <c r="D239" t="s">
        <v>32</v>
      </c>
      <c r="E239">
        <v>0</v>
      </c>
      <c r="F239">
        <v>228</v>
      </c>
      <c r="G239">
        <f>VLOOKUP(C239, ELO!$A$1:$D$33, 4, FALSE)</f>
        <v>1451</v>
      </c>
      <c r="H239">
        <f>VLOOKUP(D239, ELO!$A$1:$D$33, 4, FALSE)</f>
        <v>1471</v>
      </c>
      <c r="I239">
        <f>G239-H239+48+4*(J239/1000)</f>
        <v>28.911999999999999</v>
      </c>
      <c r="J239">
        <f>F239-E239</f>
        <v>228</v>
      </c>
      <c r="K239" s="2">
        <f>1/(10^(-I239/400)+1)</f>
        <v>0.54151193612194737</v>
      </c>
      <c r="L239" s="2">
        <f>1-K239</f>
        <v>0.45848806387805263</v>
      </c>
      <c r="M239" s="3">
        <f>H239+I239</f>
        <v>1499.912</v>
      </c>
      <c r="N239" s="3">
        <f>G239-I239</f>
        <v>1422.088</v>
      </c>
      <c r="S239" s="3"/>
    </row>
    <row r="240" spans="1:19" x14ac:dyDescent="0.2">
      <c r="A240">
        <v>10</v>
      </c>
      <c r="B240" s="1">
        <v>44879</v>
      </c>
      <c r="C240" t="s">
        <v>25</v>
      </c>
      <c r="D240" t="s">
        <v>32</v>
      </c>
      <c r="E240">
        <v>0</v>
      </c>
      <c r="F240">
        <v>140</v>
      </c>
      <c r="G240">
        <f>VLOOKUP(C240, ELO!$A$1:$D$33, 4, FALSE)</f>
        <v>1586</v>
      </c>
      <c r="H240">
        <f>VLOOKUP(D240, ELO!$A$1:$D$33, 4, FALSE)</f>
        <v>1471</v>
      </c>
      <c r="I240">
        <f>G240-H240+48+4*(J240/1000)</f>
        <v>163.56</v>
      </c>
      <c r="J240">
        <f>F240-E240</f>
        <v>140</v>
      </c>
      <c r="K240" s="2">
        <f>1/(10^(-I240/400)+1)</f>
        <v>0.71940801006765609</v>
      </c>
      <c r="L240" s="2">
        <f>1-K240</f>
        <v>0.28059198993234391</v>
      </c>
      <c r="M240" s="3">
        <f>H240+I240</f>
        <v>1634.56</v>
      </c>
      <c r="N240" s="3">
        <f>G240-I240</f>
        <v>1422.44</v>
      </c>
      <c r="S240" s="3"/>
    </row>
    <row r="241" spans="1:19" x14ac:dyDescent="0.2">
      <c r="A241">
        <v>16</v>
      </c>
      <c r="B241" s="1">
        <v>44919</v>
      </c>
      <c r="C241" t="s">
        <v>29</v>
      </c>
      <c r="D241" t="s">
        <v>32</v>
      </c>
      <c r="E241">
        <v>0</v>
      </c>
      <c r="F241">
        <v>2834</v>
      </c>
      <c r="G241">
        <f>VLOOKUP(C241, ELO!$A$1:$D$33, 4, FALSE)</f>
        <v>1535</v>
      </c>
      <c r="H241">
        <f>VLOOKUP(D241, ELO!$A$1:$D$33, 4, FALSE)</f>
        <v>1471</v>
      </c>
      <c r="I241">
        <f>G241-H241+48+4*(J241/1000)</f>
        <v>123.336</v>
      </c>
      <c r="J241">
        <f>F241-E241</f>
        <v>2834</v>
      </c>
      <c r="K241" s="2">
        <f>1/(10^(-I241/400)+1)</f>
        <v>0.67039653891066775</v>
      </c>
      <c r="L241" s="2">
        <f>1-K241</f>
        <v>0.32960346108933225</v>
      </c>
      <c r="M241" s="3">
        <f>H241+I241</f>
        <v>1594.336</v>
      </c>
      <c r="N241" s="3">
        <f>G241-I241</f>
        <v>1411.664</v>
      </c>
      <c r="S241" s="3"/>
    </row>
    <row r="242" spans="1:19" x14ac:dyDescent="0.2">
      <c r="S242" s="3"/>
    </row>
    <row r="243" spans="1:19" x14ac:dyDescent="0.2">
      <c r="S243" s="3"/>
    </row>
  </sheetData>
  <sortState xmlns:xlrd2="http://schemas.microsoft.com/office/spreadsheetml/2017/richdata2" ref="A2:N278">
    <sortCondition ref="D1:D278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F6C2-705C-FE48-AA10-B7A5DC3FF8F3}">
  <dimension ref="A1:S273"/>
  <sheetViews>
    <sheetView workbookViewId="0">
      <selection activeCell="Q2" sqref="Q2:S8"/>
    </sheetView>
  </sheetViews>
  <sheetFormatPr baseColWidth="10" defaultRowHeight="16" x14ac:dyDescent="0.2"/>
  <cols>
    <col min="14" max="14" width="14" bestFit="1" customWidth="1"/>
    <col min="15" max="15" width="13.6640625" bestFit="1" customWidth="1"/>
    <col min="17" max="17" width="11.33203125" bestFit="1" customWidth="1"/>
    <col min="18" max="18" width="6" bestFit="1" customWidth="1"/>
    <col min="19" max="19" width="13.83203125" bestFit="1" customWidth="1"/>
  </cols>
  <sheetData>
    <row r="1" spans="1:19" x14ac:dyDescent="0.2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</row>
    <row r="2" spans="1:19" x14ac:dyDescent="0.2">
      <c r="A2">
        <v>1</v>
      </c>
      <c r="B2" s="1">
        <v>44812</v>
      </c>
      <c r="C2" t="s">
        <v>27</v>
      </c>
      <c r="D2" t="s">
        <v>4</v>
      </c>
      <c r="E2">
        <v>0</v>
      </c>
      <c r="F2">
        <v>1</v>
      </c>
      <c r="G2">
        <v>0</v>
      </c>
      <c r="H2">
        <v>0</v>
      </c>
      <c r="I2">
        <v>2533</v>
      </c>
      <c r="J2">
        <f>VLOOKUP(C2, ELO!$A$1:$D$33, 4, FALSE)</f>
        <v>1550</v>
      </c>
      <c r="K2">
        <f>VLOOKUP(D2, ELO!$A$1:$D$33, 4, FALSE)</f>
        <v>1683</v>
      </c>
      <c r="L2">
        <f>J2-K2+48+4*(M2/1000)</f>
        <v>-74.867999999999995</v>
      </c>
      <c r="M2">
        <f>I2-H2</f>
        <v>2533</v>
      </c>
      <c r="N2" s="2">
        <f>1/(10^(-$L$2/400)+1)</f>
        <v>0.39389356998857888</v>
      </c>
      <c r="O2" s="2">
        <f>1-N2</f>
        <v>0.60610643001142117</v>
      </c>
      <c r="Q2" s="4" t="s">
        <v>75</v>
      </c>
      <c r="R2" s="8" t="s">
        <v>77</v>
      </c>
      <c r="S2" s="6" t="s">
        <v>76</v>
      </c>
    </row>
    <row r="3" spans="1:19" x14ac:dyDescent="0.2">
      <c r="A3">
        <v>1</v>
      </c>
      <c r="B3" s="1">
        <v>44815</v>
      </c>
      <c r="C3" t="s">
        <v>5</v>
      </c>
      <c r="D3" t="s">
        <v>8</v>
      </c>
      <c r="E3">
        <v>0</v>
      </c>
      <c r="F3">
        <v>1</v>
      </c>
      <c r="G3">
        <v>0</v>
      </c>
      <c r="H3">
        <v>0</v>
      </c>
      <c r="I3">
        <v>520</v>
      </c>
      <c r="J3">
        <f>VLOOKUP(C3, ELO!$A$1:$D$33, 4, FALSE)</f>
        <v>1387</v>
      </c>
      <c r="K3">
        <f>VLOOKUP(D3, ELO!$A$1:$D$33, 4, FALSE)</f>
        <v>1531</v>
      </c>
      <c r="L3">
        <f t="shared" ref="L3:L66" si="0">J3-K3+48+4*(M3/1000)</f>
        <v>-93.92</v>
      </c>
      <c r="M3">
        <f t="shared" ref="M3:M66" si="1">I3-H3</f>
        <v>520</v>
      </c>
      <c r="N3" s="2">
        <f t="shared" ref="N3:N66" si="2">1/(10^(-L3/400)+1)</f>
        <v>0.36803709110413751</v>
      </c>
      <c r="O3" s="2">
        <f t="shared" ref="O3:O66" si="3">1-N3</f>
        <v>0.63196290889586249</v>
      </c>
      <c r="Q3" s="5" t="s">
        <v>69</v>
      </c>
      <c r="R3" s="9">
        <v>4</v>
      </c>
      <c r="S3" s="7">
        <v>0.59734935501538777</v>
      </c>
    </row>
    <row r="4" spans="1:19" x14ac:dyDescent="0.2">
      <c r="A4">
        <v>1</v>
      </c>
      <c r="B4" s="1">
        <v>44815</v>
      </c>
      <c r="C4" t="s">
        <v>6</v>
      </c>
      <c r="D4" t="s">
        <v>29</v>
      </c>
      <c r="E4">
        <v>1</v>
      </c>
      <c r="F4">
        <v>0</v>
      </c>
      <c r="G4">
        <v>0</v>
      </c>
      <c r="H4">
        <v>0</v>
      </c>
      <c r="I4">
        <v>2146</v>
      </c>
      <c r="J4">
        <f>VLOOKUP(C4, ELO!$A$1:$D$33, 4, FALSE)</f>
        <v>1417</v>
      </c>
      <c r="K4">
        <f>VLOOKUP(D4, ELO!$A$1:$D$33, 4, FALSE)</f>
        <v>1535</v>
      </c>
      <c r="L4">
        <f t="shared" si="0"/>
        <v>-61.415999999999997</v>
      </c>
      <c r="M4">
        <f t="shared" si="1"/>
        <v>2146</v>
      </c>
      <c r="N4" s="2">
        <f t="shared" si="2"/>
        <v>0.41252450724436729</v>
      </c>
      <c r="O4" s="2">
        <f t="shared" si="3"/>
        <v>0.58747549275563271</v>
      </c>
      <c r="Q4" s="10" t="s">
        <v>70</v>
      </c>
      <c r="R4" s="11">
        <v>4</v>
      </c>
      <c r="S4" s="12">
        <v>0.40265064498461223</v>
      </c>
    </row>
    <row r="5" spans="1:19" x14ac:dyDescent="0.2">
      <c r="A5">
        <v>1</v>
      </c>
      <c r="B5" s="1">
        <v>44815</v>
      </c>
      <c r="C5" t="s">
        <v>7</v>
      </c>
      <c r="D5" t="s">
        <v>26</v>
      </c>
      <c r="E5">
        <v>0</v>
      </c>
      <c r="F5">
        <v>1</v>
      </c>
      <c r="G5">
        <v>0</v>
      </c>
      <c r="H5">
        <v>0</v>
      </c>
      <c r="I5">
        <v>292</v>
      </c>
      <c r="J5">
        <f>VLOOKUP(C5, ELO!$A$1:$D$33, 4, FALSE)</f>
        <v>1504</v>
      </c>
      <c r="K5">
        <f>VLOOKUP(D5, ELO!$A$1:$D$33, 4, FALSE)</f>
        <v>1472</v>
      </c>
      <c r="L5">
        <f t="shared" si="0"/>
        <v>81.168000000000006</v>
      </c>
      <c r="M5">
        <f t="shared" si="1"/>
        <v>292</v>
      </c>
      <c r="N5" s="2">
        <f t="shared" si="2"/>
        <v>0.61473042802305056</v>
      </c>
      <c r="O5" s="2">
        <f t="shared" si="3"/>
        <v>0.38526957197694944</v>
      </c>
      <c r="Q5" s="5" t="s">
        <v>72</v>
      </c>
      <c r="R5" s="9">
        <v>12</v>
      </c>
      <c r="S5" s="7">
        <v>0.30955562289469973</v>
      </c>
    </row>
    <row r="6" spans="1:19" x14ac:dyDescent="0.2">
      <c r="A6">
        <v>1</v>
      </c>
      <c r="B6" s="1">
        <v>44815</v>
      </c>
      <c r="C6" t="s">
        <v>13</v>
      </c>
      <c r="D6" t="s">
        <v>14</v>
      </c>
      <c r="E6">
        <v>0</v>
      </c>
      <c r="F6">
        <v>0</v>
      </c>
      <c r="G6">
        <v>1</v>
      </c>
      <c r="H6">
        <v>0</v>
      </c>
      <c r="I6">
        <v>1033</v>
      </c>
      <c r="J6">
        <f>VLOOKUP(C6, ELO!$A$1:$D$33, 4, FALSE)</f>
        <v>1353</v>
      </c>
      <c r="K6">
        <f>VLOOKUP(D6, ELO!$A$1:$D$33, 4, FALSE)</f>
        <v>1478</v>
      </c>
      <c r="L6">
        <f t="shared" si="0"/>
        <v>-72.867999999999995</v>
      </c>
      <c r="M6">
        <f t="shared" si="1"/>
        <v>1033</v>
      </c>
      <c r="N6" s="2">
        <f t="shared" si="2"/>
        <v>0.39664551359072053</v>
      </c>
      <c r="O6" s="2">
        <f t="shared" si="3"/>
        <v>0.60335448640927947</v>
      </c>
      <c r="Q6" s="5" t="s">
        <v>71</v>
      </c>
      <c r="R6" s="9">
        <v>12</v>
      </c>
      <c r="S6" s="7">
        <v>0.69044437710530027</v>
      </c>
    </row>
    <row r="7" spans="1:19" x14ac:dyDescent="0.2">
      <c r="A7">
        <v>1</v>
      </c>
      <c r="B7" s="1">
        <v>44815</v>
      </c>
      <c r="C7" t="s">
        <v>2</v>
      </c>
      <c r="D7" t="s">
        <v>21</v>
      </c>
      <c r="E7">
        <v>0</v>
      </c>
      <c r="F7">
        <v>1</v>
      </c>
      <c r="G7">
        <v>0</v>
      </c>
      <c r="H7">
        <v>0</v>
      </c>
      <c r="I7">
        <v>473</v>
      </c>
      <c r="J7">
        <f>VLOOKUP(C7, ELO!$A$1:$D$33, 4, FALSE)</f>
        <v>1364</v>
      </c>
      <c r="K7">
        <f>VLOOKUP(D7, ELO!$A$1:$D$33, 4, FALSE)</f>
        <v>1492</v>
      </c>
      <c r="L7">
        <f t="shared" si="0"/>
        <v>-78.108000000000004</v>
      </c>
      <c r="M7">
        <f t="shared" si="1"/>
        <v>473</v>
      </c>
      <c r="N7" s="2">
        <f t="shared" si="2"/>
        <v>0.38944974125023357</v>
      </c>
      <c r="O7" s="2">
        <f t="shared" si="3"/>
        <v>0.61055025874976643</v>
      </c>
      <c r="Q7" s="5" t="s">
        <v>73</v>
      </c>
      <c r="R7" s="9">
        <v>15</v>
      </c>
      <c r="S7" s="7">
        <v>0.35530657329721416</v>
      </c>
    </row>
    <row r="8" spans="1:19" x14ac:dyDescent="0.2">
      <c r="A8">
        <v>1</v>
      </c>
      <c r="B8" s="1">
        <v>44815</v>
      </c>
      <c r="C8" t="s">
        <v>23</v>
      </c>
      <c r="D8" t="s">
        <v>3</v>
      </c>
      <c r="E8">
        <v>0</v>
      </c>
      <c r="F8">
        <v>1</v>
      </c>
      <c r="G8">
        <v>0</v>
      </c>
      <c r="H8">
        <v>0</v>
      </c>
      <c r="I8">
        <v>192</v>
      </c>
      <c r="J8">
        <f>VLOOKUP(C8, ELO!$A$1:$D$33, 4, FALSE)</f>
        <v>1358</v>
      </c>
      <c r="K8">
        <f>VLOOKUP(D8, ELO!$A$1:$D$33, 4, FALSE)</f>
        <v>1565</v>
      </c>
      <c r="L8">
        <f t="shared" si="0"/>
        <v>-158.232</v>
      </c>
      <c r="M8">
        <f t="shared" si="1"/>
        <v>192</v>
      </c>
      <c r="N8" s="2">
        <f t="shared" si="2"/>
        <v>0.28682458011168638</v>
      </c>
      <c r="O8" s="2">
        <f t="shared" si="3"/>
        <v>0.71317541988831357</v>
      </c>
      <c r="Q8" s="5" t="s">
        <v>74</v>
      </c>
      <c r="R8" s="9">
        <v>15</v>
      </c>
      <c r="S8" s="7">
        <v>0.64469342670278584</v>
      </c>
    </row>
    <row r="9" spans="1:19" x14ac:dyDescent="0.2">
      <c r="A9">
        <v>1</v>
      </c>
      <c r="B9" s="1">
        <v>44815</v>
      </c>
      <c r="C9" t="s">
        <v>11</v>
      </c>
      <c r="D9" t="s">
        <v>25</v>
      </c>
      <c r="E9">
        <v>0</v>
      </c>
      <c r="F9">
        <v>1</v>
      </c>
      <c r="G9">
        <v>0</v>
      </c>
      <c r="H9">
        <v>0</v>
      </c>
      <c r="I9">
        <v>592</v>
      </c>
      <c r="J9">
        <f>VLOOKUP(C9, ELO!$A$1:$D$33, 4, FALSE)</f>
        <v>1431</v>
      </c>
      <c r="K9">
        <f>VLOOKUP(D9, ELO!$A$1:$D$33, 4, FALSE)</f>
        <v>1586</v>
      </c>
      <c r="L9">
        <f t="shared" si="0"/>
        <v>-104.63200000000001</v>
      </c>
      <c r="M9">
        <f t="shared" si="1"/>
        <v>592</v>
      </c>
      <c r="N9" s="2">
        <f t="shared" si="2"/>
        <v>0.35381533247524549</v>
      </c>
      <c r="O9" s="2">
        <f t="shared" si="3"/>
        <v>0.64618466752475445</v>
      </c>
    </row>
    <row r="10" spans="1:19" x14ac:dyDescent="0.2">
      <c r="A10">
        <v>1</v>
      </c>
      <c r="B10" s="1">
        <v>44815</v>
      </c>
      <c r="C10" t="s">
        <v>17</v>
      </c>
      <c r="D10" t="s">
        <v>19</v>
      </c>
      <c r="E10">
        <v>1</v>
      </c>
      <c r="F10">
        <v>0</v>
      </c>
      <c r="G10">
        <v>0</v>
      </c>
      <c r="H10">
        <v>0</v>
      </c>
      <c r="I10">
        <v>1492</v>
      </c>
      <c r="J10">
        <f>VLOOKUP(C10, ELO!$A$1:$D$33, 4, FALSE)</f>
        <v>1578</v>
      </c>
      <c r="K10">
        <f>VLOOKUP(D10, ELO!$A$1:$D$33, 4, FALSE)</f>
        <v>1509</v>
      </c>
      <c r="L10">
        <f t="shared" si="0"/>
        <v>122.968</v>
      </c>
      <c r="M10">
        <f t="shared" si="1"/>
        <v>1492</v>
      </c>
      <c r="N10" s="2">
        <f t="shared" si="2"/>
        <v>0.66992828256270542</v>
      </c>
      <c r="O10" s="2">
        <f t="shared" si="3"/>
        <v>0.33007171743729458</v>
      </c>
    </row>
    <row r="11" spans="1:19" x14ac:dyDescent="0.2">
      <c r="A11">
        <v>1</v>
      </c>
      <c r="B11" s="1">
        <v>44815</v>
      </c>
      <c r="C11" t="s">
        <v>32</v>
      </c>
      <c r="D11" t="s">
        <v>15</v>
      </c>
      <c r="E11">
        <v>1</v>
      </c>
      <c r="F11">
        <v>0</v>
      </c>
      <c r="G11">
        <v>0</v>
      </c>
      <c r="H11">
        <v>0</v>
      </c>
      <c r="I11">
        <v>720</v>
      </c>
      <c r="J11">
        <f>VLOOKUP(C11, ELO!$A$1:$D$33, 4, FALSE)</f>
        <v>1471</v>
      </c>
      <c r="K11">
        <f>VLOOKUP(D11, ELO!$A$1:$D$33, 4, FALSE)</f>
        <v>1436</v>
      </c>
      <c r="L11">
        <f t="shared" si="0"/>
        <v>85.88</v>
      </c>
      <c r="M11">
        <f t="shared" si="1"/>
        <v>720</v>
      </c>
      <c r="N11" s="2">
        <f t="shared" si="2"/>
        <v>0.62113417893539813</v>
      </c>
      <c r="O11" s="2">
        <f t="shared" si="3"/>
        <v>0.37886582106460187</v>
      </c>
    </row>
    <row r="12" spans="1:19" x14ac:dyDescent="0.2">
      <c r="A12">
        <v>1</v>
      </c>
      <c r="B12" s="1">
        <v>44815</v>
      </c>
      <c r="C12" t="s">
        <v>28</v>
      </c>
      <c r="D12" t="s">
        <v>24</v>
      </c>
      <c r="E12">
        <v>1</v>
      </c>
      <c r="F12">
        <v>0</v>
      </c>
      <c r="G12">
        <v>0</v>
      </c>
      <c r="H12">
        <v>0</v>
      </c>
      <c r="I12">
        <v>278</v>
      </c>
      <c r="J12">
        <f>VLOOKUP(C12, ELO!$A$1:$D$33, 4, FALSE)</f>
        <v>1558</v>
      </c>
      <c r="K12">
        <f>VLOOKUP(D12, ELO!$A$1:$D$33, 4, FALSE)</f>
        <v>1457</v>
      </c>
      <c r="L12">
        <f t="shared" si="0"/>
        <v>150.11199999999999</v>
      </c>
      <c r="M12">
        <f t="shared" si="1"/>
        <v>278</v>
      </c>
      <c r="N12" s="2">
        <f t="shared" si="2"/>
        <v>0.70351949749045795</v>
      </c>
      <c r="O12" s="2">
        <f t="shared" si="3"/>
        <v>0.29648050250954205</v>
      </c>
    </row>
    <row r="13" spans="1:19" x14ac:dyDescent="0.2">
      <c r="A13">
        <v>1</v>
      </c>
      <c r="B13" s="1">
        <v>44815</v>
      </c>
      <c r="C13" t="s">
        <v>20</v>
      </c>
      <c r="D13" t="s">
        <v>22</v>
      </c>
      <c r="E13">
        <v>0</v>
      </c>
      <c r="F13">
        <v>1</v>
      </c>
      <c r="G13">
        <v>0</v>
      </c>
      <c r="H13">
        <v>0</v>
      </c>
      <c r="I13">
        <v>890</v>
      </c>
      <c r="J13">
        <f>VLOOKUP(C13, ELO!$A$1:$D$33, 4, FALSE)</f>
        <v>1490</v>
      </c>
      <c r="K13">
        <f>VLOOKUP(D13, ELO!$A$1:$D$33, 4, FALSE)</f>
        <v>1451</v>
      </c>
      <c r="L13">
        <f t="shared" si="0"/>
        <v>90.56</v>
      </c>
      <c r="M13">
        <f t="shared" si="1"/>
        <v>890</v>
      </c>
      <c r="N13" s="2">
        <f t="shared" si="2"/>
        <v>0.62745293024925508</v>
      </c>
      <c r="O13" s="2">
        <f t="shared" si="3"/>
        <v>0.37254706975074492</v>
      </c>
    </row>
    <row r="14" spans="1:19" x14ac:dyDescent="0.2">
      <c r="A14">
        <v>1</v>
      </c>
      <c r="B14" s="1">
        <v>44815</v>
      </c>
      <c r="C14" t="s">
        <v>18</v>
      </c>
      <c r="D14" t="s">
        <v>12</v>
      </c>
      <c r="E14">
        <v>1</v>
      </c>
      <c r="F14">
        <v>0</v>
      </c>
      <c r="G14">
        <v>0</v>
      </c>
      <c r="H14">
        <v>0</v>
      </c>
      <c r="I14">
        <v>280</v>
      </c>
      <c r="J14">
        <f>VLOOKUP(C14, ELO!$A$1:$D$33, 4, FALSE)</f>
        <v>1529</v>
      </c>
      <c r="K14">
        <f>VLOOKUP(D14, ELO!$A$1:$D$33, 4, FALSE)</f>
        <v>1572</v>
      </c>
      <c r="L14">
        <f t="shared" si="0"/>
        <v>6.12</v>
      </c>
      <c r="M14">
        <f t="shared" si="1"/>
        <v>280</v>
      </c>
      <c r="N14" s="2">
        <f t="shared" si="2"/>
        <v>0.50880647717398808</v>
      </c>
      <c r="O14" s="2">
        <f t="shared" si="3"/>
        <v>0.49119352282601192</v>
      </c>
    </row>
    <row r="15" spans="1:19" x14ac:dyDescent="0.2">
      <c r="A15">
        <v>1</v>
      </c>
      <c r="B15" s="1">
        <v>44815</v>
      </c>
      <c r="C15" t="s">
        <v>1</v>
      </c>
      <c r="D15" t="s">
        <v>16</v>
      </c>
      <c r="E15">
        <v>0</v>
      </c>
      <c r="F15">
        <v>1</v>
      </c>
      <c r="G15">
        <v>0</v>
      </c>
      <c r="H15">
        <v>0</v>
      </c>
      <c r="I15">
        <v>1360</v>
      </c>
      <c r="J15">
        <f>VLOOKUP(C15, ELO!$A$1:$D$33, 4, FALSE)</f>
        <v>1495</v>
      </c>
      <c r="K15">
        <f>VLOOKUP(D15, ELO!$A$1:$D$33, 4, FALSE)</f>
        <v>1642</v>
      </c>
      <c r="L15">
        <f t="shared" si="0"/>
        <v>-93.56</v>
      </c>
      <c r="M15">
        <f t="shared" si="1"/>
        <v>1360</v>
      </c>
      <c r="N15" s="2">
        <f t="shared" si="2"/>
        <v>0.36851921649555086</v>
      </c>
      <c r="O15" s="2">
        <f t="shared" si="3"/>
        <v>0.63148078350444914</v>
      </c>
    </row>
    <row r="16" spans="1:19" x14ac:dyDescent="0.2">
      <c r="A16">
        <v>1</v>
      </c>
      <c r="B16" s="1">
        <v>44815</v>
      </c>
      <c r="C16" t="s">
        <v>9</v>
      </c>
      <c r="D16" t="s">
        <v>31</v>
      </c>
      <c r="E16">
        <v>0</v>
      </c>
      <c r="F16">
        <v>1</v>
      </c>
      <c r="G16">
        <v>0</v>
      </c>
      <c r="H16">
        <v>0</v>
      </c>
      <c r="I16">
        <v>1161</v>
      </c>
      <c r="J16">
        <f>VLOOKUP(C16, ELO!$A$1:$D$33, 4, FALSE)</f>
        <v>1536</v>
      </c>
      <c r="K16">
        <f>VLOOKUP(D16, ELO!$A$1:$D$33, 4, FALSE)</f>
        <v>1641</v>
      </c>
      <c r="L16">
        <f t="shared" si="0"/>
        <v>-52.356000000000002</v>
      </c>
      <c r="M16">
        <f t="shared" si="1"/>
        <v>1161</v>
      </c>
      <c r="N16" s="2">
        <f t="shared" si="2"/>
        <v>0.42521885470867649</v>
      </c>
      <c r="O16" s="2">
        <f t="shared" si="3"/>
        <v>0.57478114529132351</v>
      </c>
    </row>
    <row r="17" spans="1:15" x14ac:dyDescent="0.2">
      <c r="A17">
        <v>1</v>
      </c>
      <c r="B17" s="1">
        <v>44816</v>
      </c>
      <c r="C17" t="s">
        <v>30</v>
      </c>
      <c r="D17" t="s">
        <v>10</v>
      </c>
      <c r="E17">
        <v>1</v>
      </c>
      <c r="F17">
        <v>0</v>
      </c>
      <c r="G17">
        <v>0</v>
      </c>
      <c r="H17">
        <v>0</v>
      </c>
      <c r="I17">
        <v>1329</v>
      </c>
      <c r="J17">
        <f>VLOOKUP(C17, ELO!$A$1:$D$33, 4, FALSE)</f>
        <v>1417</v>
      </c>
      <c r="K17">
        <f>VLOOKUP(D17, ELO!$A$1:$D$33, 4, FALSE)</f>
        <v>1521</v>
      </c>
      <c r="L17">
        <f t="shared" si="0"/>
        <v>-50.683999999999997</v>
      </c>
      <c r="M17">
        <f t="shared" si="1"/>
        <v>1329</v>
      </c>
      <c r="N17" s="2">
        <f t="shared" si="2"/>
        <v>0.42757290826975514</v>
      </c>
      <c r="O17" s="2">
        <f t="shared" si="3"/>
        <v>0.57242709173024486</v>
      </c>
    </row>
    <row r="18" spans="1:15" x14ac:dyDescent="0.2">
      <c r="A18">
        <v>2</v>
      </c>
      <c r="B18" s="1">
        <v>44819</v>
      </c>
      <c r="C18" t="s">
        <v>16</v>
      </c>
      <c r="D18" t="s">
        <v>28</v>
      </c>
      <c r="E18">
        <v>1</v>
      </c>
      <c r="F18">
        <v>0</v>
      </c>
      <c r="G18">
        <v>0</v>
      </c>
      <c r="H18">
        <v>0</v>
      </c>
      <c r="I18">
        <v>1624</v>
      </c>
      <c r="J18">
        <f>VLOOKUP(C18, ELO!$A$1:$D$33, 4, FALSE)</f>
        <v>1642</v>
      </c>
      <c r="K18">
        <f>VLOOKUP(D18, ELO!$A$1:$D$33, 4, FALSE)</f>
        <v>1558</v>
      </c>
      <c r="L18">
        <f t="shared" si="0"/>
        <v>138.49600000000001</v>
      </c>
      <c r="M18">
        <f t="shared" si="1"/>
        <v>1624</v>
      </c>
      <c r="N18" s="2">
        <f t="shared" si="2"/>
        <v>0.68938529335752341</v>
      </c>
      <c r="O18" s="2">
        <f t="shared" si="3"/>
        <v>0.31061470664247659</v>
      </c>
    </row>
    <row r="19" spans="1:15" x14ac:dyDescent="0.2">
      <c r="A19">
        <v>2</v>
      </c>
      <c r="B19" s="1">
        <v>44822</v>
      </c>
      <c r="C19" t="s">
        <v>22</v>
      </c>
      <c r="D19" t="s">
        <v>5</v>
      </c>
      <c r="E19">
        <v>1</v>
      </c>
      <c r="F19">
        <v>0</v>
      </c>
      <c r="G19">
        <v>0</v>
      </c>
      <c r="H19">
        <v>0</v>
      </c>
      <c r="I19">
        <v>631</v>
      </c>
      <c r="J19">
        <f>VLOOKUP(C19, ELO!$A$1:$D$33, 4, FALSE)</f>
        <v>1451</v>
      </c>
      <c r="K19">
        <f>VLOOKUP(D19, ELO!$A$1:$D$33, 4, FALSE)</f>
        <v>1387</v>
      </c>
      <c r="L19">
        <f t="shared" si="0"/>
        <v>114.524</v>
      </c>
      <c r="M19">
        <f t="shared" si="1"/>
        <v>631</v>
      </c>
      <c r="N19" s="2">
        <f t="shared" si="2"/>
        <v>0.65909259630713968</v>
      </c>
      <c r="O19" s="2">
        <f t="shared" si="3"/>
        <v>0.34090740369286032</v>
      </c>
    </row>
    <row r="20" spans="1:15" x14ac:dyDescent="0.2">
      <c r="A20">
        <v>2</v>
      </c>
      <c r="B20" s="1">
        <v>44822</v>
      </c>
      <c r="C20" t="s">
        <v>15</v>
      </c>
      <c r="D20" t="s">
        <v>14</v>
      </c>
      <c r="E20">
        <v>1</v>
      </c>
      <c r="F20">
        <v>0</v>
      </c>
      <c r="G20">
        <v>0</v>
      </c>
      <c r="H20">
        <v>0</v>
      </c>
      <c r="I20">
        <v>879</v>
      </c>
      <c r="J20">
        <f>VLOOKUP(C20, ELO!$A$1:$D$33, 4, FALSE)</f>
        <v>1436</v>
      </c>
      <c r="K20">
        <f>VLOOKUP(D20, ELO!$A$1:$D$33, 4, FALSE)</f>
        <v>1478</v>
      </c>
      <c r="L20">
        <f t="shared" si="0"/>
        <v>9.516</v>
      </c>
      <c r="M20">
        <f t="shared" si="1"/>
        <v>879</v>
      </c>
      <c r="N20" s="2">
        <f t="shared" si="2"/>
        <v>0.5136912014310403</v>
      </c>
      <c r="O20" s="2">
        <f t="shared" si="3"/>
        <v>0.4863087985689597</v>
      </c>
    </row>
    <row r="21" spans="1:15" x14ac:dyDescent="0.2">
      <c r="A21">
        <v>2</v>
      </c>
      <c r="B21" s="1">
        <v>44822</v>
      </c>
      <c r="C21" t="s">
        <v>3</v>
      </c>
      <c r="D21" t="s">
        <v>17</v>
      </c>
      <c r="E21">
        <v>0</v>
      </c>
      <c r="F21">
        <v>1</v>
      </c>
      <c r="G21">
        <v>0</v>
      </c>
      <c r="H21">
        <v>0</v>
      </c>
      <c r="I21">
        <v>1109</v>
      </c>
      <c r="J21">
        <f>VLOOKUP(C21, ELO!$A$1:$D$33, 4, FALSE)</f>
        <v>1565</v>
      </c>
      <c r="K21">
        <f>VLOOKUP(D21, ELO!$A$1:$D$33, 4, FALSE)</f>
        <v>1578</v>
      </c>
      <c r="L21">
        <f t="shared" si="0"/>
        <v>39.436</v>
      </c>
      <c r="M21">
        <f t="shared" si="1"/>
        <v>1109</v>
      </c>
      <c r="N21" s="2">
        <f t="shared" si="2"/>
        <v>0.55651048815710746</v>
      </c>
      <c r="O21" s="2">
        <f t="shared" si="3"/>
        <v>0.44348951184289254</v>
      </c>
    </row>
    <row r="22" spans="1:15" x14ac:dyDescent="0.2">
      <c r="A22">
        <v>2</v>
      </c>
      <c r="B22" s="1">
        <v>44822</v>
      </c>
      <c r="C22" t="s">
        <v>26</v>
      </c>
      <c r="D22" t="s">
        <v>19</v>
      </c>
      <c r="E22">
        <v>0</v>
      </c>
      <c r="F22">
        <v>1</v>
      </c>
      <c r="G22">
        <v>0</v>
      </c>
      <c r="H22">
        <v>0</v>
      </c>
      <c r="I22">
        <v>572</v>
      </c>
      <c r="J22">
        <f>VLOOKUP(C22, ELO!$A$1:$D$33, 4, FALSE)</f>
        <v>1472</v>
      </c>
      <c r="K22">
        <f>VLOOKUP(D22, ELO!$A$1:$D$33, 4, FALSE)</f>
        <v>1509</v>
      </c>
      <c r="L22">
        <f t="shared" si="0"/>
        <v>13.288</v>
      </c>
      <c r="M22">
        <f t="shared" si="1"/>
        <v>572</v>
      </c>
      <c r="N22" s="2">
        <f t="shared" si="2"/>
        <v>0.51911365059703563</v>
      </c>
      <c r="O22" s="2">
        <f t="shared" si="3"/>
        <v>0.48088634940296437</v>
      </c>
    </row>
    <row r="23" spans="1:15" x14ac:dyDescent="0.2">
      <c r="A23">
        <v>2</v>
      </c>
      <c r="B23" s="1">
        <v>44822</v>
      </c>
      <c r="C23" t="s">
        <v>8</v>
      </c>
      <c r="D23" t="s">
        <v>23</v>
      </c>
      <c r="E23">
        <v>0</v>
      </c>
      <c r="F23">
        <v>1</v>
      </c>
      <c r="G23">
        <v>0</v>
      </c>
      <c r="H23">
        <v>0</v>
      </c>
      <c r="I23">
        <v>466</v>
      </c>
      <c r="J23">
        <f>VLOOKUP(C23, ELO!$A$1:$D$33, 4, FALSE)</f>
        <v>1531</v>
      </c>
      <c r="K23">
        <f>VLOOKUP(D23, ELO!$A$1:$D$33, 4, FALSE)</f>
        <v>1358</v>
      </c>
      <c r="L23">
        <f t="shared" si="0"/>
        <v>222.864</v>
      </c>
      <c r="M23">
        <f t="shared" si="1"/>
        <v>466</v>
      </c>
      <c r="N23" s="2">
        <f t="shared" si="2"/>
        <v>0.78294442851677937</v>
      </c>
      <c r="O23" s="2">
        <f t="shared" si="3"/>
        <v>0.21705557148322063</v>
      </c>
    </row>
    <row r="24" spans="1:15" x14ac:dyDescent="0.2">
      <c r="A24">
        <v>2</v>
      </c>
      <c r="B24" s="1">
        <v>44822</v>
      </c>
      <c r="C24" t="s">
        <v>21</v>
      </c>
      <c r="D24" t="s">
        <v>31</v>
      </c>
      <c r="E24">
        <v>0</v>
      </c>
      <c r="F24">
        <v>1</v>
      </c>
      <c r="G24">
        <v>0</v>
      </c>
      <c r="H24">
        <v>0</v>
      </c>
      <c r="I24">
        <v>668</v>
      </c>
      <c r="J24">
        <f>VLOOKUP(C24, ELO!$A$1:$D$33, 4, FALSE)</f>
        <v>1492</v>
      </c>
      <c r="K24">
        <f>VLOOKUP(D24, ELO!$A$1:$D$33, 4, FALSE)</f>
        <v>1641</v>
      </c>
      <c r="L24">
        <f t="shared" si="0"/>
        <v>-98.328000000000003</v>
      </c>
      <c r="M24">
        <f t="shared" si="1"/>
        <v>668</v>
      </c>
      <c r="N24" s="2">
        <f t="shared" si="2"/>
        <v>0.36215535633422269</v>
      </c>
      <c r="O24" s="2">
        <f t="shared" si="3"/>
        <v>0.63784464366577731</v>
      </c>
    </row>
    <row r="25" spans="1:15" x14ac:dyDescent="0.2">
      <c r="A25">
        <v>2</v>
      </c>
      <c r="B25" s="1">
        <v>44822</v>
      </c>
      <c r="C25" t="s">
        <v>11</v>
      </c>
      <c r="D25" t="s">
        <v>32</v>
      </c>
      <c r="E25">
        <v>1</v>
      </c>
      <c r="F25">
        <v>0</v>
      </c>
      <c r="G25">
        <v>0</v>
      </c>
      <c r="H25">
        <v>0</v>
      </c>
      <c r="I25">
        <v>526</v>
      </c>
      <c r="J25">
        <f>VLOOKUP(C25, ELO!$A$1:$D$33, 4, FALSE)</f>
        <v>1431</v>
      </c>
      <c r="K25">
        <f>VLOOKUP(D25, ELO!$A$1:$D$33, 4, FALSE)</f>
        <v>1471</v>
      </c>
      <c r="L25">
        <f t="shared" si="0"/>
        <v>10.103999999999999</v>
      </c>
      <c r="M25">
        <f t="shared" si="1"/>
        <v>526</v>
      </c>
      <c r="N25" s="2">
        <f t="shared" si="2"/>
        <v>0.51453672698475117</v>
      </c>
      <c r="O25" s="2">
        <f t="shared" si="3"/>
        <v>0.48546327301524883</v>
      </c>
    </row>
    <row r="26" spans="1:15" x14ac:dyDescent="0.2">
      <c r="A26">
        <v>2</v>
      </c>
      <c r="B26" s="1">
        <v>44822</v>
      </c>
      <c r="C26" t="s">
        <v>27</v>
      </c>
      <c r="D26" t="s">
        <v>2</v>
      </c>
      <c r="E26">
        <v>1</v>
      </c>
      <c r="F26">
        <v>0</v>
      </c>
      <c r="G26">
        <v>0</v>
      </c>
      <c r="H26">
        <v>0</v>
      </c>
      <c r="I26">
        <v>2174</v>
      </c>
      <c r="J26">
        <f>VLOOKUP(C26, ELO!$A$1:$D$33, 4, FALSE)</f>
        <v>1550</v>
      </c>
      <c r="K26">
        <f>VLOOKUP(D26, ELO!$A$1:$D$33, 4, FALSE)</f>
        <v>1364</v>
      </c>
      <c r="L26">
        <f t="shared" si="0"/>
        <v>242.696</v>
      </c>
      <c r="M26">
        <f t="shared" si="1"/>
        <v>2174</v>
      </c>
      <c r="N26" s="2">
        <f t="shared" si="2"/>
        <v>0.80171860631008318</v>
      </c>
      <c r="O26" s="2">
        <f t="shared" si="3"/>
        <v>0.19828139368991682</v>
      </c>
    </row>
    <row r="27" spans="1:15" x14ac:dyDescent="0.2">
      <c r="A27">
        <v>2</v>
      </c>
      <c r="B27" s="1">
        <v>44822</v>
      </c>
      <c r="C27" t="s">
        <v>29</v>
      </c>
      <c r="D27" t="s">
        <v>30</v>
      </c>
      <c r="E27">
        <v>1</v>
      </c>
      <c r="F27">
        <v>0</v>
      </c>
      <c r="G27">
        <v>0</v>
      </c>
      <c r="H27">
        <v>0</v>
      </c>
      <c r="I27">
        <v>816</v>
      </c>
      <c r="J27">
        <f>VLOOKUP(C27, ELO!$A$1:$D$33, 4, FALSE)</f>
        <v>1535</v>
      </c>
      <c r="K27">
        <f>VLOOKUP(D27, ELO!$A$1:$D$33, 4, FALSE)</f>
        <v>1417</v>
      </c>
      <c r="L27">
        <f t="shared" si="0"/>
        <v>169.26400000000001</v>
      </c>
      <c r="M27">
        <f t="shared" si="1"/>
        <v>816</v>
      </c>
      <c r="N27" s="2">
        <f t="shared" si="2"/>
        <v>0.72598806430160334</v>
      </c>
      <c r="O27" s="2">
        <f t="shared" si="3"/>
        <v>0.27401193569839666</v>
      </c>
    </row>
    <row r="28" spans="1:15" x14ac:dyDescent="0.2">
      <c r="A28">
        <v>2</v>
      </c>
      <c r="B28" s="1">
        <v>44822</v>
      </c>
      <c r="C28" t="s">
        <v>9</v>
      </c>
      <c r="D28" t="s">
        <v>7</v>
      </c>
      <c r="E28">
        <v>1</v>
      </c>
      <c r="F28">
        <v>0</v>
      </c>
      <c r="G28">
        <v>0</v>
      </c>
      <c r="H28">
        <v>0</v>
      </c>
      <c r="I28">
        <v>958</v>
      </c>
      <c r="J28">
        <f>VLOOKUP(C28, ELO!$A$1:$D$33, 4, FALSE)</f>
        <v>1536</v>
      </c>
      <c r="K28">
        <f>VLOOKUP(D28, ELO!$A$1:$D$33, 4, FALSE)</f>
        <v>1504</v>
      </c>
      <c r="L28">
        <f t="shared" si="0"/>
        <v>83.831999999999994</v>
      </c>
      <c r="M28">
        <f t="shared" si="1"/>
        <v>958</v>
      </c>
      <c r="N28" s="2">
        <f t="shared" si="2"/>
        <v>0.6183559238493348</v>
      </c>
      <c r="O28" s="2">
        <f t="shared" si="3"/>
        <v>0.3816440761506652</v>
      </c>
    </row>
    <row r="29" spans="1:15" x14ac:dyDescent="0.2">
      <c r="A29">
        <v>2</v>
      </c>
      <c r="B29" s="1">
        <v>44822</v>
      </c>
      <c r="C29" t="s">
        <v>24</v>
      </c>
      <c r="D29" t="s">
        <v>1</v>
      </c>
      <c r="E29">
        <v>0</v>
      </c>
      <c r="F29">
        <v>1</v>
      </c>
      <c r="G29">
        <v>0</v>
      </c>
      <c r="H29">
        <v>0</v>
      </c>
      <c r="I29">
        <v>290</v>
      </c>
      <c r="J29">
        <f>VLOOKUP(C29, ELO!$A$1:$D$33, 4, FALSE)</f>
        <v>1457</v>
      </c>
      <c r="K29">
        <f>VLOOKUP(D29, ELO!$A$1:$D$33, 4, FALSE)</f>
        <v>1495</v>
      </c>
      <c r="L29">
        <f t="shared" si="0"/>
        <v>11.16</v>
      </c>
      <c r="M29">
        <f t="shared" si="1"/>
        <v>290</v>
      </c>
      <c r="N29" s="2">
        <f t="shared" si="2"/>
        <v>0.5160550097503861</v>
      </c>
      <c r="O29" s="2">
        <f t="shared" si="3"/>
        <v>0.4839449902496139</v>
      </c>
    </row>
    <row r="30" spans="1:15" x14ac:dyDescent="0.2">
      <c r="A30">
        <v>2</v>
      </c>
      <c r="B30" s="1">
        <v>44822</v>
      </c>
      <c r="C30" t="s">
        <v>10</v>
      </c>
      <c r="D30" t="s">
        <v>13</v>
      </c>
      <c r="E30">
        <v>1</v>
      </c>
      <c r="F30">
        <v>0</v>
      </c>
      <c r="G30">
        <v>0</v>
      </c>
      <c r="H30">
        <v>0</v>
      </c>
      <c r="I30">
        <v>1127</v>
      </c>
      <c r="J30">
        <f>VLOOKUP(C30, ELO!$A$1:$D$33, 4, FALSE)</f>
        <v>1521</v>
      </c>
      <c r="K30">
        <f>VLOOKUP(D30, ELO!$A$1:$D$33, 4, FALSE)</f>
        <v>1353</v>
      </c>
      <c r="L30">
        <f t="shared" si="0"/>
        <v>220.50800000000001</v>
      </c>
      <c r="M30">
        <f t="shared" si="1"/>
        <v>1127</v>
      </c>
      <c r="N30" s="2">
        <f t="shared" si="2"/>
        <v>0.78063078776321726</v>
      </c>
      <c r="O30" s="2">
        <f t="shared" si="3"/>
        <v>0.21936921223678274</v>
      </c>
    </row>
    <row r="31" spans="1:15" x14ac:dyDescent="0.2">
      <c r="A31">
        <v>2</v>
      </c>
      <c r="B31" s="1">
        <v>44822</v>
      </c>
      <c r="C31" t="s">
        <v>12</v>
      </c>
      <c r="D31" t="s">
        <v>6</v>
      </c>
      <c r="E31">
        <v>1</v>
      </c>
      <c r="F31">
        <v>0</v>
      </c>
      <c r="G31">
        <v>0</v>
      </c>
      <c r="H31">
        <v>0</v>
      </c>
      <c r="I31">
        <v>208</v>
      </c>
      <c r="J31">
        <f>VLOOKUP(C31, ELO!$A$1:$D$33, 4, FALSE)</f>
        <v>1572</v>
      </c>
      <c r="K31">
        <f>VLOOKUP(D31, ELO!$A$1:$D$33, 4, FALSE)</f>
        <v>1417</v>
      </c>
      <c r="L31">
        <f t="shared" si="0"/>
        <v>203.83199999999999</v>
      </c>
      <c r="M31">
        <f t="shared" si="1"/>
        <v>208</v>
      </c>
      <c r="N31" s="2">
        <f t="shared" si="2"/>
        <v>0.76375024675976022</v>
      </c>
      <c r="O31" s="2">
        <f t="shared" si="3"/>
        <v>0.23624975324023978</v>
      </c>
    </row>
    <row r="32" spans="1:15" x14ac:dyDescent="0.2">
      <c r="A32">
        <v>2</v>
      </c>
      <c r="B32" s="1">
        <v>44823</v>
      </c>
      <c r="C32" t="s">
        <v>4</v>
      </c>
      <c r="D32" t="s">
        <v>20</v>
      </c>
      <c r="E32">
        <v>1</v>
      </c>
      <c r="F32">
        <v>0</v>
      </c>
      <c r="G32">
        <v>0</v>
      </c>
      <c r="H32">
        <v>0</v>
      </c>
      <c r="I32">
        <v>706</v>
      </c>
      <c r="J32">
        <f>VLOOKUP(C32, ELO!$A$1:$D$33, 4, FALSE)</f>
        <v>1683</v>
      </c>
      <c r="K32">
        <f>VLOOKUP(D32, ELO!$A$1:$D$33, 4, FALSE)</f>
        <v>1490</v>
      </c>
      <c r="L32">
        <f t="shared" si="0"/>
        <v>243.82400000000001</v>
      </c>
      <c r="M32">
        <f t="shared" si="1"/>
        <v>706</v>
      </c>
      <c r="N32" s="2">
        <f t="shared" si="2"/>
        <v>0.8027487959679539</v>
      </c>
      <c r="O32" s="2">
        <f t="shared" si="3"/>
        <v>0.1972512040320461</v>
      </c>
    </row>
    <row r="33" spans="1:15" x14ac:dyDescent="0.2">
      <c r="A33">
        <v>2</v>
      </c>
      <c r="B33" s="1">
        <v>44823</v>
      </c>
      <c r="C33" t="s">
        <v>25</v>
      </c>
      <c r="D33" t="s">
        <v>18</v>
      </c>
      <c r="E33">
        <v>1</v>
      </c>
      <c r="F33">
        <v>0</v>
      </c>
      <c r="G33">
        <v>0</v>
      </c>
      <c r="H33">
        <v>0</v>
      </c>
      <c r="I33">
        <v>1181</v>
      </c>
      <c r="J33">
        <f>VLOOKUP(C33, ELO!$A$1:$D$33, 4, FALSE)</f>
        <v>1586</v>
      </c>
      <c r="K33">
        <f>VLOOKUP(D33, ELO!$A$1:$D$33, 4, FALSE)</f>
        <v>1529</v>
      </c>
      <c r="L33">
        <f t="shared" si="0"/>
        <v>109.724</v>
      </c>
      <c r="M33">
        <f t="shared" si="1"/>
        <v>1181</v>
      </c>
      <c r="N33" s="2">
        <f t="shared" si="2"/>
        <v>0.65285718122765124</v>
      </c>
      <c r="O33" s="2">
        <f t="shared" si="3"/>
        <v>0.34714281877234876</v>
      </c>
    </row>
    <row r="34" spans="1:15" x14ac:dyDescent="0.2">
      <c r="A34">
        <v>3</v>
      </c>
      <c r="B34" s="1">
        <v>44826</v>
      </c>
      <c r="C34" t="s">
        <v>8</v>
      </c>
      <c r="D34" t="s">
        <v>26</v>
      </c>
      <c r="H34">
        <v>0</v>
      </c>
      <c r="I34">
        <v>136</v>
      </c>
      <c r="J34">
        <f>VLOOKUP(C34, ELO!$A$1:$D$33, 4, FALSE)</f>
        <v>1531</v>
      </c>
      <c r="K34">
        <f>VLOOKUP(D34, ELO!$A$1:$D$33, 4, FALSE)</f>
        <v>1472</v>
      </c>
      <c r="L34">
        <f t="shared" si="0"/>
        <v>107.544</v>
      </c>
      <c r="M34">
        <f t="shared" si="1"/>
        <v>136</v>
      </c>
      <c r="N34" s="2">
        <f t="shared" si="2"/>
        <v>0.65000769394184366</v>
      </c>
      <c r="O34" s="2">
        <f t="shared" si="3"/>
        <v>0.34999230605815634</v>
      </c>
    </row>
    <row r="35" spans="1:15" x14ac:dyDescent="0.2">
      <c r="A35">
        <v>3</v>
      </c>
      <c r="B35" s="1">
        <v>44829</v>
      </c>
      <c r="C35" t="s">
        <v>17</v>
      </c>
      <c r="D35" t="s">
        <v>4</v>
      </c>
      <c r="H35">
        <v>0</v>
      </c>
      <c r="I35">
        <v>1425</v>
      </c>
      <c r="J35">
        <f>VLOOKUP(C35, ELO!$A$1:$D$33, 4, FALSE)</f>
        <v>1578</v>
      </c>
      <c r="K35">
        <f>VLOOKUP(D35, ELO!$A$1:$D$33, 4, FALSE)</f>
        <v>1683</v>
      </c>
      <c r="L35">
        <f t="shared" si="0"/>
        <v>-51.3</v>
      </c>
      <c r="M35">
        <f t="shared" si="1"/>
        <v>1425</v>
      </c>
      <c r="N35" s="2">
        <f t="shared" si="2"/>
        <v>0.42670523785232439</v>
      </c>
      <c r="O35" s="2">
        <f t="shared" si="3"/>
        <v>0.57329476214767561</v>
      </c>
    </row>
    <row r="36" spans="1:15" x14ac:dyDescent="0.2">
      <c r="A36">
        <v>3</v>
      </c>
      <c r="B36" s="1">
        <v>44829</v>
      </c>
      <c r="C36" t="s">
        <v>23</v>
      </c>
      <c r="D36" t="s">
        <v>7</v>
      </c>
      <c r="H36">
        <v>0</v>
      </c>
      <c r="I36">
        <v>636</v>
      </c>
      <c r="J36">
        <f>VLOOKUP(C36, ELO!$A$1:$D$33, 4, FALSE)</f>
        <v>1358</v>
      </c>
      <c r="K36">
        <f>VLOOKUP(D36, ELO!$A$1:$D$33, 4, FALSE)</f>
        <v>1504</v>
      </c>
      <c r="L36">
        <f t="shared" si="0"/>
        <v>-95.456000000000003</v>
      </c>
      <c r="M36">
        <f t="shared" si="1"/>
        <v>636</v>
      </c>
      <c r="N36" s="2">
        <f t="shared" si="2"/>
        <v>0.36598299469339213</v>
      </c>
      <c r="O36" s="2">
        <f t="shared" si="3"/>
        <v>0.63401700530660787</v>
      </c>
    </row>
    <row r="37" spans="1:15" x14ac:dyDescent="0.2">
      <c r="A37">
        <v>3</v>
      </c>
      <c r="B37" s="1">
        <v>44829</v>
      </c>
      <c r="C37" t="s">
        <v>18</v>
      </c>
      <c r="D37" t="s">
        <v>11</v>
      </c>
      <c r="H37">
        <v>0</v>
      </c>
      <c r="I37">
        <v>697</v>
      </c>
      <c r="J37">
        <f>VLOOKUP(C37, ELO!$A$1:$D$33, 4, FALSE)</f>
        <v>1529</v>
      </c>
      <c r="K37">
        <f>VLOOKUP(D37, ELO!$A$1:$D$33, 4, FALSE)</f>
        <v>1431</v>
      </c>
      <c r="L37">
        <f t="shared" si="0"/>
        <v>148.78800000000001</v>
      </c>
      <c r="M37">
        <f t="shared" si="1"/>
        <v>697</v>
      </c>
      <c r="N37" s="2">
        <f t="shared" si="2"/>
        <v>0.70192733266325757</v>
      </c>
      <c r="O37" s="2">
        <f t="shared" si="3"/>
        <v>0.29807266733674243</v>
      </c>
    </row>
    <row r="38" spans="1:15" x14ac:dyDescent="0.2">
      <c r="A38">
        <v>3</v>
      </c>
      <c r="B38" s="1">
        <v>44829</v>
      </c>
      <c r="C38" t="s">
        <v>6</v>
      </c>
      <c r="D38" t="s">
        <v>13</v>
      </c>
      <c r="H38">
        <v>0</v>
      </c>
      <c r="I38">
        <v>1108</v>
      </c>
      <c r="J38">
        <f>VLOOKUP(C38, ELO!$A$1:$D$33, 4, FALSE)</f>
        <v>1417</v>
      </c>
      <c r="K38">
        <f>VLOOKUP(D38, ELO!$A$1:$D$33, 4, FALSE)</f>
        <v>1353</v>
      </c>
      <c r="L38">
        <f t="shared" si="0"/>
        <v>116.432</v>
      </c>
      <c r="M38">
        <f t="shared" si="1"/>
        <v>1108</v>
      </c>
      <c r="N38" s="2">
        <f t="shared" si="2"/>
        <v>0.66155610651634822</v>
      </c>
      <c r="O38" s="2">
        <f t="shared" si="3"/>
        <v>0.33844389348365178</v>
      </c>
    </row>
    <row r="39" spans="1:15" x14ac:dyDescent="0.2">
      <c r="A39">
        <v>3</v>
      </c>
      <c r="B39" s="1">
        <v>44829</v>
      </c>
      <c r="C39" t="s">
        <v>14</v>
      </c>
      <c r="D39" t="s">
        <v>16</v>
      </c>
      <c r="H39">
        <v>0</v>
      </c>
      <c r="I39">
        <v>485</v>
      </c>
      <c r="J39">
        <f>VLOOKUP(C39, ELO!$A$1:$D$33, 4, FALSE)</f>
        <v>1478</v>
      </c>
      <c r="K39">
        <f>VLOOKUP(D39, ELO!$A$1:$D$33, 4, FALSE)</f>
        <v>1642</v>
      </c>
      <c r="L39">
        <f t="shared" si="0"/>
        <v>-114.06</v>
      </c>
      <c r="M39">
        <f t="shared" si="1"/>
        <v>485</v>
      </c>
      <c r="N39" s="2">
        <f t="shared" si="2"/>
        <v>0.34150780395417274</v>
      </c>
      <c r="O39" s="2">
        <f t="shared" si="3"/>
        <v>0.6584921960458272</v>
      </c>
    </row>
    <row r="40" spans="1:15" x14ac:dyDescent="0.2">
      <c r="A40">
        <v>3</v>
      </c>
      <c r="B40" s="1">
        <v>44829</v>
      </c>
      <c r="C40" t="s">
        <v>5</v>
      </c>
      <c r="D40" t="s">
        <v>21</v>
      </c>
      <c r="H40">
        <v>0</v>
      </c>
      <c r="I40">
        <v>713</v>
      </c>
      <c r="J40">
        <f>VLOOKUP(C40, ELO!$A$1:$D$33, 4, FALSE)</f>
        <v>1387</v>
      </c>
      <c r="K40">
        <f>VLOOKUP(D40, ELO!$A$1:$D$33, 4, FALSE)</f>
        <v>1492</v>
      </c>
      <c r="L40">
        <f t="shared" si="0"/>
        <v>-54.148000000000003</v>
      </c>
      <c r="M40">
        <f t="shared" si="1"/>
        <v>713</v>
      </c>
      <c r="N40" s="2">
        <f t="shared" si="2"/>
        <v>0.42269961211192164</v>
      </c>
      <c r="O40" s="2">
        <f t="shared" si="3"/>
        <v>0.57730038788807836</v>
      </c>
    </row>
    <row r="41" spans="1:15" x14ac:dyDescent="0.2">
      <c r="A41">
        <v>3</v>
      </c>
      <c r="B41" s="1">
        <v>44829</v>
      </c>
      <c r="C41" t="s">
        <v>32</v>
      </c>
      <c r="D41" t="s">
        <v>25</v>
      </c>
      <c r="H41">
        <v>0</v>
      </c>
      <c r="I41">
        <v>140</v>
      </c>
      <c r="J41">
        <f>VLOOKUP(C41, ELO!$A$1:$D$33, 4, FALSE)</f>
        <v>1471</v>
      </c>
      <c r="K41">
        <f>VLOOKUP(D41, ELO!$A$1:$D$33, 4, FALSE)</f>
        <v>1586</v>
      </c>
      <c r="L41">
        <f t="shared" si="0"/>
        <v>-66.44</v>
      </c>
      <c r="M41">
        <f t="shared" si="1"/>
        <v>140</v>
      </c>
      <c r="N41" s="2">
        <f t="shared" si="2"/>
        <v>0.40553386077598219</v>
      </c>
      <c r="O41" s="2">
        <f t="shared" si="3"/>
        <v>0.59446613922401781</v>
      </c>
    </row>
    <row r="42" spans="1:15" x14ac:dyDescent="0.2">
      <c r="A42">
        <v>3</v>
      </c>
      <c r="B42" s="1">
        <v>44829</v>
      </c>
      <c r="C42" t="s">
        <v>20</v>
      </c>
      <c r="D42" t="s">
        <v>24</v>
      </c>
      <c r="H42">
        <v>0</v>
      </c>
      <c r="I42">
        <v>1802</v>
      </c>
      <c r="J42">
        <f>VLOOKUP(C42, ELO!$A$1:$D$33, 4, FALSE)</f>
        <v>1490</v>
      </c>
      <c r="K42">
        <f>VLOOKUP(D42, ELO!$A$1:$D$33, 4, FALSE)</f>
        <v>1457</v>
      </c>
      <c r="L42">
        <f t="shared" si="0"/>
        <v>88.207999999999998</v>
      </c>
      <c r="M42">
        <f t="shared" si="1"/>
        <v>1802</v>
      </c>
      <c r="N42" s="2">
        <f t="shared" si="2"/>
        <v>0.62428264205527828</v>
      </c>
      <c r="O42" s="2">
        <f t="shared" si="3"/>
        <v>0.37571735794472172</v>
      </c>
    </row>
    <row r="43" spans="1:15" x14ac:dyDescent="0.2">
      <c r="A43">
        <v>3</v>
      </c>
      <c r="B43" s="1">
        <v>44829</v>
      </c>
      <c r="C43" t="s">
        <v>19</v>
      </c>
      <c r="D43" t="s">
        <v>3</v>
      </c>
      <c r="H43">
        <v>0</v>
      </c>
      <c r="I43">
        <v>392</v>
      </c>
      <c r="J43">
        <f>VLOOKUP(C43, ELO!$A$1:$D$33, 4, FALSE)</f>
        <v>1509</v>
      </c>
      <c r="K43">
        <f>VLOOKUP(D43, ELO!$A$1:$D$33, 4, FALSE)</f>
        <v>1565</v>
      </c>
      <c r="L43">
        <f t="shared" si="0"/>
        <v>-6.4320000000000004</v>
      </c>
      <c r="M43">
        <f t="shared" si="1"/>
        <v>392</v>
      </c>
      <c r="N43" s="2">
        <f t="shared" si="2"/>
        <v>0.49074466524125043</v>
      </c>
      <c r="O43" s="2">
        <f t="shared" si="3"/>
        <v>0.50925533475874962</v>
      </c>
    </row>
    <row r="44" spans="1:15" x14ac:dyDescent="0.2">
      <c r="A44">
        <v>3</v>
      </c>
      <c r="B44" s="1">
        <v>44829</v>
      </c>
      <c r="C44" t="s">
        <v>28</v>
      </c>
      <c r="D44" t="s">
        <v>15</v>
      </c>
      <c r="H44">
        <v>0</v>
      </c>
      <c r="I44">
        <v>2420</v>
      </c>
      <c r="J44">
        <f>VLOOKUP(C44, ELO!$A$1:$D$33, 4, FALSE)</f>
        <v>1558</v>
      </c>
      <c r="K44">
        <f>VLOOKUP(D44, ELO!$A$1:$D$33, 4, FALSE)</f>
        <v>1436</v>
      </c>
      <c r="L44">
        <f t="shared" si="0"/>
        <v>179.68</v>
      </c>
      <c r="M44">
        <f t="shared" si="1"/>
        <v>2420</v>
      </c>
      <c r="N44" s="2">
        <f t="shared" si="2"/>
        <v>0.73775279710133723</v>
      </c>
      <c r="O44" s="2">
        <f t="shared" si="3"/>
        <v>0.26224720289866277</v>
      </c>
    </row>
    <row r="45" spans="1:15" x14ac:dyDescent="0.2">
      <c r="A45">
        <v>3</v>
      </c>
      <c r="B45" s="1">
        <v>44829</v>
      </c>
      <c r="C45" t="s">
        <v>30</v>
      </c>
      <c r="D45" t="s">
        <v>2</v>
      </c>
      <c r="H45">
        <v>0</v>
      </c>
      <c r="I45">
        <v>2705</v>
      </c>
      <c r="J45">
        <f>VLOOKUP(C45, ELO!$A$1:$D$33, 4, FALSE)</f>
        <v>1417</v>
      </c>
      <c r="K45">
        <f>VLOOKUP(D45, ELO!$A$1:$D$33, 4, FALSE)</f>
        <v>1364</v>
      </c>
      <c r="L45">
        <f t="shared" si="0"/>
        <v>111.82</v>
      </c>
      <c r="M45">
        <f t="shared" si="1"/>
        <v>2705</v>
      </c>
      <c r="N45" s="2">
        <f t="shared" si="2"/>
        <v>0.65558658541849035</v>
      </c>
      <c r="O45" s="2">
        <f t="shared" si="3"/>
        <v>0.34441341458150965</v>
      </c>
    </row>
    <row r="46" spans="1:15" x14ac:dyDescent="0.2">
      <c r="A46">
        <v>3</v>
      </c>
      <c r="B46" s="1">
        <v>44829</v>
      </c>
      <c r="C46" t="s">
        <v>31</v>
      </c>
      <c r="D46" t="s">
        <v>12</v>
      </c>
      <c r="H46">
        <v>0</v>
      </c>
      <c r="I46">
        <v>1384</v>
      </c>
      <c r="J46">
        <f>VLOOKUP(C46, ELO!$A$1:$D$33, 4, FALSE)</f>
        <v>1641</v>
      </c>
      <c r="K46">
        <f>VLOOKUP(D46, ELO!$A$1:$D$33, 4, FALSE)</f>
        <v>1572</v>
      </c>
      <c r="L46">
        <f t="shared" si="0"/>
        <v>122.536</v>
      </c>
      <c r="M46">
        <f t="shared" si="1"/>
        <v>1384</v>
      </c>
      <c r="N46" s="2">
        <f t="shared" si="2"/>
        <v>0.66937816006333883</v>
      </c>
      <c r="O46" s="2">
        <f t="shared" si="3"/>
        <v>0.33062183993666117</v>
      </c>
    </row>
    <row r="47" spans="1:15" x14ac:dyDescent="0.2">
      <c r="A47">
        <v>3</v>
      </c>
      <c r="B47" s="1">
        <v>44829</v>
      </c>
      <c r="C47" t="s">
        <v>1</v>
      </c>
      <c r="D47" t="s">
        <v>27</v>
      </c>
      <c r="H47">
        <v>0</v>
      </c>
      <c r="I47">
        <v>373</v>
      </c>
      <c r="J47">
        <f>VLOOKUP(C47, ELO!$A$1:$D$33, 4, FALSE)</f>
        <v>1495</v>
      </c>
      <c r="K47">
        <f>VLOOKUP(D47, ELO!$A$1:$D$33, 4, FALSE)</f>
        <v>1550</v>
      </c>
      <c r="L47">
        <f t="shared" si="0"/>
        <v>-5.508</v>
      </c>
      <c r="M47">
        <f t="shared" si="1"/>
        <v>373</v>
      </c>
      <c r="N47" s="2">
        <f t="shared" si="2"/>
        <v>0.49207401481111845</v>
      </c>
      <c r="O47" s="2">
        <f t="shared" si="3"/>
        <v>0.50792598518888155</v>
      </c>
    </row>
    <row r="48" spans="1:15" x14ac:dyDescent="0.2">
      <c r="A48">
        <v>3</v>
      </c>
      <c r="B48" s="1">
        <v>44829</v>
      </c>
      <c r="C48" t="s">
        <v>10</v>
      </c>
      <c r="D48" t="s">
        <v>29</v>
      </c>
      <c r="H48">
        <v>0</v>
      </c>
      <c r="I48">
        <v>1271</v>
      </c>
      <c r="J48">
        <f>VLOOKUP(C48, ELO!$A$1:$D$33, 4, FALSE)</f>
        <v>1521</v>
      </c>
      <c r="K48">
        <f>VLOOKUP(D48, ELO!$A$1:$D$33, 4, FALSE)</f>
        <v>1535</v>
      </c>
      <c r="L48">
        <f t="shared" si="0"/>
        <v>39.084000000000003</v>
      </c>
      <c r="M48">
        <f t="shared" si="1"/>
        <v>1271</v>
      </c>
      <c r="N48" s="2">
        <f t="shared" si="2"/>
        <v>0.55601033311480963</v>
      </c>
      <c r="O48" s="2">
        <f t="shared" si="3"/>
        <v>0.44398966688519037</v>
      </c>
    </row>
    <row r="49" spans="1:19" x14ac:dyDescent="0.2">
      <c r="A49">
        <v>3</v>
      </c>
      <c r="B49" s="1">
        <v>44830</v>
      </c>
      <c r="C49" t="s">
        <v>22</v>
      </c>
      <c r="D49" t="s">
        <v>9</v>
      </c>
      <c r="H49">
        <v>0</v>
      </c>
      <c r="I49">
        <v>1589</v>
      </c>
      <c r="J49">
        <f>VLOOKUP(C49, ELO!$A$1:$D$33, 4, FALSE)</f>
        <v>1451</v>
      </c>
      <c r="K49">
        <f>VLOOKUP(D49, ELO!$A$1:$D$33, 4, FALSE)</f>
        <v>1536</v>
      </c>
      <c r="L49">
        <f t="shared" si="0"/>
        <v>-30.643999999999998</v>
      </c>
      <c r="M49">
        <f t="shared" si="1"/>
        <v>1589</v>
      </c>
      <c r="N49" s="2">
        <f t="shared" si="2"/>
        <v>0.45601374113374943</v>
      </c>
      <c r="O49" s="2">
        <f t="shared" si="3"/>
        <v>0.54398625886625052</v>
      </c>
    </row>
    <row r="50" spans="1:19" x14ac:dyDescent="0.2">
      <c r="A50">
        <v>4</v>
      </c>
      <c r="B50" s="1">
        <v>44833</v>
      </c>
      <c r="C50" t="s">
        <v>7</v>
      </c>
      <c r="D50" t="s">
        <v>17</v>
      </c>
      <c r="H50">
        <v>0</v>
      </c>
      <c r="I50">
        <v>1141</v>
      </c>
      <c r="J50">
        <f>VLOOKUP(C50, ELO!$A$1:$D$33, 4, FALSE)</f>
        <v>1504</v>
      </c>
      <c r="K50">
        <f>VLOOKUP(D50, ELO!$A$1:$D$33, 4, FALSE)</f>
        <v>1578</v>
      </c>
      <c r="L50">
        <f t="shared" si="0"/>
        <v>-21.436</v>
      </c>
      <c r="M50">
        <f t="shared" si="1"/>
        <v>1141</v>
      </c>
      <c r="N50" s="2">
        <f t="shared" si="2"/>
        <v>0.46919019997664063</v>
      </c>
      <c r="O50" s="2">
        <f t="shared" si="3"/>
        <v>0.53080980002335942</v>
      </c>
    </row>
    <row r="51" spans="1:19" x14ac:dyDescent="0.2">
      <c r="A51">
        <v>4</v>
      </c>
      <c r="B51" s="1">
        <v>44836</v>
      </c>
      <c r="C51" t="s">
        <v>21</v>
      </c>
      <c r="D51" t="s">
        <v>18</v>
      </c>
      <c r="H51">
        <v>4627</v>
      </c>
      <c r="I51">
        <v>4076</v>
      </c>
      <c r="J51">
        <f>VLOOKUP(C51, ELO!$A$1:$D$33, 4, FALSE)</f>
        <v>1492</v>
      </c>
      <c r="K51">
        <f>VLOOKUP(D51, ELO!$A$1:$D$33, 4, FALSE)</f>
        <v>1529</v>
      </c>
      <c r="L51">
        <f t="shared" si="0"/>
        <v>8.7959999999999994</v>
      </c>
      <c r="M51">
        <f t="shared" si="1"/>
        <v>-551</v>
      </c>
      <c r="N51" s="2">
        <f t="shared" si="2"/>
        <v>0.51265575777597916</v>
      </c>
      <c r="O51" s="2">
        <f t="shared" si="3"/>
        <v>0.48734424222402084</v>
      </c>
    </row>
    <row r="52" spans="1:19" x14ac:dyDescent="0.2">
      <c r="A52">
        <v>4</v>
      </c>
      <c r="B52" s="1">
        <v>44836</v>
      </c>
      <c r="C52" t="s">
        <v>3</v>
      </c>
      <c r="D52" t="s">
        <v>4</v>
      </c>
      <c r="H52">
        <v>0</v>
      </c>
      <c r="I52">
        <v>370</v>
      </c>
      <c r="J52">
        <f>VLOOKUP(C52, ELO!$A$1:$D$33, 4, FALSE)</f>
        <v>1565</v>
      </c>
      <c r="K52">
        <f>VLOOKUP(D52, ELO!$A$1:$D$33, 4, FALSE)</f>
        <v>1683</v>
      </c>
      <c r="L52">
        <f t="shared" si="0"/>
        <v>-68.52</v>
      </c>
      <c r="M52">
        <f t="shared" si="1"/>
        <v>370</v>
      </c>
      <c r="N52" s="2">
        <f t="shared" si="2"/>
        <v>0.40265064498461223</v>
      </c>
      <c r="O52" s="2">
        <f t="shared" si="3"/>
        <v>0.59734935501538777</v>
      </c>
      <c r="Q52" t="s">
        <v>63</v>
      </c>
      <c r="S52" s="2">
        <v>0.40265064498461223</v>
      </c>
    </row>
    <row r="53" spans="1:19" x14ac:dyDescent="0.2">
      <c r="A53">
        <v>4</v>
      </c>
      <c r="B53" s="1">
        <v>44836</v>
      </c>
      <c r="C53" t="s">
        <v>22</v>
      </c>
      <c r="D53" t="s">
        <v>6</v>
      </c>
      <c r="H53">
        <v>0</v>
      </c>
      <c r="I53">
        <v>797</v>
      </c>
      <c r="J53">
        <f>VLOOKUP(C53, ELO!$A$1:$D$33, 4, FALSE)</f>
        <v>1451</v>
      </c>
      <c r="K53">
        <f>VLOOKUP(D53, ELO!$A$1:$D$33, 4, FALSE)</f>
        <v>1417</v>
      </c>
      <c r="L53">
        <f t="shared" si="0"/>
        <v>85.188000000000002</v>
      </c>
      <c r="M53">
        <f t="shared" si="1"/>
        <v>797</v>
      </c>
      <c r="N53" s="2">
        <f t="shared" si="2"/>
        <v>0.62019631100598482</v>
      </c>
      <c r="O53" s="2">
        <f t="shared" si="3"/>
        <v>0.37980368899401518</v>
      </c>
      <c r="Q53" t="s">
        <v>64</v>
      </c>
      <c r="S53" s="2">
        <v>0.59734935501538777</v>
      </c>
    </row>
    <row r="54" spans="1:19" x14ac:dyDescent="0.2">
      <c r="A54">
        <v>4</v>
      </c>
      <c r="B54" s="1">
        <v>44836</v>
      </c>
      <c r="C54" t="s">
        <v>2</v>
      </c>
      <c r="D54" t="s">
        <v>8</v>
      </c>
      <c r="H54">
        <v>0</v>
      </c>
      <c r="I54">
        <v>726</v>
      </c>
      <c r="J54">
        <f>VLOOKUP(C54, ELO!$A$1:$D$33, 4, FALSE)</f>
        <v>1364</v>
      </c>
      <c r="K54">
        <f>VLOOKUP(D54, ELO!$A$1:$D$33, 4, FALSE)</f>
        <v>1531</v>
      </c>
      <c r="L54">
        <f t="shared" si="0"/>
        <v>-116.096</v>
      </c>
      <c r="M54">
        <f t="shared" si="1"/>
        <v>726</v>
      </c>
      <c r="N54" s="2">
        <f t="shared" si="2"/>
        <v>0.33887708897989038</v>
      </c>
      <c r="O54" s="2">
        <f t="shared" si="3"/>
        <v>0.66112291102010956</v>
      </c>
      <c r="Q54" t="s">
        <v>65</v>
      </c>
    </row>
    <row r="55" spans="1:19" x14ac:dyDescent="0.2">
      <c r="A55">
        <v>4</v>
      </c>
      <c r="B55" s="1">
        <v>44836</v>
      </c>
      <c r="C55" t="s">
        <v>25</v>
      </c>
      <c r="D55" t="s">
        <v>15</v>
      </c>
      <c r="H55">
        <v>0</v>
      </c>
      <c r="I55">
        <v>866</v>
      </c>
      <c r="J55">
        <f>VLOOKUP(C55, ELO!$A$1:$D$33, 4, FALSE)</f>
        <v>1586</v>
      </c>
      <c r="K55">
        <f>VLOOKUP(D55, ELO!$A$1:$D$33, 4, FALSE)</f>
        <v>1436</v>
      </c>
      <c r="L55">
        <f t="shared" si="0"/>
        <v>201.464</v>
      </c>
      <c r="M55">
        <f t="shared" si="1"/>
        <v>866</v>
      </c>
      <c r="N55" s="2">
        <f t="shared" si="2"/>
        <v>0.76128183510317782</v>
      </c>
      <c r="O55" s="2">
        <f t="shared" si="3"/>
        <v>0.23871816489682218</v>
      </c>
      <c r="Q55" t="s">
        <v>66</v>
      </c>
    </row>
    <row r="56" spans="1:19" x14ac:dyDescent="0.2">
      <c r="A56">
        <v>4</v>
      </c>
      <c r="B56" s="1">
        <v>44836</v>
      </c>
      <c r="C56" t="s">
        <v>26</v>
      </c>
      <c r="D56" t="s">
        <v>23</v>
      </c>
      <c r="H56">
        <v>0</v>
      </c>
      <c r="I56">
        <v>367</v>
      </c>
      <c r="J56">
        <f>VLOOKUP(C56, ELO!$A$1:$D$33, 4, FALSE)</f>
        <v>1472</v>
      </c>
      <c r="K56">
        <f>VLOOKUP(D56, ELO!$A$1:$D$33, 4, FALSE)</f>
        <v>1358</v>
      </c>
      <c r="L56">
        <f t="shared" si="0"/>
        <v>163.46799999999999</v>
      </c>
      <c r="M56">
        <f t="shared" si="1"/>
        <v>367</v>
      </c>
      <c r="N56" s="2">
        <f t="shared" si="2"/>
        <v>0.71930109362031103</v>
      </c>
      <c r="O56" s="2">
        <f t="shared" si="3"/>
        <v>0.28069890637968897</v>
      </c>
      <c r="Q56" t="s">
        <v>67</v>
      </c>
    </row>
    <row r="57" spans="1:19" x14ac:dyDescent="0.2">
      <c r="A57">
        <v>4</v>
      </c>
      <c r="B57" s="1">
        <v>44836</v>
      </c>
      <c r="C57" t="s">
        <v>14</v>
      </c>
      <c r="D57" t="s">
        <v>20</v>
      </c>
      <c r="H57">
        <v>0</v>
      </c>
      <c r="I57">
        <v>288</v>
      </c>
      <c r="J57">
        <f>VLOOKUP(C57, ELO!$A$1:$D$33, 4, FALSE)</f>
        <v>1478</v>
      </c>
      <c r="K57">
        <f>VLOOKUP(D57, ELO!$A$1:$D$33, 4, FALSE)</f>
        <v>1490</v>
      </c>
      <c r="L57">
        <f t="shared" si="0"/>
        <v>37.152000000000001</v>
      </c>
      <c r="M57">
        <f t="shared" si="1"/>
        <v>288</v>
      </c>
      <c r="N57" s="2">
        <f t="shared" si="2"/>
        <v>0.55326316852440693</v>
      </c>
      <c r="O57" s="2">
        <f t="shared" si="3"/>
        <v>0.44673683147559307</v>
      </c>
      <c r="Q57" t="s">
        <v>63</v>
      </c>
    </row>
    <row r="58" spans="1:19" x14ac:dyDescent="0.2">
      <c r="A58">
        <v>4</v>
      </c>
      <c r="B58" s="1">
        <v>44836</v>
      </c>
      <c r="C58" t="s">
        <v>13</v>
      </c>
      <c r="D58" t="s">
        <v>28</v>
      </c>
      <c r="H58">
        <v>0</v>
      </c>
      <c r="I58">
        <v>1550</v>
      </c>
      <c r="J58">
        <f>VLOOKUP(C58, ELO!$A$1:$D$33, 4, FALSE)</f>
        <v>1353</v>
      </c>
      <c r="K58">
        <f>VLOOKUP(D58, ELO!$A$1:$D$33, 4, FALSE)</f>
        <v>1558</v>
      </c>
      <c r="L58">
        <f t="shared" si="0"/>
        <v>-150.80000000000001</v>
      </c>
      <c r="M58">
        <f t="shared" si="1"/>
        <v>1550</v>
      </c>
      <c r="N58" s="2">
        <f t="shared" si="2"/>
        <v>0.2956550997205496</v>
      </c>
      <c r="O58" s="2">
        <f t="shared" si="3"/>
        <v>0.7043449002794504</v>
      </c>
    </row>
    <row r="59" spans="1:19" x14ac:dyDescent="0.2">
      <c r="A59">
        <v>4</v>
      </c>
      <c r="B59" s="1">
        <v>44836</v>
      </c>
      <c r="C59" t="s">
        <v>11</v>
      </c>
      <c r="D59" t="s">
        <v>30</v>
      </c>
      <c r="H59">
        <v>0</v>
      </c>
      <c r="I59">
        <v>2350</v>
      </c>
      <c r="J59">
        <f>VLOOKUP(C59, ELO!$A$1:$D$33, 4, FALSE)</f>
        <v>1431</v>
      </c>
      <c r="K59">
        <f>VLOOKUP(D59, ELO!$A$1:$D$33, 4, FALSE)</f>
        <v>1417</v>
      </c>
      <c r="L59">
        <f t="shared" si="0"/>
        <v>71.400000000000006</v>
      </c>
      <c r="M59">
        <f t="shared" si="1"/>
        <v>2350</v>
      </c>
      <c r="N59" s="2">
        <f t="shared" si="2"/>
        <v>0.60133037815574686</v>
      </c>
      <c r="O59" s="2">
        <f t="shared" si="3"/>
        <v>0.39866962184425314</v>
      </c>
    </row>
    <row r="60" spans="1:19" x14ac:dyDescent="0.2">
      <c r="A60">
        <v>4</v>
      </c>
      <c r="B60" s="1">
        <v>44836</v>
      </c>
      <c r="C60" t="s">
        <v>9</v>
      </c>
      <c r="D60" t="s">
        <v>32</v>
      </c>
      <c r="H60">
        <v>0</v>
      </c>
      <c r="I60">
        <v>1362</v>
      </c>
      <c r="J60">
        <f>VLOOKUP(C60, ELO!$A$1:$D$33, 4, FALSE)</f>
        <v>1536</v>
      </c>
      <c r="K60">
        <f>VLOOKUP(D60, ELO!$A$1:$D$33, 4, FALSE)</f>
        <v>1471</v>
      </c>
      <c r="L60">
        <f t="shared" si="0"/>
        <v>118.44800000000001</v>
      </c>
      <c r="M60">
        <f t="shared" si="1"/>
        <v>1362</v>
      </c>
      <c r="N60" s="2">
        <f t="shared" si="2"/>
        <v>0.66414957661329543</v>
      </c>
      <c r="O60" s="2">
        <f t="shared" si="3"/>
        <v>0.33585042338670457</v>
      </c>
    </row>
    <row r="61" spans="1:19" x14ac:dyDescent="0.2">
      <c r="A61">
        <v>4</v>
      </c>
      <c r="B61" s="1">
        <v>44836</v>
      </c>
      <c r="C61" t="s">
        <v>5</v>
      </c>
      <c r="D61" t="s">
        <v>1</v>
      </c>
      <c r="H61">
        <v>0</v>
      </c>
      <c r="I61">
        <v>2107</v>
      </c>
      <c r="J61">
        <f>VLOOKUP(C61, ELO!$A$1:$D$33, 4, FALSE)</f>
        <v>1387</v>
      </c>
      <c r="K61">
        <f>VLOOKUP(D61, ELO!$A$1:$D$33, 4, FALSE)</f>
        <v>1495</v>
      </c>
      <c r="L61">
        <f t="shared" si="0"/>
        <v>-51.572000000000003</v>
      </c>
      <c r="M61">
        <f t="shared" si="1"/>
        <v>2107</v>
      </c>
      <c r="N61" s="2">
        <f t="shared" si="2"/>
        <v>0.42632225385922223</v>
      </c>
      <c r="O61" s="2">
        <f t="shared" si="3"/>
        <v>0.57367774614077782</v>
      </c>
    </row>
    <row r="62" spans="1:19" x14ac:dyDescent="0.2">
      <c r="A62">
        <v>4</v>
      </c>
      <c r="B62" s="1">
        <v>44836</v>
      </c>
      <c r="C62" t="s">
        <v>24</v>
      </c>
      <c r="D62" t="s">
        <v>10</v>
      </c>
      <c r="H62">
        <v>0</v>
      </c>
      <c r="I62">
        <v>756</v>
      </c>
      <c r="J62">
        <f>VLOOKUP(C62, ELO!$A$1:$D$33, 4, FALSE)</f>
        <v>1457</v>
      </c>
      <c r="K62">
        <f>VLOOKUP(D62, ELO!$A$1:$D$33, 4, FALSE)</f>
        <v>1521</v>
      </c>
      <c r="L62">
        <f t="shared" si="0"/>
        <v>-12.975999999999999</v>
      </c>
      <c r="M62">
        <f t="shared" si="1"/>
        <v>756</v>
      </c>
      <c r="N62" s="2">
        <f t="shared" si="2"/>
        <v>0.48133471262557531</v>
      </c>
      <c r="O62" s="2">
        <f t="shared" si="3"/>
        <v>0.51866528737442463</v>
      </c>
    </row>
    <row r="63" spans="1:19" x14ac:dyDescent="0.2">
      <c r="A63">
        <v>4</v>
      </c>
      <c r="B63" s="1">
        <v>44836</v>
      </c>
      <c r="C63" t="s">
        <v>12</v>
      </c>
      <c r="D63" t="s">
        <v>19</v>
      </c>
      <c r="H63">
        <v>0</v>
      </c>
      <c r="I63">
        <v>1192</v>
      </c>
      <c r="J63">
        <f>VLOOKUP(C63, ELO!$A$1:$D$33, 4, FALSE)</f>
        <v>1572</v>
      </c>
      <c r="K63">
        <f>VLOOKUP(D63, ELO!$A$1:$D$33, 4, FALSE)</f>
        <v>1509</v>
      </c>
      <c r="L63">
        <f t="shared" si="0"/>
        <v>115.768</v>
      </c>
      <c r="M63">
        <f t="shared" si="1"/>
        <v>1192</v>
      </c>
      <c r="N63" s="2">
        <f t="shared" si="2"/>
        <v>0.66069976918183582</v>
      </c>
      <c r="O63" s="2">
        <f t="shared" si="3"/>
        <v>0.33930023081816418</v>
      </c>
    </row>
    <row r="64" spans="1:19" x14ac:dyDescent="0.2">
      <c r="A64">
        <v>4</v>
      </c>
      <c r="B64" s="1">
        <v>44836</v>
      </c>
      <c r="C64" t="s">
        <v>31</v>
      </c>
      <c r="D64" t="s">
        <v>16</v>
      </c>
      <c r="H64">
        <v>0</v>
      </c>
      <c r="I64">
        <v>1259</v>
      </c>
      <c r="J64">
        <f>VLOOKUP(C64, ELO!$A$1:$D$33, 4, FALSE)</f>
        <v>1641</v>
      </c>
      <c r="K64">
        <f>VLOOKUP(D64, ELO!$A$1:$D$33, 4, FALSE)</f>
        <v>1642</v>
      </c>
      <c r="L64">
        <f t="shared" si="0"/>
        <v>52.036000000000001</v>
      </c>
      <c r="M64">
        <f t="shared" si="1"/>
        <v>1259</v>
      </c>
      <c r="N64" s="2">
        <f t="shared" si="2"/>
        <v>0.5743308676227753</v>
      </c>
      <c r="O64" s="2">
        <f t="shared" si="3"/>
        <v>0.4256691323772247</v>
      </c>
    </row>
    <row r="65" spans="1:15" x14ac:dyDescent="0.2">
      <c r="A65">
        <v>4</v>
      </c>
      <c r="B65" s="1">
        <v>44837</v>
      </c>
      <c r="C65" t="s">
        <v>29</v>
      </c>
      <c r="D65" t="s">
        <v>27</v>
      </c>
      <c r="H65">
        <v>0</v>
      </c>
      <c r="I65">
        <v>381</v>
      </c>
      <c r="J65">
        <f>VLOOKUP(C65, ELO!$A$1:$D$33, 4, FALSE)</f>
        <v>1535</v>
      </c>
      <c r="K65">
        <f>VLOOKUP(D65, ELO!$A$1:$D$33, 4, FALSE)</f>
        <v>1550</v>
      </c>
      <c r="L65">
        <f t="shared" si="0"/>
        <v>34.524000000000001</v>
      </c>
      <c r="M65">
        <f t="shared" si="1"/>
        <v>381</v>
      </c>
      <c r="N65" s="2">
        <f t="shared" si="2"/>
        <v>0.54952114624915094</v>
      </c>
      <c r="O65" s="2">
        <f t="shared" si="3"/>
        <v>0.45047885375084906</v>
      </c>
    </row>
    <row r="66" spans="1:15" x14ac:dyDescent="0.2">
      <c r="A66">
        <v>5</v>
      </c>
      <c r="B66" s="1">
        <v>44840</v>
      </c>
      <c r="C66" t="s">
        <v>10</v>
      </c>
      <c r="D66" t="s">
        <v>14</v>
      </c>
      <c r="H66">
        <v>0</v>
      </c>
      <c r="I66">
        <v>1088</v>
      </c>
      <c r="J66">
        <f>VLOOKUP(C66, ELO!$A$1:$D$33, 4, FALSE)</f>
        <v>1521</v>
      </c>
      <c r="K66">
        <f>VLOOKUP(D66, ELO!$A$1:$D$33, 4, FALSE)</f>
        <v>1478</v>
      </c>
      <c r="L66">
        <f t="shared" si="0"/>
        <v>95.352000000000004</v>
      </c>
      <c r="M66">
        <f t="shared" si="1"/>
        <v>1088</v>
      </c>
      <c r="N66" s="2">
        <f t="shared" si="2"/>
        <v>0.63387807861854895</v>
      </c>
      <c r="O66" s="2">
        <f t="shared" si="3"/>
        <v>0.36612192138145105</v>
      </c>
    </row>
    <row r="67" spans="1:15" x14ac:dyDescent="0.2">
      <c r="A67">
        <v>5</v>
      </c>
      <c r="B67" s="1">
        <v>44843</v>
      </c>
      <c r="C67" t="s">
        <v>12</v>
      </c>
      <c r="D67" t="s">
        <v>22</v>
      </c>
      <c r="H67">
        <v>3841</v>
      </c>
      <c r="I67">
        <v>3461</v>
      </c>
      <c r="J67">
        <f>VLOOKUP(C67, ELO!$A$1:$D$33, 4, FALSE)</f>
        <v>1572</v>
      </c>
      <c r="K67">
        <f>VLOOKUP(D67, ELO!$A$1:$D$33, 4, FALSE)</f>
        <v>1451</v>
      </c>
      <c r="L67">
        <f t="shared" ref="L67:L130" si="4">J67-K67+48+4*(M67/1000)</f>
        <v>167.48</v>
      </c>
      <c r="M67">
        <f t="shared" ref="M67:M130" si="5">I67-H67</f>
        <v>-380</v>
      </c>
      <c r="N67" s="2">
        <f t="shared" ref="N67:N130" si="6">1/(10^(-L67/400)+1)</f>
        <v>0.72394041884899907</v>
      </c>
      <c r="O67" s="2">
        <f t="shared" ref="O67:O130" si="7">1-N67</f>
        <v>0.27605958115100093</v>
      </c>
    </row>
    <row r="68" spans="1:15" x14ac:dyDescent="0.2">
      <c r="A68">
        <v>5</v>
      </c>
      <c r="B68" s="1">
        <v>44843</v>
      </c>
      <c r="C68" t="s">
        <v>31</v>
      </c>
      <c r="D68" t="s">
        <v>2</v>
      </c>
      <c r="H68">
        <v>0</v>
      </c>
      <c r="I68">
        <v>455</v>
      </c>
      <c r="J68">
        <f>VLOOKUP(C68, ELO!$A$1:$D$33, 4, FALSE)</f>
        <v>1641</v>
      </c>
      <c r="K68">
        <f>VLOOKUP(D68, ELO!$A$1:$D$33, 4, FALSE)</f>
        <v>1364</v>
      </c>
      <c r="L68">
        <f t="shared" si="4"/>
        <v>326.82</v>
      </c>
      <c r="M68">
        <f t="shared" si="5"/>
        <v>455</v>
      </c>
      <c r="N68" s="2">
        <f t="shared" si="6"/>
        <v>0.86776349130958486</v>
      </c>
      <c r="O68" s="2">
        <f t="shared" si="7"/>
        <v>0.13223650869041514</v>
      </c>
    </row>
    <row r="69" spans="1:15" x14ac:dyDescent="0.2">
      <c r="A69">
        <v>5</v>
      </c>
      <c r="B69" s="1">
        <v>44843</v>
      </c>
      <c r="C69" t="s">
        <v>18</v>
      </c>
      <c r="D69" t="s">
        <v>6</v>
      </c>
      <c r="H69">
        <v>0</v>
      </c>
      <c r="I69">
        <v>409</v>
      </c>
      <c r="J69">
        <f>VLOOKUP(C69, ELO!$A$1:$D$33, 4, FALSE)</f>
        <v>1529</v>
      </c>
      <c r="K69">
        <f>VLOOKUP(D69, ELO!$A$1:$D$33, 4, FALSE)</f>
        <v>1417</v>
      </c>
      <c r="L69">
        <f t="shared" si="4"/>
        <v>161.636</v>
      </c>
      <c r="M69">
        <f t="shared" si="5"/>
        <v>409</v>
      </c>
      <c r="N69" s="2">
        <f t="shared" si="6"/>
        <v>0.71716689843482306</v>
      </c>
      <c r="O69" s="2">
        <f t="shared" si="7"/>
        <v>0.28283310156517694</v>
      </c>
    </row>
    <row r="70" spans="1:15" x14ac:dyDescent="0.2">
      <c r="A70">
        <v>5</v>
      </c>
      <c r="B70" s="1">
        <v>44843</v>
      </c>
      <c r="C70" t="s">
        <v>19</v>
      </c>
      <c r="D70" t="s">
        <v>11</v>
      </c>
      <c r="H70">
        <v>0</v>
      </c>
      <c r="I70">
        <v>707</v>
      </c>
      <c r="J70">
        <f>VLOOKUP(C70, ELO!$A$1:$D$33, 4, FALSE)</f>
        <v>1509</v>
      </c>
      <c r="K70">
        <f>VLOOKUP(D70, ELO!$A$1:$D$33, 4, FALSE)</f>
        <v>1431</v>
      </c>
      <c r="L70">
        <f t="shared" si="4"/>
        <v>128.828</v>
      </c>
      <c r="M70">
        <f t="shared" si="5"/>
        <v>707</v>
      </c>
      <c r="N70" s="2">
        <f t="shared" si="6"/>
        <v>0.67734423017011358</v>
      </c>
      <c r="O70" s="2">
        <f t="shared" si="7"/>
        <v>0.32265576982988642</v>
      </c>
    </row>
    <row r="71" spans="1:15" x14ac:dyDescent="0.2">
      <c r="A71">
        <v>5</v>
      </c>
      <c r="B71" s="1">
        <v>44843</v>
      </c>
      <c r="C71" t="s">
        <v>15</v>
      </c>
      <c r="D71" t="s">
        <v>13</v>
      </c>
      <c r="H71">
        <v>0</v>
      </c>
      <c r="I71">
        <v>884</v>
      </c>
      <c r="J71">
        <f>VLOOKUP(C71, ELO!$A$1:$D$33, 4, FALSE)</f>
        <v>1436</v>
      </c>
      <c r="K71">
        <f>VLOOKUP(D71, ELO!$A$1:$D$33, 4, FALSE)</f>
        <v>1353</v>
      </c>
      <c r="L71">
        <f t="shared" si="4"/>
        <v>134.536</v>
      </c>
      <c r="M71">
        <f t="shared" si="5"/>
        <v>884</v>
      </c>
      <c r="N71" s="2">
        <f t="shared" si="6"/>
        <v>0.68448304851880781</v>
      </c>
      <c r="O71" s="2">
        <f t="shared" si="7"/>
        <v>0.31551695148119219</v>
      </c>
    </row>
    <row r="72" spans="1:15" x14ac:dyDescent="0.2">
      <c r="A72">
        <v>5</v>
      </c>
      <c r="B72" s="1">
        <v>44843</v>
      </c>
      <c r="C72" t="s">
        <v>23</v>
      </c>
      <c r="D72" t="s">
        <v>17</v>
      </c>
      <c r="H72">
        <v>0</v>
      </c>
      <c r="I72">
        <v>1299</v>
      </c>
      <c r="J72">
        <f>VLOOKUP(C72, ELO!$A$1:$D$33, 4, FALSE)</f>
        <v>1358</v>
      </c>
      <c r="K72">
        <f>VLOOKUP(D72, ELO!$A$1:$D$33, 4, FALSE)</f>
        <v>1578</v>
      </c>
      <c r="L72">
        <f t="shared" si="4"/>
        <v>-166.804</v>
      </c>
      <c r="M72">
        <f t="shared" si="5"/>
        <v>1299</v>
      </c>
      <c r="N72" s="2">
        <f t="shared" si="6"/>
        <v>0.27683795120400811</v>
      </c>
      <c r="O72" s="2">
        <f t="shared" si="7"/>
        <v>0.72316204879599189</v>
      </c>
    </row>
    <row r="73" spans="1:15" x14ac:dyDescent="0.2">
      <c r="A73">
        <v>5</v>
      </c>
      <c r="B73" s="1">
        <v>44843</v>
      </c>
      <c r="C73" t="s">
        <v>32</v>
      </c>
      <c r="D73" t="s">
        <v>20</v>
      </c>
      <c r="H73">
        <v>0</v>
      </c>
      <c r="I73">
        <v>676</v>
      </c>
      <c r="J73">
        <f>VLOOKUP(C73, ELO!$A$1:$D$33, 4, FALSE)</f>
        <v>1471</v>
      </c>
      <c r="K73">
        <f>VLOOKUP(D73, ELO!$A$1:$D$33, 4, FALSE)</f>
        <v>1490</v>
      </c>
      <c r="L73">
        <f t="shared" si="4"/>
        <v>31.704000000000001</v>
      </c>
      <c r="M73">
        <f t="shared" si="5"/>
        <v>676</v>
      </c>
      <c r="N73" s="2">
        <f t="shared" si="6"/>
        <v>0.54549950483840604</v>
      </c>
      <c r="O73" s="2">
        <f t="shared" si="7"/>
        <v>0.45450049516159396</v>
      </c>
    </row>
    <row r="74" spans="1:15" x14ac:dyDescent="0.2">
      <c r="A74">
        <v>5</v>
      </c>
      <c r="B74" s="1">
        <v>44843</v>
      </c>
      <c r="C74" t="s">
        <v>4</v>
      </c>
      <c r="D74" t="s">
        <v>26</v>
      </c>
      <c r="H74">
        <v>0</v>
      </c>
      <c r="I74">
        <v>217</v>
      </c>
      <c r="J74">
        <f>VLOOKUP(C74, ELO!$A$1:$D$33, 4, FALSE)</f>
        <v>1683</v>
      </c>
      <c r="K74">
        <f>VLOOKUP(D74, ELO!$A$1:$D$33, 4, FALSE)</f>
        <v>1472</v>
      </c>
      <c r="L74">
        <f t="shared" si="4"/>
        <v>259.86799999999999</v>
      </c>
      <c r="M74">
        <f t="shared" si="5"/>
        <v>217</v>
      </c>
      <c r="N74" s="2">
        <f t="shared" si="6"/>
        <v>0.81696523842533508</v>
      </c>
      <c r="O74" s="2">
        <f t="shared" si="7"/>
        <v>0.18303476157466492</v>
      </c>
    </row>
    <row r="75" spans="1:15" x14ac:dyDescent="0.2">
      <c r="A75">
        <v>5</v>
      </c>
      <c r="B75" s="1">
        <v>44843</v>
      </c>
      <c r="C75" t="s">
        <v>8</v>
      </c>
      <c r="D75" t="s">
        <v>28</v>
      </c>
      <c r="H75">
        <v>0</v>
      </c>
      <c r="I75">
        <v>2349</v>
      </c>
      <c r="J75">
        <f>VLOOKUP(C75, ELO!$A$1:$D$33, 4, FALSE)</f>
        <v>1531</v>
      </c>
      <c r="K75">
        <f>VLOOKUP(D75, ELO!$A$1:$D$33, 4, FALSE)</f>
        <v>1558</v>
      </c>
      <c r="L75">
        <f t="shared" si="4"/>
        <v>30.396000000000001</v>
      </c>
      <c r="M75">
        <f t="shared" si="5"/>
        <v>2349</v>
      </c>
      <c r="N75" s="2">
        <f t="shared" si="6"/>
        <v>0.54363209811041835</v>
      </c>
      <c r="O75" s="2">
        <f t="shared" si="7"/>
        <v>0.45636790188958165</v>
      </c>
    </row>
    <row r="76" spans="1:15" x14ac:dyDescent="0.2">
      <c r="A76">
        <v>5</v>
      </c>
      <c r="B76" s="1">
        <v>44843</v>
      </c>
      <c r="C76" t="s">
        <v>21</v>
      </c>
      <c r="D76" t="s">
        <v>30</v>
      </c>
      <c r="H76">
        <v>0</v>
      </c>
      <c r="I76">
        <v>2731</v>
      </c>
      <c r="J76">
        <f>VLOOKUP(C76, ELO!$A$1:$D$33, 4, FALSE)</f>
        <v>1492</v>
      </c>
      <c r="K76">
        <f>VLOOKUP(D76, ELO!$A$1:$D$33, 4, FALSE)</f>
        <v>1417</v>
      </c>
      <c r="L76">
        <f t="shared" si="4"/>
        <v>133.92400000000001</v>
      </c>
      <c r="M76">
        <f t="shared" si="5"/>
        <v>2731</v>
      </c>
      <c r="N76" s="2">
        <f t="shared" si="6"/>
        <v>0.68372171593876241</v>
      </c>
      <c r="O76" s="2">
        <f t="shared" si="7"/>
        <v>0.31627828406123759</v>
      </c>
    </row>
    <row r="77" spans="1:15" x14ac:dyDescent="0.2">
      <c r="A77">
        <v>5</v>
      </c>
      <c r="B77" s="1">
        <v>44843</v>
      </c>
      <c r="C77" t="s">
        <v>5</v>
      </c>
      <c r="D77" t="s">
        <v>29</v>
      </c>
      <c r="H77">
        <v>0</v>
      </c>
      <c r="I77">
        <v>2759</v>
      </c>
      <c r="J77">
        <f>VLOOKUP(C77, ELO!$A$1:$D$33, 4, FALSE)</f>
        <v>1387</v>
      </c>
      <c r="K77">
        <f>VLOOKUP(D77, ELO!$A$1:$D$33, 4, FALSE)</f>
        <v>1535</v>
      </c>
      <c r="L77">
        <f t="shared" si="4"/>
        <v>-88.963999999999999</v>
      </c>
      <c r="M77">
        <f t="shared" si="5"/>
        <v>2759</v>
      </c>
      <c r="N77" s="2">
        <f t="shared" si="6"/>
        <v>0.37469715987722529</v>
      </c>
      <c r="O77" s="2">
        <f t="shared" si="7"/>
        <v>0.62530284012277471</v>
      </c>
    </row>
    <row r="78" spans="1:15" x14ac:dyDescent="0.2">
      <c r="A78">
        <v>5</v>
      </c>
      <c r="B78" s="1">
        <v>44843</v>
      </c>
      <c r="C78" t="s">
        <v>27</v>
      </c>
      <c r="D78" t="s">
        <v>9</v>
      </c>
      <c r="H78">
        <v>0</v>
      </c>
      <c r="I78">
        <v>1439</v>
      </c>
      <c r="J78">
        <f>VLOOKUP(C78, ELO!$A$1:$D$33, 4, FALSE)</f>
        <v>1550</v>
      </c>
      <c r="K78">
        <f>VLOOKUP(D78, ELO!$A$1:$D$33, 4, FALSE)</f>
        <v>1536</v>
      </c>
      <c r="L78">
        <f t="shared" si="4"/>
        <v>67.756</v>
      </c>
      <c r="M78">
        <f t="shared" si="5"/>
        <v>1439</v>
      </c>
      <c r="N78" s="2">
        <f t="shared" si="6"/>
        <v>0.59629109806151859</v>
      </c>
      <c r="O78" s="2">
        <f t="shared" si="7"/>
        <v>0.40370890193848141</v>
      </c>
    </row>
    <row r="79" spans="1:15" x14ac:dyDescent="0.2">
      <c r="A79">
        <v>5</v>
      </c>
      <c r="B79" s="1">
        <v>44843</v>
      </c>
      <c r="C79" t="s">
        <v>1</v>
      </c>
      <c r="D79" t="s">
        <v>25</v>
      </c>
      <c r="H79">
        <v>0</v>
      </c>
      <c r="I79">
        <v>2420</v>
      </c>
      <c r="J79">
        <f>VLOOKUP(C79, ELO!$A$1:$D$33, 4, FALSE)</f>
        <v>1495</v>
      </c>
      <c r="K79">
        <f>VLOOKUP(D79, ELO!$A$1:$D$33, 4, FALSE)</f>
        <v>1586</v>
      </c>
      <c r="L79">
        <f t="shared" si="4"/>
        <v>-33.32</v>
      </c>
      <c r="M79">
        <f t="shared" si="5"/>
        <v>2420</v>
      </c>
      <c r="N79" s="2">
        <f t="shared" si="6"/>
        <v>0.45219513456638361</v>
      </c>
      <c r="O79" s="2">
        <f t="shared" si="7"/>
        <v>0.54780486543361639</v>
      </c>
    </row>
    <row r="80" spans="1:15" x14ac:dyDescent="0.2">
      <c r="A80">
        <v>5</v>
      </c>
      <c r="B80" s="1">
        <v>44843</v>
      </c>
      <c r="C80" t="s">
        <v>3</v>
      </c>
      <c r="D80" t="s">
        <v>7</v>
      </c>
      <c r="H80">
        <v>0</v>
      </c>
      <c r="I80">
        <v>521</v>
      </c>
      <c r="J80">
        <f>VLOOKUP(C80, ELO!$A$1:$D$33, 4, FALSE)</f>
        <v>1565</v>
      </c>
      <c r="K80">
        <f>VLOOKUP(D80, ELO!$A$1:$D$33, 4, FALSE)</f>
        <v>1504</v>
      </c>
      <c r="L80">
        <f t="shared" si="4"/>
        <v>111.084</v>
      </c>
      <c r="M80">
        <f t="shared" si="5"/>
        <v>521</v>
      </c>
      <c r="N80" s="2">
        <f t="shared" si="6"/>
        <v>0.65462932665190376</v>
      </c>
      <c r="O80" s="2">
        <f t="shared" si="7"/>
        <v>0.34537067334809624</v>
      </c>
    </row>
    <row r="81" spans="1:15" x14ac:dyDescent="0.2">
      <c r="A81">
        <v>5</v>
      </c>
      <c r="B81" s="1">
        <v>44844</v>
      </c>
      <c r="C81" t="s">
        <v>16</v>
      </c>
      <c r="D81" t="s">
        <v>24</v>
      </c>
      <c r="H81">
        <v>0</v>
      </c>
      <c r="I81">
        <v>1360</v>
      </c>
      <c r="J81">
        <f>VLOOKUP(C81, ELO!$A$1:$D$33, 4, FALSE)</f>
        <v>1642</v>
      </c>
      <c r="K81">
        <f>VLOOKUP(D81, ELO!$A$1:$D$33, 4, FALSE)</f>
        <v>1457</v>
      </c>
      <c r="L81">
        <f t="shared" si="4"/>
        <v>238.44</v>
      </c>
      <c r="M81">
        <f t="shared" si="5"/>
        <v>1360</v>
      </c>
      <c r="N81" s="2">
        <f t="shared" si="6"/>
        <v>0.79779521551928589</v>
      </c>
      <c r="O81" s="2">
        <f t="shared" si="7"/>
        <v>0.20220478448071411</v>
      </c>
    </row>
    <row r="82" spans="1:15" x14ac:dyDescent="0.2">
      <c r="A82">
        <v>6</v>
      </c>
      <c r="B82" s="1">
        <v>44847</v>
      </c>
      <c r="C82" t="s">
        <v>6</v>
      </c>
      <c r="D82" t="s">
        <v>32</v>
      </c>
      <c r="H82">
        <v>0</v>
      </c>
      <c r="I82">
        <v>701</v>
      </c>
      <c r="J82">
        <f>VLOOKUP(C82, ELO!$A$1:$D$33, 4, FALSE)</f>
        <v>1417</v>
      </c>
      <c r="K82">
        <f>VLOOKUP(D82, ELO!$A$1:$D$33, 4, FALSE)</f>
        <v>1471</v>
      </c>
      <c r="L82">
        <f t="shared" si="4"/>
        <v>-3.1960000000000002</v>
      </c>
      <c r="M82">
        <f t="shared" si="5"/>
        <v>701</v>
      </c>
      <c r="N82" s="2">
        <f t="shared" si="6"/>
        <v>0.4954007160040706</v>
      </c>
      <c r="O82" s="2">
        <f t="shared" si="7"/>
        <v>0.50459928399592946</v>
      </c>
    </row>
    <row r="83" spans="1:15" x14ac:dyDescent="0.2">
      <c r="A83">
        <v>6</v>
      </c>
      <c r="B83" s="1">
        <v>44850</v>
      </c>
      <c r="C83" t="s">
        <v>21</v>
      </c>
      <c r="D83" t="s">
        <v>7</v>
      </c>
      <c r="H83">
        <v>0</v>
      </c>
      <c r="I83">
        <v>820</v>
      </c>
      <c r="J83">
        <f>VLOOKUP(C83, ELO!$A$1:$D$33, 4, FALSE)</f>
        <v>1492</v>
      </c>
      <c r="K83">
        <f>VLOOKUP(D83, ELO!$A$1:$D$33, 4, FALSE)</f>
        <v>1504</v>
      </c>
      <c r="L83">
        <f t="shared" si="4"/>
        <v>39.28</v>
      </c>
      <c r="M83">
        <f t="shared" si="5"/>
        <v>820</v>
      </c>
      <c r="N83" s="2">
        <f t="shared" si="6"/>
        <v>0.55628884260863154</v>
      </c>
      <c r="O83" s="2">
        <f t="shared" si="7"/>
        <v>0.44371115739136846</v>
      </c>
    </row>
    <row r="84" spans="1:15" x14ac:dyDescent="0.2">
      <c r="A84">
        <v>6</v>
      </c>
      <c r="B84" s="1">
        <v>44850</v>
      </c>
      <c r="C84" t="s">
        <v>14</v>
      </c>
      <c r="D84" t="s">
        <v>15</v>
      </c>
      <c r="H84">
        <v>0</v>
      </c>
      <c r="I84">
        <v>879</v>
      </c>
      <c r="J84">
        <f>VLOOKUP(C84, ELO!$A$1:$D$33, 4, FALSE)</f>
        <v>1478</v>
      </c>
      <c r="K84">
        <f>VLOOKUP(D84, ELO!$A$1:$D$33, 4, FALSE)</f>
        <v>1436</v>
      </c>
      <c r="L84">
        <f t="shared" si="4"/>
        <v>93.516000000000005</v>
      </c>
      <c r="M84">
        <f t="shared" si="5"/>
        <v>879</v>
      </c>
      <c r="N84" s="2">
        <f t="shared" si="6"/>
        <v>0.63142183902822457</v>
      </c>
      <c r="O84" s="2">
        <f t="shared" si="7"/>
        <v>0.36857816097177543</v>
      </c>
    </row>
    <row r="85" spans="1:15" x14ac:dyDescent="0.2">
      <c r="A85">
        <v>6</v>
      </c>
      <c r="B85" s="1">
        <v>44850</v>
      </c>
      <c r="C85" t="s">
        <v>17</v>
      </c>
      <c r="D85" t="s">
        <v>18</v>
      </c>
      <c r="H85">
        <v>0</v>
      </c>
      <c r="I85">
        <v>1794</v>
      </c>
      <c r="J85">
        <f>VLOOKUP(C85, ELO!$A$1:$D$33, 4, FALSE)</f>
        <v>1578</v>
      </c>
      <c r="K85">
        <f>VLOOKUP(D85, ELO!$A$1:$D$33, 4, FALSE)</f>
        <v>1529</v>
      </c>
      <c r="L85">
        <f t="shared" si="4"/>
        <v>104.176</v>
      </c>
      <c r="M85">
        <f t="shared" si="5"/>
        <v>1794</v>
      </c>
      <c r="N85" s="2">
        <f t="shared" si="6"/>
        <v>0.64558429574381282</v>
      </c>
      <c r="O85" s="2">
        <f t="shared" si="7"/>
        <v>0.35441570425618718</v>
      </c>
    </row>
    <row r="86" spans="1:15" x14ac:dyDescent="0.2">
      <c r="A86">
        <v>6</v>
      </c>
      <c r="B86" s="1">
        <v>44850</v>
      </c>
      <c r="C86" t="s">
        <v>8</v>
      </c>
      <c r="D86" t="s">
        <v>19</v>
      </c>
      <c r="H86">
        <v>0</v>
      </c>
      <c r="I86">
        <v>639</v>
      </c>
      <c r="J86">
        <f>VLOOKUP(C86, ELO!$A$1:$D$33, 4, FALSE)</f>
        <v>1531</v>
      </c>
      <c r="K86">
        <f>VLOOKUP(D86, ELO!$A$1:$D$33, 4, FALSE)</f>
        <v>1509</v>
      </c>
      <c r="L86">
        <f t="shared" si="4"/>
        <v>72.555999999999997</v>
      </c>
      <c r="M86">
        <f t="shared" si="5"/>
        <v>639</v>
      </c>
      <c r="N86" s="2">
        <f t="shared" si="6"/>
        <v>0.60292458794726678</v>
      </c>
      <c r="O86" s="2">
        <f t="shared" si="7"/>
        <v>0.39707541205273322</v>
      </c>
    </row>
    <row r="87" spans="1:15" x14ac:dyDescent="0.2">
      <c r="A87">
        <v>6</v>
      </c>
      <c r="B87" s="1">
        <v>44850</v>
      </c>
      <c r="C87" t="s">
        <v>12</v>
      </c>
      <c r="D87" t="s">
        <v>23</v>
      </c>
      <c r="H87">
        <v>0</v>
      </c>
      <c r="I87">
        <v>998</v>
      </c>
      <c r="J87">
        <f>VLOOKUP(C87, ELO!$A$1:$D$33, 4, FALSE)</f>
        <v>1572</v>
      </c>
      <c r="K87">
        <f>VLOOKUP(D87, ELO!$A$1:$D$33, 4, FALSE)</f>
        <v>1358</v>
      </c>
      <c r="L87">
        <f t="shared" si="4"/>
        <v>265.99200000000002</v>
      </c>
      <c r="M87">
        <f t="shared" si="5"/>
        <v>998</v>
      </c>
      <c r="N87" s="2">
        <f t="shared" si="6"/>
        <v>0.8221778784294369</v>
      </c>
      <c r="O87" s="2">
        <f t="shared" si="7"/>
        <v>0.1778221215705631</v>
      </c>
    </row>
    <row r="88" spans="1:15" x14ac:dyDescent="0.2">
      <c r="A88">
        <v>6</v>
      </c>
      <c r="B88" s="1">
        <v>44850</v>
      </c>
      <c r="C88" t="s">
        <v>22</v>
      </c>
      <c r="D88" t="s">
        <v>3</v>
      </c>
      <c r="H88">
        <v>0</v>
      </c>
      <c r="I88">
        <v>192</v>
      </c>
      <c r="J88">
        <f>VLOOKUP(C88, ELO!$A$1:$D$33, 4, FALSE)</f>
        <v>1451</v>
      </c>
      <c r="K88">
        <f>VLOOKUP(D88, ELO!$A$1:$D$33, 4, FALSE)</f>
        <v>1565</v>
      </c>
      <c r="L88">
        <f t="shared" si="4"/>
        <v>-65.231999999999999</v>
      </c>
      <c r="M88">
        <f t="shared" si="5"/>
        <v>192</v>
      </c>
      <c r="N88" s="2">
        <f t="shared" si="6"/>
        <v>0.40721135296440719</v>
      </c>
      <c r="O88" s="2">
        <f t="shared" si="7"/>
        <v>0.59278864703559275</v>
      </c>
    </row>
    <row r="89" spans="1:15" x14ac:dyDescent="0.2">
      <c r="A89">
        <v>6</v>
      </c>
      <c r="B89" s="1">
        <v>44850</v>
      </c>
      <c r="C89" t="s">
        <v>2</v>
      </c>
      <c r="D89" t="s">
        <v>29</v>
      </c>
      <c r="H89">
        <v>0</v>
      </c>
      <c r="I89">
        <v>2618</v>
      </c>
      <c r="J89">
        <f>VLOOKUP(C89, ELO!$A$1:$D$33, 4, FALSE)</f>
        <v>1364</v>
      </c>
      <c r="K89">
        <f>VLOOKUP(D89, ELO!$A$1:$D$33, 4, FALSE)</f>
        <v>1535</v>
      </c>
      <c r="L89">
        <f t="shared" si="4"/>
        <v>-112.52800000000001</v>
      </c>
      <c r="M89">
        <f t="shared" si="5"/>
        <v>2618</v>
      </c>
      <c r="N89" s="2">
        <f t="shared" si="6"/>
        <v>0.34349376332137393</v>
      </c>
      <c r="O89" s="2">
        <f t="shared" si="7"/>
        <v>0.65650623667862607</v>
      </c>
    </row>
    <row r="90" spans="1:15" x14ac:dyDescent="0.2">
      <c r="A90">
        <v>6</v>
      </c>
      <c r="B90" s="1">
        <v>44850</v>
      </c>
      <c r="C90" t="s">
        <v>26</v>
      </c>
      <c r="D90" t="s">
        <v>31</v>
      </c>
      <c r="H90">
        <v>0</v>
      </c>
      <c r="I90">
        <v>1019</v>
      </c>
      <c r="J90">
        <f>VLOOKUP(C90, ELO!$A$1:$D$33, 4, FALSE)</f>
        <v>1472</v>
      </c>
      <c r="K90">
        <f>VLOOKUP(D90, ELO!$A$1:$D$33, 4, FALSE)</f>
        <v>1641</v>
      </c>
      <c r="L90">
        <f t="shared" si="4"/>
        <v>-116.92400000000001</v>
      </c>
      <c r="M90">
        <f t="shared" si="5"/>
        <v>1019</v>
      </c>
      <c r="N90" s="2">
        <f t="shared" si="6"/>
        <v>0.33781005995838825</v>
      </c>
      <c r="O90" s="2">
        <f t="shared" si="7"/>
        <v>0.6621899400416118</v>
      </c>
    </row>
    <row r="91" spans="1:15" x14ac:dyDescent="0.2">
      <c r="A91">
        <v>6</v>
      </c>
      <c r="B91" s="1">
        <v>44850</v>
      </c>
      <c r="C91" t="s">
        <v>27</v>
      </c>
      <c r="D91" t="s">
        <v>5</v>
      </c>
      <c r="H91">
        <v>0</v>
      </c>
      <c r="I91">
        <v>2419</v>
      </c>
      <c r="J91">
        <f>VLOOKUP(C91, ELO!$A$1:$D$33, 4, FALSE)</f>
        <v>1550</v>
      </c>
      <c r="K91">
        <f>VLOOKUP(D91, ELO!$A$1:$D$33, 4, FALSE)</f>
        <v>1387</v>
      </c>
      <c r="L91">
        <f t="shared" si="4"/>
        <v>220.67599999999999</v>
      </c>
      <c r="M91">
        <f t="shared" si="5"/>
        <v>2419</v>
      </c>
      <c r="N91" s="2">
        <f t="shared" si="6"/>
        <v>0.78079635273051851</v>
      </c>
      <c r="O91" s="2">
        <f t="shared" si="7"/>
        <v>0.21920364726948149</v>
      </c>
    </row>
    <row r="92" spans="1:15" x14ac:dyDescent="0.2">
      <c r="A92">
        <v>6</v>
      </c>
      <c r="B92" s="1">
        <v>44850</v>
      </c>
      <c r="C92" t="s">
        <v>30</v>
      </c>
      <c r="D92" t="s">
        <v>1</v>
      </c>
      <c r="H92">
        <v>0</v>
      </c>
      <c r="I92">
        <v>1513</v>
      </c>
      <c r="J92">
        <f>VLOOKUP(C92, ELO!$A$1:$D$33, 4, FALSE)</f>
        <v>1417</v>
      </c>
      <c r="K92">
        <f>VLOOKUP(D92, ELO!$A$1:$D$33, 4, FALSE)</f>
        <v>1495</v>
      </c>
      <c r="L92">
        <f t="shared" si="4"/>
        <v>-23.948</v>
      </c>
      <c r="M92">
        <f t="shared" si="5"/>
        <v>1513</v>
      </c>
      <c r="N92" s="2">
        <f t="shared" si="6"/>
        <v>0.46559053410371032</v>
      </c>
      <c r="O92" s="2">
        <f t="shared" si="7"/>
        <v>0.53440946589628968</v>
      </c>
    </row>
    <row r="93" spans="1:15" x14ac:dyDescent="0.2">
      <c r="A93">
        <v>6</v>
      </c>
      <c r="B93" s="1">
        <v>44850</v>
      </c>
      <c r="C93" t="s">
        <v>16</v>
      </c>
      <c r="D93" t="s">
        <v>4</v>
      </c>
      <c r="H93">
        <v>0</v>
      </c>
      <c r="I93">
        <v>995</v>
      </c>
      <c r="J93">
        <f>VLOOKUP(C93, ELO!$A$1:$D$33, 4, FALSE)</f>
        <v>1642</v>
      </c>
      <c r="K93">
        <f>VLOOKUP(D93, ELO!$A$1:$D$33, 4, FALSE)</f>
        <v>1683</v>
      </c>
      <c r="L93">
        <f t="shared" si="4"/>
        <v>10.98</v>
      </c>
      <c r="M93">
        <f t="shared" si="5"/>
        <v>995</v>
      </c>
      <c r="N93" s="2">
        <f t="shared" si="6"/>
        <v>0.51579623173055522</v>
      </c>
      <c r="O93" s="2">
        <f t="shared" si="7"/>
        <v>0.48420376826944478</v>
      </c>
    </row>
    <row r="94" spans="1:15" x14ac:dyDescent="0.2">
      <c r="A94">
        <v>6</v>
      </c>
      <c r="B94" s="1">
        <v>44850</v>
      </c>
      <c r="C94" t="s">
        <v>25</v>
      </c>
      <c r="D94" t="s">
        <v>9</v>
      </c>
      <c r="H94">
        <v>0</v>
      </c>
      <c r="I94">
        <v>1501</v>
      </c>
      <c r="J94">
        <f>VLOOKUP(C94, ELO!$A$1:$D$33, 4, FALSE)</f>
        <v>1586</v>
      </c>
      <c r="K94">
        <f>VLOOKUP(D94, ELO!$A$1:$D$33, 4, FALSE)</f>
        <v>1536</v>
      </c>
      <c r="L94">
        <f t="shared" si="4"/>
        <v>104.004</v>
      </c>
      <c r="M94">
        <f t="shared" si="5"/>
        <v>1501</v>
      </c>
      <c r="N94" s="2">
        <f t="shared" si="6"/>
        <v>0.64535772040961414</v>
      </c>
      <c r="O94" s="2">
        <f t="shared" si="7"/>
        <v>0.35464227959038586</v>
      </c>
    </row>
    <row r="95" spans="1:15" x14ac:dyDescent="0.2">
      <c r="A95">
        <v>6</v>
      </c>
      <c r="B95" s="1">
        <v>44851</v>
      </c>
      <c r="C95" t="s">
        <v>28</v>
      </c>
      <c r="D95" t="s">
        <v>10</v>
      </c>
      <c r="H95">
        <v>0</v>
      </c>
      <c r="I95">
        <v>1019</v>
      </c>
      <c r="J95">
        <f>VLOOKUP(C95, ELO!$A$1:$D$33, 4, FALSE)</f>
        <v>1558</v>
      </c>
      <c r="K95">
        <f>VLOOKUP(D95, ELO!$A$1:$D$33, 4, FALSE)</f>
        <v>1521</v>
      </c>
      <c r="L95">
        <f t="shared" si="4"/>
        <v>89.075999999999993</v>
      </c>
      <c r="M95">
        <f t="shared" si="5"/>
        <v>1019</v>
      </c>
      <c r="N95" s="2">
        <f t="shared" si="6"/>
        <v>0.6254538861907144</v>
      </c>
      <c r="O95" s="2">
        <f t="shared" si="7"/>
        <v>0.3745461138092856</v>
      </c>
    </row>
    <row r="96" spans="1:15" x14ac:dyDescent="0.2">
      <c r="A96">
        <v>7</v>
      </c>
      <c r="B96" s="1">
        <v>44854</v>
      </c>
      <c r="C96" t="s">
        <v>1</v>
      </c>
      <c r="D96" t="s">
        <v>21</v>
      </c>
      <c r="H96">
        <v>0</v>
      </c>
      <c r="I96">
        <v>1548</v>
      </c>
      <c r="J96">
        <f>VLOOKUP(C96, ELO!$A$1:$D$33, 4, FALSE)</f>
        <v>1495</v>
      </c>
      <c r="K96">
        <f>VLOOKUP(D96, ELO!$A$1:$D$33, 4, FALSE)</f>
        <v>1492</v>
      </c>
      <c r="L96">
        <f t="shared" si="4"/>
        <v>57.192</v>
      </c>
      <c r="M96">
        <f t="shared" si="5"/>
        <v>1548</v>
      </c>
      <c r="N96" s="2">
        <f t="shared" si="6"/>
        <v>0.58157045881768288</v>
      </c>
      <c r="O96" s="2">
        <f t="shared" si="7"/>
        <v>0.41842954118231712</v>
      </c>
    </row>
    <row r="97" spans="1:15" x14ac:dyDescent="0.2">
      <c r="A97">
        <v>7</v>
      </c>
      <c r="B97" s="1">
        <v>44857</v>
      </c>
      <c r="C97" t="s">
        <v>7</v>
      </c>
      <c r="D97" t="s">
        <v>2</v>
      </c>
      <c r="H97">
        <v>0</v>
      </c>
      <c r="I97">
        <v>476</v>
      </c>
      <c r="J97">
        <f>VLOOKUP(C97, ELO!$A$1:$D$33, 4, FALSE)</f>
        <v>1504</v>
      </c>
      <c r="K97">
        <f>VLOOKUP(D97, ELO!$A$1:$D$33, 4, FALSE)</f>
        <v>1364</v>
      </c>
      <c r="L97">
        <f t="shared" si="4"/>
        <v>189.904</v>
      </c>
      <c r="M97">
        <f t="shared" si="5"/>
        <v>476</v>
      </c>
      <c r="N97" s="2">
        <f t="shared" si="6"/>
        <v>0.74897917935713432</v>
      </c>
      <c r="O97" s="2">
        <f t="shared" si="7"/>
        <v>0.25102082064286568</v>
      </c>
    </row>
    <row r="98" spans="1:15" x14ac:dyDescent="0.2">
      <c r="A98">
        <v>7</v>
      </c>
      <c r="B98" s="1">
        <v>44857</v>
      </c>
      <c r="C98" t="s">
        <v>3</v>
      </c>
      <c r="D98" t="s">
        <v>8</v>
      </c>
      <c r="H98">
        <v>0</v>
      </c>
      <c r="I98">
        <v>377</v>
      </c>
      <c r="J98">
        <f>VLOOKUP(C98, ELO!$A$1:$D$33, 4, FALSE)</f>
        <v>1565</v>
      </c>
      <c r="K98">
        <f>VLOOKUP(D98, ELO!$A$1:$D$33, 4, FALSE)</f>
        <v>1531</v>
      </c>
      <c r="L98">
        <f t="shared" si="4"/>
        <v>83.507999999999996</v>
      </c>
      <c r="M98">
        <f t="shared" si="5"/>
        <v>377</v>
      </c>
      <c r="N98" s="2">
        <f t="shared" si="6"/>
        <v>0.61791567978228534</v>
      </c>
      <c r="O98" s="2">
        <f t="shared" si="7"/>
        <v>0.38208432021771466</v>
      </c>
    </row>
    <row r="99" spans="1:15" x14ac:dyDescent="0.2">
      <c r="A99">
        <v>7</v>
      </c>
      <c r="B99" s="1">
        <v>44857</v>
      </c>
      <c r="C99" t="s">
        <v>20</v>
      </c>
      <c r="D99" t="s">
        <v>14</v>
      </c>
      <c r="H99">
        <v>0</v>
      </c>
      <c r="I99">
        <v>288</v>
      </c>
      <c r="J99">
        <f>VLOOKUP(C99, ELO!$A$1:$D$33, 4, FALSE)</f>
        <v>1490</v>
      </c>
      <c r="K99">
        <f>VLOOKUP(D99, ELO!$A$1:$D$33, 4, FALSE)</f>
        <v>1478</v>
      </c>
      <c r="L99">
        <f>J99-K99+48+4*(M99/1000) +25</f>
        <v>86.152000000000001</v>
      </c>
      <c r="M99">
        <f t="shared" si="5"/>
        <v>288</v>
      </c>
      <c r="N99" s="2">
        <f t="shared" si="6"/>
        <v>0.6215025733224997</v>
      </c>
      <c r="O99" s="2">
        <f t="shared" si="7"/>
        <v>0.3784974266775003</v>
      </c>
    </row>
    <row r="100" spans="1:15" x14ac:dyDescent="0.2">
      <c r="A100">
        <v>7</v>
      </c>
      <c r="B100" s="1">
        <v>44857</v>
      </c>
      <c r="C100" t="s">
        <v>9</v>
      </c>
      <c r="D100" t="s">
        <v>11</v>
      </c>
      <c r="H100">
        <v>0</v>
      </c>
      <c r="I100">
        <v>1218</v>
      </c>
      <c r="J100">
        <f>VLOOKUP(C100, ELO!$A$1:$D$33, 4, FALSE)</f>
        <v>1536</v>
      </c>
      <c r="K100">
        <f>VLOOKUP(D100, ELO!$A$1:$D$33, 4, FALSE)</f>
        <v>1431</v>
      </c>
      <c r="L100">
        <f>J100-K100+48+4*(M100/1000) -25</f>
        <v>132.87200000000001</v>
      </c>
      <c r="M100">
        <f t="shared" si="5"/>
        <v>1218</v>
      </c>
      <c r="N100" s="2">
        <f t="shared" si="6"/>
        <v>0.68241071708068934</v>
      </c>
      <c r="O100" s="2">
        <f t="shared" si="7"/>
        <v>0.31758928291931066</v>
      </c>
    </row>
    <row r="101" spans="1:15" x14ac:dyDescent="0.2">
      <c r="A101">
        <v>7</v>
      </c>
      <c r="B101" s="1">
        <v>44857</v>
      </c>
      <c r="C101" t="s">
        <v>32</v>
      </c>
      <c r="D101" t="s">
        <v>12</v>
      </c>
      <c r="H101">
        <v>0</v>
      </c>
      <c r="I101">
        <v>906</v>
      </c>
      <c r="J101">
        <f>VLOOKUP(C101, ELO!$A$1:$D$33, 4, FALSE)</f>
        <v>1471</v>
      </c>
      <c r="K101">
        <f>VLOOKUP(D101, ELO!$A$1:$D$33, 4, FALSE)</f>
        <v>1572</v>
      </c>
      <c r="L101">
        <f t="shared" si="4"/>
        <v>-49.375999999999998</v>
      </c>
      <c r="M101">
        <f t="shared" si="5"/>
        <v>906</v>
      </c>
      <c r="N101" s="2">
        <f t="shared" si="6"/>
        <v>0.42941677126819638</v>
      </c>
      <c r="O101" s="2">
        <f t="shared" si="7"/>
        <v>0.57058322873180356</v>
      </c>
    </row>
    <row r="102" spans="1:15" x14ac:dyDescent="0.2">
      <c r="A102">
        <v>7</v>
      </c>
      <c r="B102" s="1">
        <v>44857</v>
      </c>
      <c r="C102" t="s">
        <v>15</v>
      </c>
      <c r="D102" t="s">
        <v>22</v>
      </c>
      <c r="H102">
        <v>0</v>
      </c>
      <c r="I102">
        <v>953</v>
      </c>
      <c r="J102">
        <f>VLOOKUP(C102, ELO!$A$1:$D$33, 4, FALSE)</f>
        <v>1436</v>
      </c>
      <c r="K102">
        <f>VLOOKUP(D102, ELO!$A$1:$D$33, 4, FALSE)</f>
        <v>1451</v>
      </c>
      <c r="L102">
        <f t="shared" si="4"/>
        <v>36.811999999999998</v>
      </c>
      <c r="M102">
        <f t="shared" si="5"/>
        <v>953</v>
      </c>
      <c r="N102" s="2">
        <f t="shared" si="6"/>
        <v>0.55277937141296984</v>
      </c>
      <c r="O102" s="2">
        <f t="shared" si="7"/>
        <v>0.44722062858703016</v>
      </c>
    </row>
    <row r="103" spans="1:15" x14ac:dyDescent="0.2">
      <c r="A103">
        <v>7</v>
      </c>
      <c r="B103" s="1">
        <v>44857</v>
      </c>
      <c r="C103" t="s">
        <v>5</v>
      </c>
      <c r="D103" t="s">
        <v>31</v>
      </c>
      <c r="H103">
        <v>0</v>
      </c>
      <c r="I103">
        <v>581</v>
      </c>
      <c r="J103">
        <f>VLOOKUP(C103, ELO!$A$1:$D$33, 4, FALSE)</f>
        <v>1387</v>
      </c>
      <c r="K103">
        <f>VLOOKUP(D103, ELO!$A$1:$D$33, 4, FALSE)</f>
        <v>1641</v>
      </c>
      <c r="L103">
        <f t="shared" si="4"/>
        <v>-203.67599999999999</v>
      </c>
      <c r="M103">
        <f t="shared" si="5"/>
        <v>581</v>
      </c>
      <c r="N103" s="2">
        <f t="shared" si="6"/>
        <v>0.23641182444797659</v>
      </c>
      <c r="O103" s="2">
        <f t="shared" si="7"/>
        <v>0.76358817555202341</v>
      </c>
    </row>
    <row r="104" spans="1:15" x14ac:dyDescent="0.2">
      <c r="A104">
        <v>7</v>
      </c>
      <c r="B104" s="1">
        <v>44857</v>
      </c>
      <c r="C104" t="s">
        <v>24</v>
      </c>
      <c r="D104" t="s">
        <v>13</v>
      </c>
      <c r="H104">
        <v>0</v>
      </c>
      <c r="I104">
        <v>1471</v>
      </c>
      <c r="J104">
        <f>VLOOKUP(C104, ELO!$A$1:$D$33, 4, FALSE)</f>
        <v>1457</v>
      </c>
      <c r="K104">
        <f>VLOOKUP(D104, ELO!$A$1:$D$33, 4, FALSE)</f>
        <v>1353</v>
      </c>
      <c r="L104">
        <f>J104-K104+48+4*(M104/1000)-25+25</f>
        <v>157.88400000000001</v>
      </c>
      <c r="M104">
        <f t="shared" si="5"/>
        <v>1471</v>
      </c>
      <c r="N104" s="2">
        <f t="shared" si="6"/>
        <v>0.71276546786782458</v>
      </c>
      <c r="O104" s="2">
        <f t="shared" si="7"/>
        <v>0.28723453213217542</v>
      </c>
    </row>
    <row r="105" spans="1:15" x14ac:dyDescent="0.2">
      <c r="A105">
        <v>7</v>
      </c>
      <c r="B105" s="1">
        <v>44857</v>
      </c>
      <c r="C105" t="s">
        <v>10</v>
      </c>
      <c r="D105" t="s">
        <v>23</v>
      </c>
      <c r="H105">
        <v>0</v>
      </c>
      <c r="I105">
        <v>1799</v>
      </c>
      <c r="J105">
        <f>VLOOKUP(C105, ELO!$A$1:$D$33, 4, FALSE)</f>
        <v>1521</v>
      </c>
      <c r="K105">
        <f>VLOOKUP(D105, ELO!$A$1:$D$33, 4, FALSE)</f>
        <v>1358</v>
      </c>
      <c r="L105">
        <f t="shared" si="4"/>
        <v>218.196</v>
      </c>
      <c r="M105">
        <f t="shared" si="5"/>
        <v>1799</v>
      </c>
      <c r="N105" s="2">
        <f t="shared" si="6"/>
        <v>0.77834316964975958</v>
      </c>
      <c r="O105" s="2">
        <f t="shared" si="7"/>
        <v>0.22165683035024042</v>
      </c>
    </row>
    <row r="106" spans="1:15" x14ac:dyDescent="0.2">
      <c r="A106">
        <v>7</v>
      </c>
      <c r="B106" s="1">
        <v>44857</v>
      </c>
      <c r="C106" t="s">
        <v>29</v>
      </c>
      <c r="D106" t="s">
        <v>16</v>
      </c>
      <c r="H106">
        <v>0</v>
      </c>
      <c r="I106">
        <v>1814</v>
      </c>
      <c r="J106">
        <f>VLOOKUP(C106, ELO!$A$1:$D$33, 4, FALSE)</f>
        <v>1535</v>
      </c>
      <c r="K106">
        <f>VLOOKUP(D106, ELO!$A$1:$D$33, 4, FALSE)</f>
        <v>1642</v>
      </c>
      <c r="L106">
        <f t="shared" si="4"/>
        <v>-51.744</v>
      </c>
      <c r="M106">
        <f t="shared" si="5"/>
        <v>1814</v>
      </c>
      <c r="N106" s="2">
        <f t="shared" si="6"/>
        <v>0.42608011837702348</v>
      </c>
      <c r="O106" s="2">
        <f t="shared" si="7"/>
        <v>0.57391988162297647</v>
      </c>
    </row>
    <row r="107" spans="1:15" x14ac:dyDescent="0.2">
      <c r="A107">
        <v>7</v>
      </c>
      <c r="B107" s="1">
        <v>44857</v>
      </c>
      <c r="C107" t="s">
        <v>28</v>
      </c>
      <c r="D107" t="s">
        <v>30</v>
      </c>
      <c r="H107">
        <v>0</v>
      </c>
      <c r="I107">
        <v>1136</v>
      </c>
      <c r="J107">
        <f>VLOOKUP(C107, ELO!$A$1:$D$33, 4, FALSE)</f>
        <v>1558</v>
      </c>
      <c r="K107">
        <f>VLOOKUP(D107, ELO!$A$1:$D$33, 4, FALSE)</f>
        <v>1417</v>
      </c>
      <c r="L107">
        <f t="shared" si="4"/>
        <v>193.54400000000001</v>
      </c>
      <c r="M107">
        <f t="shared" si="5"/>
        <v>1136</v>
      </c>
      <c r="N107" s="2">
        <f t="shared" si="6"/>
        <v>0.75289805013656996</v>
      </c>
      <c r="O107" s="2">
        <f t="shared" si="7"/>
        <v>0.24710194986343004</v>
      </c>
    </row>
    <row r="108" spans="1:15" x14ac:dyDescent="0.2">
      <c r="A108">
        <v>7</v>
      </c>
      <c r="B108" s="1">
        <v>44857</v>
      </c>
      <c r="C108" t="s">
        <v>17</v>
      </c>
      <c r="D108" t="s">
        <v>26</v>
      </c>
      <c r="H108">
        <v>0</v>
      </c>
      <c r="I108">
        <v>1167</v>
      </c>
      <c r="J108">
        <f>VLOOKUP(C108, ELO!$A$1:$D$33, 4, FALSE)</f>
        <v>1578</v>
      </c>
      <c r="K108">
        <f>VLOOKUP(D108, ELO!$A$1:$D$33, 4, FALSE)</f>
        <v>1472</v>
      </c>
      <c r="L108">
        <f t="shared" si="4"/>
        <v>158.66800000000001</v>
      </c>
      <c r="M108">
        <f t="shared" si="5"/>
        <v>1167</v>
      </c>
      <c r="N108" s="2">
        <f t="shared" si="6"/>
        <v>0.71368854396463455</v>
      </c>
      <c r="O108" s="2">
        <f t="shared" si="7"/>
        <v>0.28631145603536545</v>
      </c>
    </row>
    <row r="109" spans="1:15" x14ac:dyDescent="0.2">
      <c r="A109">
        <v>7</v>
      </c>
      <c r="B109" s="1">
        <v>44858</v>
      </c>
      <c r="C109" t="s">
        <v>19</v>
      </c>
      <c r="D109" t="s">
        <v>6</v>
      </c>
      <c r="H109">
        <v>0</v>
      </c>
      <c r="I109">
        <v>985</v>
      </c>
      <c r="J109">
        <f>VLOOKUP(C109, ELO!$A$1:$D$33, 4, FALSE)</f>
        <v>1509</v>
      </c>
      <c r="K109">
        <f>VLOOKUP(D109, ELO!$A$1:$D$33, 4, FALSE)</f>
        <v>1417</v>
      </c>
      <c r="L109">
        <f t="shared" si="4"/>
        <v>143.94</v>
      </c>
      <c r="M109">
        <f t="shared" si="5"/>
        <v>985</v>
      </c>
      <c r="N109" s="2">
        <f t="shared" si="6"/>
        <v>0.69605570439636444</v>
      </c>
      <c r="O109" s="2">
        <f t="shared" si="7"/>
        <v>0.30394429560363556</v>
      </c>
    </row>
    <row r="110" spans="1:15" x14ac:dyDescent="0.2">
      <c r="A110">
        <v>8</v>
      </c>
      <c r="B110" s="1">
        <v>44861</v>
      </c>
      <c r="C110" t="s">
        <v>31</v>
      </c>
      <c r="D110" t="s">
        <v>3</v>
      </c>
      <c r="H110">
        <v>0</v>
      </c>
      <c r="I110">
        <v>960</v>
      </c>
      <c r="J110">
        <f>VLOOKUP(C110, ELO!$A$1:$D$33, 4, FALSE)</f>
        <v>1641</v>
      </c>
      <c r="K110">
        <f>VLOOKUP(D110, ELO!$A$1:$D$33, 4, FALSE)</f>
        <v>1565</v>
      </c>
      <c r="L110">
        <f t="shared" si="4"/>
        <v>127.84</v>
      </c>
      <c r="M110">
        <f t="shared" si="5"/>
        <v>960</v>
      </c>
      <c r="N110" s="2">
        <f t="shared" si="6"/>
        <v>0.6761000060882274</v>
      </c>
      <c r="O110" s="2">
        <f t="shared" si="7"/>
        <v>0.3238999939117726</v>
      </c>
    </row>
    <row r="111" spans="1:15" x14ac:dyDescent="0.2">
      <c r="A111">
        <v>8</v>
      </c>
      <c r="B111" s="1">
        <v>44864</v>
      </c>
      <c r="C111" t="s">
        <v>15</v>
      </c>
      <c r="D111" t="s">
        <v>10</v>
      </c>
      <c r="H111">
        <v>4262</v>
      </c>
      <c r="I111">
        <v>4685</v>
      </c>
      <c r="J111">
        <f>VLOOKUP(C111, ELO!$A$1:$D$33, 4, FALSE)</f>
        <v>1436</v>
      </c>
      <c r="K111">
        <f>VLOOKUP(D111, ELO!$A$1:$D$33, 4, FALSE)</f>
        <v>1521</v>
      </c>
      <c r="L111">
        <f t="shared" si="4"/>
        <v>-35.308</v>
      </c>
      <c r="M111">
        <f t="shared" si="5"/>
        <v>423</v>
      </c>
      <c r="N111" s="2">
        <f t="shared" si="6"/>
        <v>0.4493619061721193</v>
      </c>
      <c r="O111" s="2">
        <f t="shared" si="7"/>
        <v>0.55063809382788076</v>
      </c>
    </row>
    <row r="112" spans="1:15" x14ac:dyDescent="0.2">
      <c r="A112">
        <v>8</v>
      </c>
      <c r="B112" s="1">
        <v>44864</v>
      </c>
      <c r="C112" t="s">
        <v>2</v>
      </c>
      <c r="D112" t="s">
        <v>5</v>
      </c>
      <c r="H112">
        <v>0</v>
      </c>
      <c r="I112">
        <v>238</v>
      </c>
      <c r="J112">
        <f>VLOOKUP(C112, ELO!$A$1:$D$33, 4, FALSE)</f>
        <v>1364</v>
      </c>
      <c r="K112">
        <f>VLOOKUP(D112, ELO!$A$1:$D$33, 4, FALSE)</f>
        <v>1387</v>
      </c>
      <c r="L112">
        <f t="shared" si="4"/>
        <v>25.951999999999998</v>
      </c>
      <c r="M112">
        <f t="shared" si="5"/>
        <v>238</v>
      </c>
      <c r="N112" s="2">
        <f t="shared" si="6"/>
        <v>0.53727862430885676</v>
      </c>
      <c r="O112" s="2">
        <f t="shared" si="7"/>
        <v>0.46272137569114324</v>
      </c>
    </row>
    <row r="113" spans="1:15" x14ac:dyDescent="0.2">
      <c r="A113">
        <v>8</v>
      </c>
      <c r="B113" s="1">
        <v>44864</v>
      </c>
      <c r="C113" t="s">
        <v>9</v>
      </c>
      <c r="D113" t="s">
        <v>6</v>
      </c>
      <c r="H113">
        <v>0</v>
      </c>
      <c r="I113">
        <v>936</v>
      </c>
      <c r="J113">
        <f>VLOOKUP(C113, ELO!$A$1:$D$33, 4, FALSE)</f>
        <v>1536</v>
      </c>
      <c r="K113">
        <f>VLOOKUP(D113, ELO!$A$1:$D$33, 4, FALSE)</f>
        <v>1417</v>
      </c>
      <c r="L113">
        <f t="shared" si="4"/>
        <v>170.744</v>
      </c>
      <c r="M113">
        <f t="shared" si="5"/>
        <v>936</v>
      </c>
      <c r="N113" s="2">
        <f t="shared" si="6"/>
        <v>0.72767958922191722</v>
      </c>
      <c r="O113" s="2">
        <f t="shared" si="7"/>
        <v>0.27232041077808278</v>
      </c>
    </row>
    <row r="114" spans="1:15" x14ac:dyDescent="0.2">
      <c r="A114">
        <v>8</v>
      </c>
      <c r="B114" s="1">
        <v>44864</v>
      </c>
      <c r="C114" t="s">
        <v>18</v>
      </c>
      <c r="D114" t="s">
        <v>1</v>
      </c>
      <c r="H114">
        <v>0</v>
      </c>
      <c r="I114">
        <v>1805</v>
      </c>
      <c r="J114">
        <f>VLOOKUP(C114, ELO!$A$1:$D$33, 4, FALSE)</f>
        <v>1529</v>
      </c>
      <c r="K114">
        <f>VLOOKUP(D114, ELO!$A$1:$D$33, 4, FALSE)</f>
        <v>1495</v>
      </c>
      <c r="L114">
        <f>J114-K114+48+4*(M114/1000)+25</f>
        <v>114.22</v>
      </c>
      <c r="M114">
        <f t="shared" si="5"/>
        <v>1805</v>
      </c>
      <c r="N114" s="2">
        <f t="shared" si="6"/>
        <v>0.6586992881409709</v>
      </c>
      <c r="O114" s="2">
        <f t="shared" si="7"/>
        <v>0.3413007118590291</v>
      </c>
    </row>
    <row r="115" spans="1:15" x14ac:dyDescent="0.2">
      <c r="A115">
        <v>8</v>
      </c>
      <c r="B115" s="1">
        <v>44864</v>
      </c>
      <c r="C115" t="s">
        <v>11</v>
      </c>
      <c r="D115" t="s">
        <v>17</v>
      </c>
      <c r="H115">
        <v>0</v>
      </c>
      <c r="I115">
        <v>1401</v>
      </c>
      <c r="J115">
        <f>VLOOKUP(C115, ELO!$A$1:$D$33, 4, FALSE)</f>
        <v>1431</v>
      </c>
      <c r="K115">
        <f>VLOOKUP(D115, ELO!$A$1:$D$33, 4, FALSE)</f>
        <v>1578</v>
      </c>
      <c r="L115">
        <f t="shared" si="4"/>
        <v>-93.396000000000001</v>
      </c>
      <c r="M115">
        <f t="shared" si="5"/>
        <v>1401</v>
      </c>
      <c r="N115" s="2">
        <f t="shared" si="6"/>
        <v>0.36873893857569962</v>
      </c>
      <c r="O115" s="2">
        <f t="shared" si="7"/>
        <v>0.63126106142430038</v>
      </c>
    </row>
    <row r="116" spans="1:15" x14ac:dyDescent="0.2">
      <c r="A116">
        <v>8</v>
      </c>
      <c r="B116" s="1">
        <v>44864</v>
      </c>
      <c r="C116" t="s">
        <v>23</v>
      </c>
      <c r="D116" t="s">
        <v>19</v>
      </c>
      <c r="H116">
        <v>0</v>
      </c>
      <c r="I116">
        <v>204</v>
      </c>
      <c r="J116">
        <f>VLOOKUP(C116, ELO!$A$1:$D$33, 4, FALSE)</f>
        <v>1358</v>
      </c>
      <c r="K116">
        <f>VLOOKUP(D116, ELO!$A$1:$D$33, 4, FALSE)</f>
        <v>1509</v>
      </c>
      <c r="L116">
        <f t="shared" si="4"/>
        <v>-102.184</v>
      </c>
      <c r="M116">
        <f t="shared" si="5"/>
        <v>204</v>
      </c>
      <c r="N116" s="2">
        <f t="shared" si="6"/>
        <v>0.35704374319121901</v>
      </c>
      <c r="O116" s="2">
        <f t="shared" si="7"/>
        <v>0.64295625680878099</v>
      </c>
    </row>
    <row r="117" spans="1:15" x14ac:dyDescent="0.2">
      <c r="A117">
        <v>8</v>
      </c>
      <c r="B117" s="1">
        <v>44864</v>
      </c>
      <c r="C117" t="s">
        <v>25</v>
      </c>
      <c r="D117" t="s">
        <v>26</v>
      </c>
      <c r="H117">
        <v>0</v>
      </c>
      <c r="I117">
        <v>306</v>
      </c>
      <c r="J117">
        <f>VLOOKUP(C117, ELO!$A$1:$D$33, 4, FALSE)</f>
        <v>1586</v>
      </c>
      <c r="K117">
        <f>VLOOKUP(D117, ELO!$A$1:$D$33, 4, FALSE)</f>
        <v>1472</v>
      </c>
      <c r="L117">
        <f>J117-K117+48+4*(M117/1000)+25</f>
        <v>188.22399999999999</v>
      </c>
      <c r="M117">
        <f t="shared" si="5"/>
        <v>306</v>
      </c>
      <c r="N117" s="2">
        <f t="shared" si="6"/>
        <v>0.74715659327399153</v>
      </c>
      <c r="O117" s="2">
        <f t="shared" si="7"/>
        <v>0.25284340672600847</v>
      </c>
    </row>
    <row r="118" spans="1:15" x14ac:dyDescent="0.2">
      <c r="A118">
        <v>8</v>
      </c>
      <c r="B118" s="1">
        <v>44864</v>
      </c>
      <c r="C118" t="s">
        <v>21</v>
      </c>
      <c r="D118" t="s">
        <v>24</v>
      </c>
      <c r="H118">
        <v>0</v>
      </c>
      <c r="I118">
        <v>1747</v>
      </c>
      <c r="J118">
        <f>VLOOKUP(C118, ELO!$A$1:$D$33, 4, FALSE)</f>
        <v>1492</v>
      </c>
      <c r="K118">
        <f>VLOOKUP(D118, ELO!$A$1:$D$33, 4, FALSE)</f>
        <v>1457</v>
      </c>
      <c r="L118">
        <f t="shared" si="4"/>
        <v>89.988</v>
      </c>
      <c r="M118">
        <f t="shared" si="5"/>
        <v>1747</v>
      </c>
      <c r="N118" s="2">
        <f t="shared" si="6"/>
        <v>0.6266829210153837</v>
      </c>
      <c r="O118" s="2">
        <f t="shared" si="7"/>
        <v>0.3733170789846163</v>
      </c>
    </row>
    <row r="119" spans="1:15" x14ac:dyDescent="0.2">
      <c r="A119">
        <v>8</v>
      </c>
      <c r="B119" s="1">
        <v>44864</v>
      </c>
      <c r="C119" t="s">
        <v>13</v>
      </c>
      <c r="D119" t="s">
        <v>20</v>
      </c>
      <c r="H119">
        <v>0</v>
      </c>
      <c r="I119">
        <v>859</v>
      </c>
      <c r="J119">
        <f>VLOOKUP(C119, ELO!$A$1:$D$33, 4, FALSE)</f>
        <v>1353</v>
      </c>
      <c r="K119">
        <f>VLOOKUP(D119, ELO!$A$1:$D$33, 4, FALSE)</f>
        <v>1490</v>
      </c>
      <c r="L119">
        <f t="shared" si="4"/>
        <v>-85.563999999999993</v>
      </c>
      <c r="M119">
        <f t="shared" si="5"/>
        <v>859</v>
      </c>
      <c r="N119" s="2">
        <f t="shared" si="6"/>
        <v>0.37929398415075088</v>
      </c>
      <c r="O119" s="2">
        <f t="shared" si="7"/>
        <v>0.62070601584924912</v>
      </c>
    </row>
    <row r="120" spans="1:15" x14ac:dyDescent="0.2">
      <c r="A120">
        <v>8</v>
      </c>
      <c r="B120" s="1">
        <v>44864</v>
      </c>
      <c r="C120" t="s">
        <v>30</v>
      </c>
      <c r="D120" t="s">
        <v>22</v>
      </c>
      <c r="H120">
        <v>0</v>
      </c>
      <c r="I120">
        <v>2864</v>
      </c>
      <c r="J120">
        <f>VLOOKUP(C120, ELO!$A$1:$D$33, 4, FALSE)</f>
        <v>1417</v>
      </c>
      <c r="K120">
        <f>VLOOKUP(D120, ELO!$A$1:$D$33, 4, FALSE)</f>
        <v>1451</v>
      </c>
      <c r="L120">
        <f t="shared" si="4"/>
        <v>25.456</v>
      </c>
      <c r="M120">
        <f t="shared" si="5"/>
        <v>2864</v>
      </c>
      <c r="N120" s="2">
        <f t="shared" si="6"/>
        <v>0.53656871571815867</v>
      </c>
      <c r="O120" s="2">
        <f t="shared" si="7"/>
        <v>0.46343128428184133</v>
      </c>
    </row>
    <row r="121" spans="1:15" x14ac:dyDescent="0.2">
      <c r="A121">
        <v>8</v>
      </c>
      <c r="B121" s="1">
        <v>44864</v>
      </c>
      <c r="C121" t="s">
        <v>27</v>
      </c>
      <c r="D121" t="s">
        <v>29</v>
      </c>
      <c r="H121">
        <v>0</v>
      </c>
      <c r="I121">
        <v>381</v>
      </c>
      <c r="J121">
        <f>VLOOKUP(C121, ELO!$A$1:$D$33, 4, FALSE)</f>
        <v>1550</v>
      </c>
      <c r="K121">
        <f>VLOOKUP(D121, ELO!$A$1:$D$33, 4, FALSE)</f>
        <v>1535</v>
      </c>
      <c r="L121">
        <f>J121-K121+48+4*(M121/1000)+25</f>
        <v>89.524000000000001</v>
      </c>
      <c r="M121">
        <f t="shared" si="5"/>
        <v>381</v>
      </c>
      <c r="N121" s="2">
        <f t="shared" si="6"/>
        <v>0.6260578258862981</v>
      </c>
      <c r="O121" s="2">
        <f t="shared" si="7"/>
        <v>0.3739421741137019</v>
      </c>
    </row>
    <row r="122" spans="1:15" x14ac:dyDescent="0.2">
      <c r="A122">
        <v>8</v>
      </c>
      <c r="B122" s="1">
        <v>44864</v>
      </c>
      <c r="C122" t="s">
        <v>14</v>
      </c>
      <c r="D122" t="s">
        <v>32</v>
      </c>
      <c r="H122">
        <v>0</v>
      </c>
      <c r="I122">
        <v>596</v>
      </c>
      <c r="J122">
        <f>VLOOKUP(C122, ELO!$A$1:$D$33, 4, FALSE)</f>
        <v>1478</v>
      </c>
      <c r="K122">
        <f>VLOOKUP(D122, ELO!$A$1:$D$33, 4, FALSE)</f>
        <v>1471</v>
      </c>
      <c r="L122">
        <f t="shared" si="4"/>
        <v>57.384</v>
      </c>
      <c r="M122">
        <f t="shared" si="5"/>
        <v>596</v>
      </c>
      <c r="N122" s="2">
        <f t="shared" si="6"/>
        <v>0.5818393907709617</v>
      </c>
      <c r="O122" s="2">
        <f t="shared" si="7"/>
        <v>0.4181606092290383</v>
      </c>
    </row>
    <row r="123" spans="1:15" x14ac:dyDescent="0.2">
      <c r="A123">
        <v>8</v>
      </c>
      <c r="B123" s="1">
        <v>44864</v>
      </c>
      <c r="C123" t="s">
        <v>4</v>
      </c>
      <c r="D123" t="s">
        <v>12</v>
      </c>
      <c r="H123">
        <v>0</v>
      </c>
      <c r="I123">
        <v>753</v>
      </c>
      <c r="J123">
        <f>VLOOKUP(C123, ELO!$A$1:$D$33, 4, FALSE)</f>
        <v>1683</v>
      </c>
      <c r="K123">
        <f>VLOOKUP(D123, ELO!$A$1:$D$33, 4, FALSE)</f>
        <v>1572</v>
      </c>
      <c r="L123">
        <f>J123-K123+48+4*(M123/1000)+25</f>
        <v>187.012</v>
      </c>
      <c r="M123">
        <f t="shared" si="5"/>
        <v>753</v>
      </c>
      <c r="N123" s="2">
        <f t="shared" si="6"/>
        <v>0.74583630322545436</v>
      </c>
      <c r="O123" s="2">
        <f t="shared" si="7"/>
        <v>0.25416369677454564</v>
      </c>
    </row>
    <row r="124" spans="1:15" x14ac:dyDescent="0.2">
      <c r="A124">
        <v>8</v>
      </c>
      <c r="B124" s="1">
        <v>44865</v>
      </c>
      <c r="C124" t="s">
        <v>8</v>
      </c>
      <c r="D124" t="s">
        <v>7</v>
      </c>
      <c r="H124">
        <v>0</v>
      </c>
      <c r="I124">
        <v>253</v>
      </c>
      <c r="J124">
        <f>VLOOKUP(C124, ELO!$A$1:$D$33, 4, FALSE)</f>
        <v>1531</v>
      </c>
      <c r="K124">
        <f>VLOOKUP(D124, ELO!$A$1:$D$33, 4, FALSE)</f>
        <v>1504</v>
      </c>
      <c r="L124">
        <f t="shared" si="4"/>
        <v>76.012</v>
      </c>
      <c r="M124">
        <f t="shared" si="5"/>
        <v>253</v>
      </c>
      <c r="N124" s="2">
        <f t="shared" si="6"/>
        <v>0.60767753272120106</v>
      </c>
      <c r="O124" s="2">
        <f t="shared" si="7"/>
        <v>0.39232246727879894</v>
      </c>
    </row>
    <row r="125" spans="1:15" x14ac:dyDescent="0.2">
      <c r="A125">
        <v>9</v>
      </c>
      <c r="B125" s="1">
        <v>44868</v>
      </c>
      <c r="C125" t="s">
        <v>13</v>
      </c>
      <c r="D125" t="s">
        <v>25</v>
      </c>
      <c r="H125">
        <v>0</v>
      </c>
      <c r="I125">
        <v>1572</v>
      </c>
      <c r="J125">
        <f>VLOOKUP(C125, ELO!$A$1:$D$33, 4, FALSE)</f>
        <v>1353</v>
      </c>
      <c r="K125">
        <f>VLOOKUP(D125, ELO!$A$1:$D$33, 4, FALSE)</f>
        <v>1586</v>
      </c>
      <c r="L125">
        <f t="shared" si="4"/>
        <v>-178.71199999999999</v>
      </c>
      <c r="M125">
        <f t="shared" si="5"/>
        <v>1572</v>
      </c>
      <c r="N125" s="2">
        <f t="shared" si="6"/>
        <v>0.2633267147192288</v>
      </c>
      <c r="O125" s="2">
        <f t="shared" si="7"/>
        <v>0.73667328528077114</v>
      </c>
    </row>
    <row r="126" spans="1:15" x14ac:dyDescent="0.2">
      <c r="A126">
        <v>9</v>
      </c>
      <c r="B126" s="1">
        <v>44871</v>
      </c>
      <c r="C126" t="s">
        <v>23</v>
      </c>
      <c r="D126" t="s">
        <v>4</v>
      </c>
      <c r="H126">
        <v>0</v>
      </c>
      <c r="I126">
        <v>400</v>
      </c>
      <c r="J126">
        <f>VLOOKUP(C126, ELO!$A$1:$D$33, 4, FALSE)</f>
        <v>1358</v>
      </c>
      <c r="K126">
        <f>VLOOKUP(D126, ELO!$A$1:$D$33, 4, FALSE)</f>
        <v>1683</v>
      </c>
      <c r="L126">
        <f t="shared" si="4"/>
        <v>-275.39999999999998</v>
      </c>
      <c r="M126">
        <f t="shared" si="5"/>
        <v>400</v>
      </c>
      <c r="N126" s="2">
        <f t="shared" si="6"/>
        <v>0.17004197109908792</v>
      </c>
      <c r="O126" s="2">
        <f t="shared" si="7"/>
        <v>0.82995802890091208</v>
      </c>
    </row>
    <row r="127" spans="1:15" x14ac:dyDescent="0.2">
      <c r="A127">
        <v>9</v>
      </c>
      <c r="B127" s="1">
        <v>44871</v>
      </c>
      <c r="C127" t="s">
        <v>7</v>
      </c>
      <c r="D127" t="s">
        <v>5</v>
      </c>
      <c r="H127">
        <v>0</v>
      </c>
      <c r="I127">
        <v>476</v>
      </c>
      <c r="J127">
        <f>VLOOKUP(C127, ELO!$A$1:$D$33, 4, FALSE)</f>
        <v>1504</v>
      </c>
      <c r="K127">
        <f>VLOOKUP(D127, ELO!$A$1:$D$33, 4, FALSE)</f>
        <v>1387</v>
      </c>
      <c r="L127">
        <f t="shared" si="4"/>
        <v>166.904</v>
      </c>
      <c r="M127">
        <f t="shared" si="5"/>
        <v>476</v>
      </c>
      <c r="N127" s="2">
        <f t="shared" si="6"/>
        <v>0.72327727762578875</v>
      </c>
      <c r="O127" s="2">
        <f t="shared" si="7"/>
        <v>0.27672272237421125</v>
      </c>
    </row>
    <row r="128" spans="1:15" x14ac:dyDescent="0.2">
      <c r="A128">
        <v>9</v>
      </c>
      <c r="B128" s="1">
        <v>44871</v>
      </c>
      <c r="C128" t="s">
        <v>19</v>
      </c>
      <c r="D128" t="s">
        <v>14</v>
      </c>
      <c r="H128">
        <v>0</v>
      </c>
      <c r="I128">
        <v>950</v>
      </c>
      <c r="J128">
        <f>VLOOKUP(C128, ELO!$A$1:$D$33, 4, FALSE)</f>
        <v>1509</v>
      </c>
      <c r="K128">
        <f>VLOOKUP(D128, ELO!$A$1:$D$33, 4, FALSE)</f>
        <v>1478</v>
      </c>
      <c r="L128">
        <f t="shared" si="4"/>
        <v>82.8</v>
      </c>
      <c r="M128">
        <f t="shared" si="5"/>
        <v>950</v>
      </c>
      <c r="N128" s="2">
        <f t="shared" si="6"/>
        <v>0.61695299180973906</v>
      </c>
      <c r="O128" s="2">
        <f t="shared" si="7"/>
        <v>0.38304700819026094</v>
      </c>
    </row>
    <row r="129" spans="1:15" x14ac:dyDescent="0.2">
      <c r="A129">
        <v>9</v>
      </c>
      <c r="B129" s="1">
        <v>44871</v>
      </c>
      <c r="C129" t="s">
        <v>11</v>
      </c>
      <c r="D129" t="s">
        <v>12</v>
      </c>
      <c r="H129">
        <v>0</v>
      </c>
      <c r="I129">
        <v>490</v>
      </c>
      <c r="J129">
        <f>VLOOKUP(C129, ELO!$A$1:$D$33, 4, FALSE)</f>
        <v>1431</v>
      </c>
      <c r="K129">
        <f>VLOOKUP(D129, ELO!$A$1:$D$33, 4, FALSE)</f>
        <v>1572</v>
      </c>
      <c r="L129">
        <f t="shared" si="4"/>
        <v>-91.04</v>
      </c>
      <c r="M129">
        <f t="shared" si="5"/>
        <v>490</v>
      </c>
      <c r="N129" s="2">
        <f t="shared" si="6"/>
        <v>0.37190140653381865</v>
      </c>
      <c r="O129" s="2">
        <f t="shared" si="7"/>
        <v>0.62809859346618135</v>
      </c>
    </row>
    <row r="130" spans="1:15" x14ac:dyDescent="0.2">
      <c r="A130">
        <v>9</v>
      </c>
      <c r="B130" s="1">
        <v>44871</v>
      </c>
      <c r="C130" t="s">
        <v>6</v>
      </c>
      <c r="D130" t="s">
        <v>17</v>
      </c>
      <c r="H130">
        <v>0</v>
      </c>
      <c r="I130">
        <v>1382</v>
      </c>
      <c r="J130">
        <f>VLOOKUP(C130, ELO!$A$1:$D$33, 4, FALSE)</f>
        <v>1417</v>
      </c>
      <c r="K130">
        <f>VLOOKUP(D130, ELO!$A$1:$D$33, 4, FALSE)</f>
        <v>1578</v>
      </c>
      <c r="L130">
        <f t="shared" si="4"/>
        <v>-107.47199999999999</v>
      </c>
      <c r="M130">
        <f t="shared" si="5"/>
        <v>1382</v>
      </c>
      <c r="N130" s="2">
        <f t="shared" si="6"/>
        <v>0.3500866018223277</v>
      </c>
      <c r="O130" s="2">
        <f t="shared" si="7"/>
        <v>0.64991339817767235</v>
      </c>
    </row>
    <row r="131" spans="1:15" x14ac:dyDescent="0.2">
      <c r="A131">
        <v>9</v>
      </c>
      <c r="B131" s="1">
        <v>44871</v>
      </c>
      <c r="C131" t="s">
        <v>32</v>
      </c>
      <c r="D131" t="s">
        <v>18</v>
      </c>
      <c r="H131">
        <v>0</v>
      </c>
      <c r="I131">
        <v>1115</v>
      </c>
      <c r="J131">
        <f>VLOOKUP(C131, ELO!$A$1:$D$33, 4, FALSE)</f>
        <v>1471</v>
      </c>
      <c r="K131">
        <f>VLOOKUP(D131, ELO!$A$1:$D$33, 4, FALSE)</f>
        <v>1529</v>
      </c>
      <c r="L131">
        <f t="shared" ref="L131:L194" si="8">J131-K131+48+4*(M131/1000)</f>
        <v>-5.54</v>
      </c>
      <c r="M131">
        <f t="shared" ref="M131:M194" si="9">I131-H131</f>
        <v>1115</v>
      </c>
      <c r="N131" s="2">
        <f t="shared" ref="N131:N194" si="10">1/(10^(-L131/400)+1)</f>
        <v>0.49202797474870846</v>
      </c>
      <c r="O131" s="2">
        <f t="shared" ref="O131:O194" si="11">1-N131</f>
        <v>0.50797202525129159</v>
      </c>
    </row>
    <row r="132" spans="1:15" x14ac:dyDescent="0.2">
      <c r="A132">
        <v>9</v>
      </c>
      <c r="B132" s="1">
        <v>44871</v>
      </c>
      <c r="C132" t="s">
        <v>15</v>
      </c>
      <c r="D132" t="s">
        <v>24</v>
      </c>
      <c r="H132">
        <v>0</v>
      </c>
      <c r="I132">
        <v>2260</v>
      </c>
      <c r="J132">
        <f>VLOOKUP(C132, ELO!$A$1:$D$33, 4, FALSE)</f>
        <v>1436</v>
      </c>
      <c r="K132">
        <f>VLOOKUP(D132, ELO!$A$1:$D$33, 4, FALSE)</f>
        <v>1457</v>
      </c>
      <c r="L132">
        <f t="shared" si="8"/>
        <v>36.04</v>
      </c>
      <c r="M132">
        <f t="shared" si="9"/>
        <v>2260</v>
      </c>
      <c r="N132" s="2">
        <f t="shared" si="10"/>
        <v>0.55168049762430771</v>
      </c>
      <c r="O132" s="2">
        <f t="shared" si="11"/>
        <v>0.44831950237569229</v>
      </c>
    </row>
    <row r="133" spans="1:15" x14ac:dyDescent="0.2">
      <c r="A133">
        <v>9</v>
      </c>
      <c r="B133" s="1">
        <v>44871</v>
      </c>
      <c r="C133" t="s">
        <v>2</v>
      </c>
      <c r="D133" t="s">
        <v>28</v>
      </c>
      <c r="H133">
        <v>0</v>
      </c>
      <c r="I133">
        <v>2174</v>
      </c>
      <c r="J133">
        <f>VLOOKUP(C133, ELO!$A$1:$D$33, 4, FALSE)</f>
        <v>1364</v>
      </c>
      <c r="K133">
        <f>VLOOKUP(D133, ELO!$A$1:$D$33, 4, FALSE)</f>
        <v>1558</v>
      </c>
      <c r="L133">
        <f>J133-K133+48+4*(M133/1000)-25</f>
        <v>-162.304</v>
      </c>
      <c r="M133">
        <f t="shared" si="9"/>
        <v>2174</v>
      </c>
      <c r="N133" s="2">
        <f t="shared" si="10"/>
        <v>0.28205377482155936</v>
      </c>
      <c r="O133" s="2">
        <f t="shared" si="11"/>
        <v>0.71794622517844064</v>
      </c>
    </row>
    <row r="134" spans="1:15" x14ac:dyDescent="0.2">
      <c r="A134">
        <v>9</v>
      </c>
      <c r="B134" s="1">
        <v>44871</v>
      </c>
      <c r="C134" t="s">
        <v>1</v>
      </c>
      <c r="D134" t="s">
        <v>30</v>
      </c>
      <c r="H134">
        <v>0</v>
      </c>
      <c r="I134">
        <v>1513</v>
      </c>
      <c r="J134">
        <f>VLOOKUP(C134, ELO!$A$1:$D$33, 4, FALSE)</f>
        <v>1495</v>
      </c>
      <c r="K134">
        <f>VLOOKUP(D134, ELO!$A$1:$D$33, 4, FALSE)</f>
        <v>1417</v>
      </c>
      <c r="L134">
        <f t="shared" si="8"/>
        <v>132.05199999999999</v>
      </c>
      <c r="M134">
        <f t="shared" si="9"/>
        <v>1513</v>
      </c>
      <c r="N134" s="2">
        <f t="shared" si="10"/>
        <v>0.6813868242003932</v>
      </c>
      <c r="O134" s="2">
        <f t="shared" si="11"/>
        <v>0.3186131757996068</v>
      </c>
    </row>
    <row r="135" spans="1:15" x14ac:dyDescent="0.2">
      <c r="A135">
        <v>9</v>
      </c>
      <c r="B135" s="1">
        <v>44871</v>
      </c>
      <c r="C135" t="s">
        <v>31</v>
      </c>
      <c r="D135" t="s">
        <v>27</v>
      </c>
      <c r="H135">
        <v>0</v>
      </c>
      <c r="I135">
        <v>2532</v>
      </c>
      <c r="J135">
        <f>VLOOKUP(C135, ELO!$A$1:$D$33, 4, FALSE)</f>
        <v>1641</v>
      </c>
      <c r="K135">
        <f>VLOOKUP(D135, ELO!$A$1:$D$33, 4, FALSE)</f>
        <v>1550</v>
      </c>
      <c r="L135">
        <f t="shared" si="8"/>
        <v>149.12799999999999</v>
      </c>
      <c r="M135">
        <f t="shared" si="9"/>
        <v>2532</v>
      </c>
      <c r="N135" s="2">
        <f t="shared" si="10"/>
        <v>0.70233666606000522</v>
      </c>
      <c r="O135" s="2">
        <f t="shared" si="11"/>
        <v>0.29766333393999478</v>
      </c>
    </row>
    <row r="136" spans="1:15" x14ac:dyDescent="0.2">
      <c r="A136">
        <v>9</v>
      </c>
      <c r="B136" s="1">
        <v>44871</v>
      </c>
      <c r="C136" t="s">
        <v>16</v>
      </c>
      <c r="D136" t="s">
        <v>20</v>
      </c>
      <c r="H136">
        <v>0</v>
      </c>
      <c r="I136">
        <v>558</v>
      </c>
      <c r="J136">
        <f>VLOOKUP(C136, ELO!$A$1:$D$33, 4, FALSE)</f>
        <v>1642</v>
      </c>
      <c r="K136">
        <f>VLOOKUP(D136, ELO!$A$1:$D$33, 4, FALSE)</f>
        <v>1490</v>
      </c>
      <c r="L136">
        <f>J136-K136+48+4*(M136/1000)+25</f>
        <v>227.232</v>
      </c>
      <c r="M136">
        <f t="shared" si="9"/>
        <v>558</v>
      </c>
      <c r="N136" s="2">
        <f t="shared" si="10"/>
        <v>0.78718709282166732</v>
      </c>
      <c r="O136" s="2">
        <f t="shared" si="11"/>
        <v>0.21281290717833268</v>
      </c>
    </row>
    <row r="137" spans="1:15" x14ac:dyDescent="0.2">
      <c r="A137">
        <v>9</v>
      </c>
      <c r="B137" s="1">
        <v>44872</v>
      </c>
      <c r="C137" t="s">
        <v>21</v>
      </c>
      <c r="D137" t="s">
        <v>3</v>
      </c>
      <c r="H137">
        <v>0</v>
      </c>
      <c r="I137">
        <v>1142</v>
      </c>
      <c r="J137">
        <f>VLOOKUP(C137, ELO!$A$1:$D$33, 4, FALSE)</f>
        <v>1492</v>
      </c>
      <c r="K137">
        <f>VLOOKUP(D137, ELO!$A$1:$D$33, 4, FALSE)</f>
        <v>1565</v>
      </c>
      <c r="L137">
        <f t="shared" si="8"/>
        <v>-20.432000000000002</v>
      </c>
      <c r="M137">
        <f t="shared" si="9"/>
        <v>1142</v>
      </c>
      <c r="N137" s="2">
        <f t="shared" si="10"/>
        <v>0.47062983832066968</v>
      </c>
      <c r="O137" s="2">
        <f t="shared" si="11"/>
        <v>0.52937016167933026</v>
      </c>
    </row>
    <row r="138" spans="1:15" x14ac:dyDescent="0.2">
      <c r="A138">
        <v>10</v>
      </c>
      <c r="B138" s="1">
        <v>44875</v>
      </c>
      <c r="C138" t="s">
        <v>5</v>
      </c>
      <c r="D138" t="s">
        <v>2</v>
      </c>
      <c r="H138">
        <v>0</v>
      </c>
      <c r="I138">
        <v>238</v>
      </c>
      <c r="J138">
        <f>VLOOKUP(C138, ELO!$A$1:$D$33, 4, FALSE)</f>
        <v>1387</v>
      </c>
      <c r="K138">
        <f>VLOOKUP(D138, ELO!$A$1:$D$33, 4, FALSE)</f>
        <v>1364</v>
      </c>
      <c r="L138">
        <f t="shared" si="8"/>
        <v>71.951999999999998</v>
      </c>
      <c r="M138">
        <f t="shared" si="9"/>
        <v>238</v>
      </c>
      <c r="N138" s="2">
        <f t="shared" si="10"/>
        <v>0.60209189740344438</v>
      </c>
      <c r="O138" s="2">
        <f t="shared" si="11"/>
        <v>0.39790810259655562</v>
      </c>
    </row>
    <row r="139" spans="1:15" x14ac:dyDescent="0.2">
      <c r="A139">
        <v>10</v>
      </c>
      <c r="B139" s="1">
        <v>44878</v>
      </c>
      <c r="C139" t="s">
        <v>31</v>
      </c>
      <c r="D139" t="s">
        <v>30</v>
      </c>
      <c r="H139">
        <v>4980</v>
      </c>
      <c r="I139">
        <v>5267</v>
      </c>
      <c r="J139">
        <f>VLOOKUP(C139, ELO!$A$1:$D$33, 4, FALSE)</f>
        <v>1641</v>
      </c>
      <c r="K139">
        <f>VLOOKUP(D139, ELO!$A$1:$D$33, 4, FALSE)</f>
        <v>1417</v>
      </c>
      <c r="L139">
        <f t="shared" si="8"/>
        <v>273.14800000000002</v>
      </c>
      <c r="M139">
        <f t="shared" si="9"/>
        <v>287</v>
      </c>
      <c r="N139" s="2">
        <f t="shared" si="10"/>
        <v>0.82812067893902996</v>
      </c>
      <c r="O139" s="2">
        <f t="shared" si="11"/>
        <v>0.17187932106097004</v>
      </c>
    </row>
    <row r="140" spans="1:15" x14ac:dyDescent="0.2">
      <c r="A140">
        <v>10</v>
      </c>
      <c r="B140" s="1">
        <v>44878</v>
      </c>
      <c r="C140" t="s">
        <v>17</v>
      </c>
      <c r="D140" t="s">
        <v>8</v>
      </c>
      <c r="H140">
        <v>0</v>
      </c>
      <c r="I140">
        <v>1250</v>
      </c>
      <c r="J140">
        <f>VLOOKUP(C140, ELO!$A$1:$D$33, 4, FALSE)</f>
        <v>1578</v>
      </c>
      <c r="K140">
        <f>VLOOKUP(D140, ELO!$A$1:$D$33, 4, FALSE)</f>
        <v>1531</v>
      </c>
      <c r="L140">
        <f>J140-K140+48+4*(M140/1000)-25</f>
        <v>75</v>
      </c>
      <c r="M140">
        <f t="shared" si="9"/>
        <v>1250</v>
      </c>
      <c r="N140" s="2">
        <f t="shared" si="10"/>
        <v>0.60628782378542811</v>
      </c>
      <c r="O140" s="2">
        <f t="shared" si="11"/>
        <v>0.39371217621457189</v>
      </c>
    </row>
    <row r="141" spans="1:15" x14ac:dyDescent="0.2">
      <c r="A141">
        <v>10</v>
      </c>
      <c r="B141" s="1">
        <v>44878</v>
      </c>
      <c r="C141" t="s">
        <v>20</v>
      </c>
      <c r="D141" t="s">
        <v>10</v>
      </c>
      <c r="H141">
        <v>0</v>
      </c>
      <c r="I141">
        <v>1162</v>
      </c>
      <c r="J141">
        <f>VLOOKUP(C141, ELO!$A$1:$D$33, 4, FALSE)</f>
        <v>1490</v>
      </c>
      <c r="K141">
        <f>VLOOKUP(D141, ELO!$A$1:$D$33, 4, FALSE)</f>
        <v>1521</v>
      </c>
      <c r="L141">
        <f>J141-K141+48+4*(M141/1000)-25</f>
        <v>-3.3520000000000003</v>
      </c>
      <c r="M141">
        <f t="shared" si="9"/>
        <v>1162</v>
      </c>
      <c r="N141" s="2">
        <f t="shared" si="10"/>
        <v>0.49517623389568233</v>
      </c>
      <c r="O141" s="2">
        <f t="shared" si="11"/>
        <v>0.50482376610431767</v>
      </c>
    </row>
    <row r="142" spans="1:15" x14ac:dyDescent="0.2">
      <c r="A142">
        <v>10</v>
      </c>
      <c r="B142" s="1">
        <v>44878</v>
      </c>
      <c r="C142" t="s">
        <v>6</v>
      </c>
      <c r="D142" t="s">
        <v>11</v>
      </c>
      <c r="H142">
        <v>0</v>
      </c>
      <c r="I142">
        <v>283</v>
      </c>
      <c r="J142">
        <f>VLOOKUP(C142, ELO!$A$1:$D$33, 4, FALSE)</f>
        <v>1417</v>
      </c>
      <c r="K142">
        <f>VLOOKUP(D142, ELO!$A$1:$D$33, 4, FALSE)</f>
        <v>1431</v>
      </c>
      <c r="L142">
        <f t="shared" si="8"/>
        <v>35.131999999999998</v>
      </c>
      <c r="M142">
        <f t="shared" si="9"/>
        <v>283</v>
      </c>
      <c r="N142" s="2">
        <f t="shared" si="10"/>
        <v>0.55038739453117191</v>
      </c>
      <c r="O142" s="2">
        <f t="shared" si="11"/>
        <v>0.44961260546882809</v>
      </c>
    </row>
    <row r="143" spans="1:15" x14ac:dyDescent="0.2">
      <c r="A143">
        <v>10</v>
      </c>
      <c r="B143" s="1">
        <v>44878</v>
      </c>
      <c r="C143" t="s">
        <v>22</v>
      </c>
      <c r="D143" t="s">
        <v>13</v>
      </c>
      <c r="H143">
        <v>0</v>
      </c>
      <c r="I143">
        <v>1660</v>
      </c>
      <c r="J143">
        <f>VLOOKUP(C143, ELO!$A$1:$D$33, 4, FALSE)</f>
        <v>1451</v>
      </c>
      <c r="K143">
        <f>VLOOKUP(D143, ELO!$A$1:$D$33, 4, FALSE)</f>
        <v>1353</v>
      </c>
      <c r="L143">
        <f>J143-K143+48+4*(M143/1000)+25</f>
        <v>177.64</v>
      </c>
      <c r="M143">
        <f t="shared" si="9"/>
        <v>1660</v>
      </c>
      <c r="N143" s="2">
        <f t="shared" si="10"/>
        <v>0.73547446607395794</v>
      </c>
      <c r="O143" s="2">
        <f t="shared" si="11"/>
        <v>0.26452553392604206</v>
      </c>
    </row>
    <row r="144" spans="1:15" x14ac:dyDescent="0.2">
      <c r="A144">
        <v>10</v>
      </c>
      <c r="B144" s="1">
        <v>44878</v>
      </c>
      <c r="C144" t="s">
        <v>16</v>
      </c>
      <c r="D144" t="s">
        <v>15</v>
      </c>
      <c r="H144">
        <v>0</v>
      </c>
      <c r="I144">
        <v>1148</v>
      </c>
      <c r="J144">
        <f>VLOOKUP(C144, ELO!$A$1:$D$33, 4, FALSE)</f>
        <v>1642</v>
      </c>
      <c r="K144">
        <f>VLOOKUP(D144, ELO!$A$1:$D$33, 4, FALSE)</f>
        <v>1436</v>
      </c>
      <c r="L144">
        <f t="shared" si="8"/>
        <v>258.59199999999998</v>
      </c>
      <c r="M144">
        <f t="shared" si="9"/>
        <v>1148</v>
      </c>
      <c r="N144" s="2">
        <f t="shared" si="10"/>
        <v>0.81586432322446623</v>
      </c>
      <c r="O144" s="2">
        <f t="shared" si="11"/>
        <v>0.18413567677553377</v>
      </c>
    </row>
    <row r="145" spans="1:15" x14ac:dyDescent="0.2">
      <c r="A145">
        <v>10</v>
      </c>
      <c r="B145" s="1">
        <v>44878</v>
      </c>
      <c r="C145" t="s">
        <v>4</v>
      </c>
      <c r="D145" t="s">
        <v>18</v>
      </c>
      <c r="H145">
        <v>0</v>
      </c>
      <c r="I145">
        <v>958</v>
      </c>
      <c r="J145">
        <f>VLOOKUP(C145, ELO!$A$1:$D$33, 4, FALSE)</f>
        <v>1683</v>
      </c>
      <c r="K145">
        <f>VLOOKUP(D145, ELO!$A$1:$D$33, 4, FALSE)</f>
        <v>1529</v>
      </c>
      <c r="L145">
        <f t="shared" si="8"/>
        <v>205.83199999999999</v>
      </c>
      <c r="M145">
        <f t="shared" si="9"/>
        <v>958</v>
      </c>
      <c r="N145" s="2">
        <f t="shared" si="10"/>
        <v>0.76582127911877595</v>
      </c>
      <c r="O145" s="2">
        <f t="shared" si="11"/>
        <v>0.23417872088122405</v>
      </c>
    </row>
    <row r="146" spans="1:15" x14ac:dyDescent="0.2">
      <c r="A146">
        <v>10</v>
      </c>
      <c r="B146" s="1">
        <v>44878</v>
      </c>
      <c r="C146" t="s">
        <v>26</v>
      </c>
      <c r="D146" t="s">
        <v>21</v>
      </c>
      <c r="H146">
        <v>0</v>
      </c>
      <c r="I146">
        <v>1108</v>
      </c>
      <c r="J146">
        <f>VLOOKUP(C146, ELO!$A$1:$D$33, 4, FALSE)</f>
        <v>1472</v>
      </c>
      <c r="K146">
        <f>VLOOKUP(D146, ELO!$A$1:$D$33, 4, FALSE)</f>
        <v>1492</v>
      </c>
      <c r="L146">
        <f>J146-K146+48+4*(M146/1000)+25</f>
        <v>57.432000000000002</v>
      </c>
      <c r="M146">
        <f t="shared" si="9"/>
        <v>1108</v>
      </c>
      <c r="N146" s="2">
        <f t="shared" si="10"/>
        <v>0.58190661616415174</v>
      </c>
      <c r="O146" s="2">
        <f t="shared" si="11"/>
        <v>0.41809338383584826</v>
      </c>
    </row>
    <row r="147" spans="1:15" x14ac:dyDescent="0.2">
      <c r="A147">
        <v>10</v>
      </c>
      <c r="B147" s="1">
        <v>44878</v>
      </c>
      <c r="C147" t="s">
        <v>24</v>
      </c>
      <c r="D147" t="s">
        <v>14</v>
      </c>
      <c r="H147">
        <v>0</v>
      </c>
      <c r="I147">
        <v>1850</v>
      </c>
      <c r="J147">
        <f>VLOOKUP(C147, ELO!$A$1:$D$33, 4, FALSE)</f>
        <v>1457</v>
      </c>
      <c r="K147">
        <f>VLOOKUP(D147, ELO!$A$1:$D$33, 4, FALSE)</f>
        <v>1478</v>
      </c>
      <c r="L147">
        <f t="shared" si="8"/>
        <v>34.4</v>
      </c>
      <c r="M147">
        <f t="shared" si="9"/>
        <v>1850</v>
      </c>
      <c r="N147" s="2">
        <f t="shared" si="10"/>
        <v>0.54934444015216888</v>
      </c>
      <c r="O147" s="2">
        <f t="shared" si="11"/>
        <v>0.45065555984783112</v>
      </c>
    </row>
    <row r="148" spans="1:15" x14ac:dyDescent="0.2">
      <c r="A148">
        <v>10</v>
      </c>
      <c r="B148" s="1">
        <v>44878</v>
      </c>
      <c r="C148" t="s">
        <v>27</v>
      </c>
      <c r="D148" t="s">
        <v>1</v>
      </c>
      <c r="H148">
        <v>0</v>
      </c>
      <c r="I148">
        <v>373</v>
      </c>
      <c r="J148">
        <f>VLOOKUP(C148, ELO!$A$1:$D$33, 4, FALSE)</f>
        <v>1550</v>
      </c>
      <c r="K148">
        <f>VLOOKUP(D148, ELO!$A$1:$D$33, 4, FALSE)</f>
        <v>1495</v>
      </c>
      <c r="L148">
        <f t="shared" si="8"/>
        <v>104.492</v>
      </c>
      <c r="M148">
        <f t="shared" si="9"/>
        <v>373</v>
      </c>
      <c r="N148" s="2">
        <f t="shared" si="10"/>
        <v>0.64600039177996038</v>
      </c>
      <c r="O148" s="2">
        <f t="shared" si="11"/>
        <v>0.35399960822003962</v>
      </c>
    </row>
    <row r="149" spans="1:15" x14ac:dyDescent="0.2">
      <c r="A149">
        <v>10</v>
      </c>
      <c r="B149" s="1">
        <v>44878</v>
      </c>
      <c r="C149" t="s">
        <v>12</v>
      </c>
      <c r="D149" t="s">
        <v>9</v>
      </c>
      <c r="H149">
        <v>0</v>
      </c>
      <c r="I149">
        <v>1149</v>
      </c>
      <c r="J149">
        <f>VLOOKUP(C149, ELO!$A$1:$D$33, 4, FALSE)</f>
        <v>1572</v>
      </c>
      <c r="K149">
        <f>VLOOKUP(D149, ELO!$A$1:$D$33, 4, FALSE)</f>
        <v>1536</v>
      </c>
      <c r="L149">
        <f>J149-K149+48+4*(M149/1000)-25</f>
        <v>63.596000000000004</v>
      </c>
      <c r="M149">
        <f t="shared" si="9"/>
        <v>1149</v>
      </c>
      <c r="N149" s="2">
        <f t="shared" si="10"/>
        <v>0.59051336514270392</v>
      </c>
      <c r="O149" s="2">
        <f t="shared" si="11"/>
        <v>0.40948663485729608</v>
      </c>
    </row>
    <row r="150" spans="1:15" x14ac:dyDescent="0.2">
      <c r="A150">
        <v>10</v>
      </c>
      <c r="B150" s="1">
        <v>44878</v>
      </c>
      <c r="C150" t="s">
        <v>29</v>
      </c>
      <c r="D150" t="s">
        <v>28</v>
      </c>
      <c r="H150">
        <v>0</v>
      </c>
      <c r="I150">
        <v>381</v>
      </c>
      <c r="J150">
        <f>VLOOKUP(C150, ELO!$A$1:$D$33, 4, FALSE)</f>
        <v>1535</v>
      </c>
      <c r="K150">
        <f>VLOOKUP(D150, ELO!$A$1:$D$33, 4, FALSE)</f>
        <v>1558</v>
      </c>
      <c r="L150">
        <f>J150-K150+48+4*(M150/1000)+25</f>
        <v>51.524000000000001</v>
      </c>
      <c r="M150">
        <f t="shared" si="9"/>
        <v>381</v>
      </c>
      <c r="N150" s="2">
        <f t="shared" si="10"/>
        <v>0.57361016713784008</v>
      </c>
      <c r="O150" s="2">
        <f t="shared" si="11"/>
        <v>0.42638983286215992</v>
      </c>
    </row>
    <row r="151" spans="1:15" x14ac:dyDescent="0.2">
      <c r="A151">
        <v>10</v>
      </c>
      <c r="B151" s="1">
        <v>44879</v>
      </c>
      <c r="C151" t="s">
        <v>25</v>
      </c>
      <c r="D151" t="s">
        <v>32</v>
      </c>
      <c r="H151">
        <v>0</v>
      </c>
      <c r="I151">
        <v>140</v>
      </c>
      <c r="J151">
        <f>VLOOKUP(C151, ELO!$A$1:$D$33, 4, FALSE)</f>
        <v>1586</v>
      </c>
      <c r="K151">
        <f>VLOOKUP(D151, ELO!$A$1:$D$33, 4, FALSE)</f>
        <v>1471</v>
      </c>
      <c r="L151">
        <f t="shared" si="8"/>
        <v>163.56</v>
      </c>
      <c r="M151">
        <f t="shared" si="9"/>
        <v>140</v>
      </c>
      <c r="N151" s="2">
        <f t="shared" si="10"/>
        <v>0.71940801006765609</v>
      </c>
      <c r="O151" s="2">
        <f t="shared" si="11"/>
        <v>0.28059198993234391</v>
      </c>
    </row>
    <row r="152" spans="1:15" x14ac:dyDescent="0.2">
      <c r="A152">
        <v>11</v>
      </c>
      <c r="B152" s="1">
        <v>44882</v>
      </c>
      <c r="C152" t="s">
        <v>12</v>
      </c>
      <c r="D152" t="s">
        <v>20</v>
      </c>
      <c r="H152">
        <v>0</v>
      </c>
      <c r="I152">
        <v>680</v>
      </c>
      <c r="J152">
        <f>VLOOKUP(C152, ELO!$A$1:$D$33, 4, FALSE)</f>
        <v>1572</v>
      </c>
      <c r="K152">
        <f>VLOOKUP(D152, ELO!$A$1:$D$33, 4, FALSE)</f>
        <v>1490</v>
      </c>
      <c r="L152">
        <f t="shared" si="8"/>
        <v>132.72</v>
      </c>
      <c r="M152">
        <f t="shared" si="9"/>
        <v>680</v>
      </c>
      <c r="N152" s="2">
        <f t="shared" si="10"/>
        <v>0.68222105511096198</v>
      </c>
      <c r="O152" s="2">
        <f t="shared" si="11"/>
        <v>0.31777894488903802</v>
      </c>
    </row>
    <row r="153" spans="1:15" x14ac:dyDescent="0.2">
      <c r="A153">
        <v>11</v>
      </c>
      <c r="B153" s="1">
        <v>44885</v>
      </c>
      <c r="C153" t="s">
        <v>3</v>
      </c>
      <c r="D153" t="s">
        <v>5</v>
      </c>
      <c r="H153">
        <v>0</v>
      </c>
      <c r="I153">
        <v>441</v>
      </c>
      <c r="J153">
        <f>VLOOKUP(C153, ELO!$A$1:$D$33, 4, FALSE)</f>
        <v>1565</v>
      </c>
      <c r="K153">
        <f>VLOOKUP(D153, ELO!$A$1:$D$33, 4, FALSE)</f>
        <v>1387</v>
      </c>
      <c r="L153">
        <f>J153-K153+48+4*(M153/1000)+25</f>
        <v>252.76400000000001</v>
      </c>
      <c r="M153">
        <f t="shared" si="9"/>
        <v>441</v>
      </c>
      <c r="N153" s="2">
        <f t="shared" si="10"/>
        <v>0.81077081913865956</v>
      </c>
      <c r="O153" s="2">
        <f t="shared" si="11"/>
        <v>0.18922918086134044</v>
      </c>
    </row>
    <row r="154" spans="1:15" x14ac:dyDescent="0.2">
      <c r="A154">
        <v>11</v>
      </c>
      <c r="B154" s="1">
        <v>44885</v>
      </c>
      <c r="C154" t="s">
        <v>2</v>
      </c>
      <c r="D154" t="s">
        <v>6</v>
      </c>
      <c r="H154">
        <v>0</v>
      </c>
      <c r="I154">
        <v>717</v>
      </c>
      <c r="J154">
        <f>VLOOKUP(C154, ELO!$A$1:$D$33, 4, FALSE)</f>
        <v>1364</v>
      </c>
      <c r="K154">
        <f>VLOOKUP(D154, ELO!$A$1:$D$33, 4, FALSE)</f>
        <v>1417</v>
      </c>
      <c r="L154">
        <f t="shared" si="8"/>
        <v>-2.1320000000000001</v>
      </c>
      <c r="M154">
        <f t="shared" si="9"/>
        <v>717</v>
      </c>
      <c r="N154" s="2">
        <f t="shared" si="10"/>
        <v>0.49693184387424122</v>
      </c>
      <c r="O154" s="2">
        <f t="shared" si="11"/>
        <v>0.50306815612575884</v>
      </c>
    </row>
    <row r="155" spans="1:15" x14ac:dyDescent="0.2">
      <c r="A155">
        <v>11</v>
      </c>
      <c r="B155" s="1">
        <v>44885</v>
      </c>
      <c r="C155" t="s">
        <v>4</v>
      </c>
      <c r="D155" t="s">
        <v>8</v>
      </c>
      <c r="H155">
        <v>0</v>
      </c>
      <c r="I155">
        <v>197</v>
      </c>
      <c r="J155">
        <f>VLOOKUP(C155, ELO!$A$1:$D$33, 4, FALSE)</f>
        <v>1683</v>
      </c>
      <c r="K155">
        <f>VLOOKUP(D155, ELO!$A$1:$D$33, 4, FALSE)</f>
        <v>1531</v>
      </c>
      <c r="L155">
        <f t="shared" si="8"/>
        <v>200.78800000000001</v>
      </c>
      <c r="M155">
        <f t="shared" si="9"/>
        <v>197</v>
      </c>
      <c r="N155" s="2">
        <f t="shared" si="10"/>
        <v>0.76057393077092661</v>
      </c>
      <c r="O155" s="2">
        <f t="shared" si="11"/>
        <v>0.23942606922907339</v>
      </c>
    </row>
    <row r="156" spans="1:15" x14ac:dyDescent="0.2">
      <c r="A156">
        <v>11</v>
      </c>
      <c r="B156" s="1">
        <v>44885</v>
      </c>
      <c r="C156" t="s">
        <v>22</v>
      </c>
      <c r="D156" t="s">
        <v>11</v>
      </c>
      <c r="H156">
        <v>0</v>
      </c>
      <c r="I156">
        <v>622</v>
      </c>
      <c r="J156">
        <f>VLOOKUP(C156, ELO!$A$1:$D$33, 4, FALSE)</f>
        <v>1451</v>
      </c>
      <c r="K156">
        <f>VLOOKUP(D156, ELO!$A$1:$D$33, 4, FALSE)</f>
        <v>1431</v>
      </c>
      <c r="L156">
        <f t="shared" si="8"/>
        <v>70.488</v>
      </c>
      <c r="M156">
        <f t="shared" si="9"/>
        <v>622</v>
      </c>
      <c r="N156" s="2">
        <f t="shared" si="10"/>
        <v>0.6000711427655635</v>
      </c>
      <c r="O156" s="2">
        <f t="shared" si="11"/>
        <v>0.3999288572344365</v>
      </c>
    </row>
    <row r="157" spans="1:15" x14ac:dyDescent="0.2">
      <c r="A157">
        <v>11</v>
      </c>
      <c r="B157" s="1">
        <v>44885</v>
      </c>
      <c r="C157" t="s">
        <v>19</v>
      </c>
      <c r="D157" t="s">
        <v>23</v>
      </c>
      <c r="H157">
        <v>0</v>
      </c>
      <c r="I157">
        <v>204</v>
      </c>
      <c r="J157">
        <f>VLOOKUP(C157, ELO!$A$1:$D$33, 4, FALSE)</f>
        <v>1509</v>
      </c>
      <c r="K157">
        <f>VLOOKUP(D157, ELO!$A$1:$D$33, 4, FALSE)</f>
        <v>1358</v>
      </c>
      <c r="L157">
        <f>J157-K157+48+4*(M157/1000)+25-25</f>
        <v>199.816</v>
      </c>
      <c r="M157">
        <f t="shared" si="9"/>
        <v>204</v>
      </c>
      <c r="N157" s="2">
        <f t="shared" si="10"/>
        <v>0.75955353804161696</v>
      </c>
      <c r="O157" s="2">
        <f t="shared" si="11"/>
        <v>0.24044646195838304</v>
      </c>
    </row>
    <row r="158" spans="1:15" x14ac:dyDescent="0.2">
      <c r="A158">
        <v>11</v>
      </c>
      <c r="B158" s="1">
        <v>44885</v>
      </c>
      <c r="C158" t="s">
        <v>14</v>
      </c>
      <c r="D158" t="s">
        <v>25</v>
      </c>
      <c r="H158">
        <v>0</v>
      </c>
      <c r="I158">
        <v>655</v>
      </c>
      <c r="J158">
        <f>VLOOKUP(C158, ELO!$A$1:$D$33, 4, FALSE)</f>
        <v>1478</v>
      </c>
      <c r="K158">
        <f>VLOOKUP(D158, ELO!$A$1:$D$33, 4, FALSE)</f>
        <v>1586</v>
      </c>
      <c r="L158">
        <f t="shared" si="8"/>
        <v>-57.38</v>
      </c>
      <c r="M158">
        <f t="shared" si="9"/>
        <v>655</v>
      </c>
      <c r="N158" s="2">
        <f t="shared" si="10"/>
        <v>0.4181662114824109</v>
      </c>
      <c r="O158" s="2">
        <f t="shared" si="11"/>
        <v>0.58183378851758905</v>
      </c>
    </row>
    <row r="159" spans="1:15" x14ac:dyDescent="0.2">
      <c r="A159">
        <v>11</v>
      </c>
      <c r="B159" s="1">
        <v>44885</v>
      </c>
      <c r="C159" t="s">
        <v>21</v>
      </c>
      <c r="D159" t="s">
        <v>27</v>
      </c>
      <c r="H159">
        <v>0</v>
      </c>
      <c r="I159">
        <v>1906</v>
      </c>
      <c r="J159">
        <f>VLOOKUP(C159, ELO!$A$1:$D$33, 4, FALSE)</f>
        <v>1492</v>
      </c>
      <c r="K159">
        <f>VLOOKUP(D159, ELO!$A$1:$D$33, 4, FALSE)</f>
        <v>1550</v>
      </c>
      <c r="L159">
        <f t="shared" si="8"/>
        <v>-2.3760000000000003</v>
      </c>
      <c r="M159">
        <f t="shared" si="9"/>
        <v>1906</v>
      </c>
      <c r="N159" s="2">
        <f t="shared" si="10"/>
        <v>0.49658071444056495</v>
      </c>
      <c r="O159" s="2">
        <f t="shared" si="11"/>
        <v>0.50341928555943505</v>
      </c>
    </row>
    <row r="160" spans="1:15" x14ac:dyDescent="0.2">
      <c r="A160">
        <v>11</v>
      </c>
      <c r="B160" s="1">
        <v>44885</v>
      </c>
      <c r="C160" t="s">
        <v>13</v>
      </c>
      <c r="D160" t="s">
        <v>32</v>
      </c>
      <c r="H160">
        <v>0</v>
      </c>
      <c r="I160">
        <v>1433</v>
      </c>
      <c r="J160">
        <f>VLOOKUP(C160, ELO!$A$1:$D$33, 4, FALSE)</f>
        <v>1353</v>
      </c>
      <c r="K160">
        <f>VLOOKUP(D160, ELO!$A$1:$D$33, 4, FALSE)</f>
        <v>1471</v>
      </c>
      <c r="L160">
        <f t="shared" si="8"/>
        <v>-64.268000000000001</v>
      </c>
      <c r="M160">
        <f t="shared" si="9"/>
        <v>1433</v>
      </c>
      <c r="N160" s="2">
        <f t="shared" si="10"/>
        <v>0.40855156973938234</v>
      </c>
      <c r="O160" s="2">
        <f t="shared" si="11"/>
        <v>0.59144843026061766</v>
      </c>
    </row>
    <row r="161" spans="1:19" x14ac:dyDescent="0.2">
      <c r="A161">
        <v>11</v>
      </c>
      <c r="B161" s="1">
        <v>44885</v>
      </c>
      <c r="C161" t="s">
        <v>10</v>
      </c>
      <c r="D161" t="s">
        <v>24</v>
      </c>
      <c r="H161">
        <v>0</v>
      </c>
      <c r="I161">
        <v>756</v>
      </c>
      <c r="J161">
        <f>VLOOKUP(C161, ELO!$A$1:$D$33, 4, FALSE)</f>
        <v>1521</v>
      </c>
      <c r="K161">
        <f>VLOOKUP(D161, ELO!$A$1:$D$33, 4, FALSE)</f>
        <v>1457</v>
      </c>
      <c r="L161">
        <f t="shared" si="8"/>
        <v>115.024</v>
      </c>
      <c r="M161">
        <f t="shared" si="9"/>
        <v>756</v>
      </c>
      <c r="N161" s="2">
        <f t="shared" si="10"/>
        <v>0.6597390083637702</v>
      </c>
      <c r="O161" s="2">
        <f t="shared" si="11"/>
        <v>0.3402609916362298</v>
      </c>
    </row>
    <row r="162" spans="1:19" x14ac:dyDescent="0.2">
      <c r="A162">
        <v>11</v>
      </c>
      <c r="B162" s="1">
        <v>44885</v>
      </c>
      <c r="C162" t="s">
        <v>18</v>
      </c>
      <c r="D162" t="s">
        <v>9</v>
      </c>
      <c r="H162">
        <v>0</v>
      </c>
      <c r="I162">
        <v>999</v>
      </c>
      <c r="J162">
        <f>VLOOKUP(C162, ELO!$A$1:$D$33, 4, FALSE)</f>
        <v>1529</v>
      </c>
      <c r="K162">
        <f>VLOOKUP(D162, ELO!$A$1:$D$33, 4, FALSE)</f>
        <v>1536</v>
      </c>
      <c r="L162">
        <f t="shared" si="8"/>
        <v>44.996000000000002</v>
      </c>
      <c r="M162">
        <f t="shared" si="9"/>
        <v>999</v>
      </c>
      <c r="N162" s="2">
        <f t="shared" si="10"/>
        <v>0.5643948292672416</v>
      </c>
      <c r="O162" s="2">
        <f t="shared" si="11"/>
        <v>0.4356051707327584</v>
      </c>
    </row>
    <row r="163" spans="1:19" x14ac:dyDescent="0.2">
      <c r="A163">
        <v>11</v>
      </c>
      <c r="B163" s="1">
        <v>44885</v>
      </c>
      <c r="C163" t="s">
        <v>28</v>
      </c>
      <c r="D163" t="s">
        <v>16</v>
      </c>
      <c r="H163">
        <v>0</v>
      </c>
      <c r="I163">
        <v>1624</v>
      </c>
      <c r="J163">
        <f>VLOOKUP(C163, ELO!$A$1:$D$33, 4, FALSE)</f>
        <v>1558</v>
      </c>
      <c r="K163">
        <f>VLOOKUP(D163, ELO!$A$1:$D$33, 4, FALSE)</f>
        <v>1642</v>
      </c>
      <c r="L163">
        <f t="shared" si="8"/>
        <v>-29.503999999999998</v>
      </c>
      <c r="M163">
        <f t="shared" si="9"/>
        <v>1624</v>
      </c>
      <c r="N163" s="2">
        <f t="shared" si="10"/>
        <v>0.45764210039178632</v>
      </c>
      <c r="O163" s="2">
        <f t="shared" si="11"/>
        <v>0.54235789960821368</v>
      </c>
    </row>
    <row r="164" spans="1:19" x14ac:dyDescent="0.2">
      <c r="A164">
        <v>11</v>
      </c>
      <c r="B164" s="1">
        <v>44885</v>
      </c>
      <c r="C164" t="s">
        <v>26</v>
      </c>
      <c r="D164" t="s">
        <v>7</v>
      </c>
      <c r="H164">
        <v>0</v>
      </c>
      <c r="I164">
        <v>292</v>
      </c>
      <c r="J164">
        <f>VLOOKUP(C164, ELO!$A$1:$D$33, 4, FALSE)</f>
        <v>1472</v>
      </c>
      <c r="K164">
        <f>VLOOKUP(D164, ELO!$A$1:$D$33, 4, FALSE)</f>
        <v>1504</v>
      </c>
      <c r="L164">
        <f>J164-K164+48+4*(M164/1000)-25</f>
        <v>-7.8320000000000007</v>
      </c>
      <c r="M164">
        <f t="shared" si="9"/>
        <v>292</v>
      </c>
      <c r="N164" s="2">
        <f t="shared" si="10"/>
        <v>0.48873075474868999</v>
      </c>
      <c r="O164" s="2">
        <f t="shared" si="11"/>
        <v>0.51126924525131001</v>
      </c>
    </row>
    <row r="165" spans="1:19" x14ac:dyDescent="0.2">
      <c r="A165">
        <v>11</v>
      </c>
      <c r="B165" s="1">
        <v>44886</v>
      </c>
      <c r="C165" t="s">
        <v>1</v>
      </c>
      <c r="D165" t="s">
        <v>29</v>
      </c>
      <c r="H165">
        <v>995</v>
      </c>
      <c r="I165">
        <v>1887</v>
      </c>
      <c r="J165">
        <f>VLOOKUP(C165, ELO!$A$1:$D$33, 4, FALSE)</f>
        <v>1495</v>
      </c>
      <c r="K165">
        <f>VLOOKUP(D165, ELO!$A$1:$D$33, 4, FALSE)</f>
        <v>1535</v>
      </c>
      <c r="L165">
        <f t="shared" si="8"/>
        <v>11.568</v>
      </c>
      <c r="M165">
        <f t="shared" si="9"/>
        <v>892</v>
      </c>
      <c r="N165" s="2">
        <f t="shared" si="10"/>
        <v>0.5166415411704588</v>
      </c>
      <c r="O165" s="2">
        <f t="shared" si="11"/>
        <v>0.4833584588295412</v>
      </c>
    </row>
    <row r="166" spans="1:19" x14ac:dyDescent="0.2">
      <c r="A166">
        <v>12</v>
      </c>
      <c r="B166" s="1">
        <v>44889</v>
      </c>
      <c r="C166" t="s">
        <v>11</v>
      </c>
      <c r="D166" t="s">
        <v>4</v>
      </c>
      <c r="H166">
        <v>0</v>
      </c>
      <c r="I166">
        <v>277</v>
      </c>
      <c r="J166">
        <f>VLOOKUP(C166, ELO!$A$1:$D$33, 4, FALSE)</f>
        <v>1431</v>
      </c>
      <c r="K166">
        <f>VLOOKUP(D166, ELO!$A$1:$D$33, 4, FALSE)</f>
        <v>1683</v>
      </c>
      <c r="L166">
        <f t="shared" si="8"/>
        <v>-202.892</v>
      </c>
      <c r="M166">
        <f t="shared" si="9"/>
        <v>277</v>
      </c>
      <c r="N166" s="2">
        <f t="shared" si="10"/>
        <v>0.23722749794527562</v>
      </c>
      <c r="O166" s="2">
        <f t="shared" si="11"/>
        <v>0.76277250205472436</v>
      </c>
    </row>
    <row r="167" spans="1:19" x14ac:dyDescent="0.2">
      <c r="A167">
        <v>12</v>
      </c>
      <c r="B167" s="1">
        <v>44889</v>
      </c>
      <c r="C167" t="s">
        <v>9</v>
      </c>
      <c r="D167" t="s">
        <v>22</v>
      </c>
      <c r="H167">
        <v>0</v>
      </c>
      <c r="I167">
        <v>1589</v>
      </c>
      <c r="J167">
        <f>VLOOKUP(C167, ELO!$A$1:$D$33, 4, FALSE)</f>
        <v>1536</v>
      </c>
      <c r="K167">
        <f>VLOOKUP(D167, ELO!$A$1:$D$33, 4, FALSE)</f>
        <v>1451</v>
      </c>
      <c r="L167">
        <f t="shared" si="8"/>
        <v>139.35599999999999</v>
      </c>
      <c r="M167">
        <f t="shared" si="9"/>
        <v>1589</v>
      </c>
      <c r="N167" s="2">
        <f t="shared" si="10"/>
        <v>0.69044437710530027</v>
      </c>
      <c r="O167" s="2">
        <f t="shared" si="11"/>
        <v>0.30955562289469973</v>
      </c>
    </row>
    <row r="168" spans="1:19" x14ac:dyDescent="0.2">
      <c r="A168">
        <v>12</v>
      </c>
      <c r="B168" s="1">
        <v>44889</v>
      </c>
      <c r="C168" t="s">
        <v>18</v>
      </c>
      <c r="D168" t="s">
        <v>19</v>
      </c>
      <c r="H168">
        <v>0</v>
      </c>
      <c r="I168">
        <v>1392</v>
      </c>
      <c r="J168">
        <f>VLOOKUP(C168, ELO!$A$1:$D$33, 4, FALSE)</f>
        <v>1529</v>
      </c>
      <c r="K168">
        <f>VLOOKUP(D168, ELO!$A$1:$D$33, 4, FALSE)</f>
        <v>1509</v>
      </c>
      <c r="L168">
        <f t="shared" si="8"/>
        <v>73.567999999999998</v>
      </c>
      <c r="M168">
        <f t="shared" si="9"/>
        <v>1392</v>
      </c>
      <c r="N168" s="2">
        <f t="shared" si="10"/>
        <v>0.60431842065577956</v>
      </c>
      <c r="O168" s="2">
        <f t="shared" si="11"/>
        <v>0.39568157934422044</v>
      </c>
    </row>
    <row r="169" spans="1:19" x14ac:dyDescent="0.2">
      <c r="A169">
        <v>12</v>
      </c>
      <c r="B169" s="1">
        <v>44892</v>
      </c>
      <c r="C169" t="s">
        <v>32</v>
      </c>
      <c r="D169" t="s">
        <v>2</v>
      </c>
      <c r="H169">
        <v>0</v>
      </c>
      <c r="I169">
        <v>636</v>
      </c>
      <c r="J169">
        <f>VLOOKUP(C169, ELO!$A$1:$D$33, 4, FALSE)</f>
        <v>1471</v>
      </c>
      <c r="K169">
        <f>VLOOKUP(D169, ELO!$A$1:$D$33, 4, FALSE)</f>
        <v>1364</v>
      </c>
      <c r="L169">
        <f t="shared" si="8"/>
        <v>157.54400000000001</v>
      </c>
      <c r="M169">
        <f t="shared" si="9"/>
        <v>636</v>
      </c>
      <c r="N169" s="2">
        <f t="shared" si="10"/>
        <v>0.71236460238186106</v>
      </c>
      <c r="O169" s="2">
        <f t="shared" si="11"/>
        <v>0.28763539761813894</v>
      </c>
    </row>
    <row r="170" spans="1:19" x14ac:dyDescent="0.2">
      <c r="A170">
        <v>12</v>
      </c>
      <c r="B170" s="1">
        <v>44892</v>
      </c>
      <c r="C170" t="s">
        <v>23</v>
      </c>
      <c r="D170" t="s">
        <v>6</v>
      </c>
      <c r="H170">
        <v>0</v>
      </c>
      <c r="I170">
        <v>797</v>
      </c>
      <c r="J170">
        <f>VLOOKUP(C170, ELO!$A$1:$D$33, 4, FALSE)</f>
        <v>1358</v>
      </c>
      <c r="K170">
        <f>VLOOKUP(D170, ELO!$A$1:$D$33, 4, FALSE)</f>
        <v>1417</v>
      </c>
      <c r="L170">
        <f t="shared" si="8"/>
        <v>-7.8119999999999994</v>
      </c>
      <c r="M170">
        <f t="shared" si="9"/>
        <v>797</v>
      </c>
      <c r="N170" s="2">
        <f t="shared" si="10"/>
        <v>0.48875952247870247</v>
      </c>
      <c r="O170" s="2">
        <f t="shared" si="11"/>
        <v>0.51124047752129753</v>
      </c>
    </row>
    <row r="171" spans="1:19" x14ac:dyDescent="0.2">
      <c r="A171">
        <v>12</v>
      </c>
      <c r="B171" s="1">
        <v>44892</v>
      </c>
      <c r="C171" t="s">
        <v>20</v>
      </c>
      <c r="D171" t="s">
        <v>7</v>
      </c>
      <c r="H171">
        <v>0</v>
      </c>
      <c r="I171">
        <v>274</v>
      </c>
      <c r="J171">
        <f>VLOOKUP(C171, ELO!$A$1:$D$33, 4, FALSE)</f>
        <v>1490</v>
      </c>
      <c r="K171">
        <f>VLOOKUP(D171, ELO!$A$1:$D$33, 4, FALSE)</f>
        <v>1504</v>
      </c>
      <c r="L171">
        <f t="shared" si="8"/>
        <v>35.096000000000004</v>
      </c>
      <c r="M171">
        <f t="shared" si="9"/>
        <v>274</v>
      </c>
      <c r="N171" s="2">
        <f t="shared" si="10"/>
        <v>0.55033611197210119</v>
      </c>
      <c r="O171" s="2">
        <f t="shared" si="11"/>
        <v>0.44966388802789881</v>
      </c>
      <c r="Q171" t="s">
        <v>63</v>
      </c>
      <c r="S171" s="2">
        <v>0.40265064498461223</v>
      </c>
    </row>
    <row r="172" spans="1:19" x14ac:dyDescent="0.2">
      <c r="A172">
        <v>12</v>
      </c>
      <c r="B172" s="1">
        <v>44892</v>
      </c>
      <c r="C172" t="s">
        <v>5</v>
      </c>
      <c r="D172" t="s">
        <v>10</v>
      </c>
      <c r="H172">
        <v>0</v>
      </c>
      <c r="I172">
        <v>1559</v>
      </c>
      <c r="J172">
        <f>VLOOKUP(C172, ELO!$A$1:$D$33, 4, FALSE)</f>
        <v>1387</v>
      </c>
      <c r="K172">
        <f>VLOOKUP(D172, ELO!$A$1:$D$33, 4, FALSE)</f>
        <v>1521</v>
      </c>
      <c r="L172">
        <f t="shared" si="8"/>
        <v>-79.763999999999996</v>
      </c>
      <c r="M172">
        <f t="shared" si="9"/>
        <v>1559</v>
      </c>
      <c r="N172" s="2">
        <f t="shared" si="10"/>
        <v>0.38718547159328415</v>
      </c>
      <c r="O172" s="2">
        <f t="shared" si="11"/>
        <v>0.61281452840671591</v>
      </c>
      <c r="Q172" t="s">
        <v>64</v>
      </c>
      <c r="S172" s="2">
        <v>0.59734935501538777</v>
      </c>
    </row>
    <row r="173" spans="1:19" x14ac:dyDescent="0.2">
      <c r="A173">
        <v>12</v>
      </c>
      <c r="B173" s="1">
        <v>44892</v>
      </c>
      <c r="C173" t="s">
        <v>17</v>
      </c>
      <c r="D173" t="s">
        <v>13</v>
      </c>
      <c r="H173">
        <v>0</v>
      </c>
      <c r="I173">
        <v>1201</v>
      </c>
      <c r="J173">
        <f>VLOOKUP(C173, ELO!$A$1:$D$33, 4, FALSE)</f>
        <v>1578</v>
      </c>
      <c r="K173">
        <f>VLOOKUP(D173, ELO!$A$1:$D$33, 4, FALSE)</f>
        <v>1353</v>
      </c>
      <c r="L173">
        <f>J173-K173+48+4*(M173/1000)+25</f>
        <v>302.80399999999997</v>
      </c>
      <c r="M173">
        <f t="shared" si="9"/>
        <v>1201</v>
      </c>
      <c r="N173" s="2">
        <f t="shared" si="10"/>
        <v>0.85107785284276927</v>
      </c>
      <c r="O173" s="2">
        <f t="shared" si="11"/>
        <v>0.14892214715723073</v>
      </c>
      <c r="Q173" t="s">
        <v>65</v>
      </c>
      <c r="S173" s="2">
        <v>0.30955562289469973</v>
      </c>
    </row>
    <row r="174" spans="1:19" x14ac:dyDescent="0.2">
      <c r="A174">
        <v>12</v>
      </c>
      <c r="B174" s="1">
        <v>44892</v>
      </c>
      <c r="C174" t="s">
        <v>15</v>
      </c>
      <c r="D174" t="s">
        <v>3</v>
      </c>
      <c r="H174">
        <v>0</v>
      </c>
      <c r="I174">
        <v>763</v>
      </c>
      <c r="J174">
        <f>VLOOKUP(C174, ELO!$A$1:$D$33, 4, FALSE)</f>
        <v>1436</v>
      </c>
      <c r="K174">
        <f>VLOOKUP(D174, ELO!$A$1:$D$33, 4, FALSE)</f>
        <v>1565</v>
      </c>
      <c r="L174">
        <f>J174-K174+48+4*(M174/1000)+25</f>
        <v>-52.947999999999993</v>
      </c>
      <c r="M174">
        <f t="shared" si="9"/>
        <v>763</v>
      </c>
      <c r="N174" s="2">
        <f t="shared" si="10"/>
        <v>0.42438616854411237</v>
      </c>
      <c r="O174" s="2">
        <f t="shared" si="11"/>
        <v>0.57561383145588763</v>
      </c>
      <c r="Q174" t="s">
        <v>66</v>
      </c>
      <c r="S174" s="2">
        <v>0.69044437710530027</v>
      </c>
    </row>
    <row r="175" spans="1:19" x14ac:dyDescent="0.2">
      <c r="A175">
        <v>12</v>
      </c>
      <c r="B175" s="1">
        <v>44892</v>
      </c>
      <c r="C175" t="s">
        <v>8</v>
      </c>
      <c r="D175" t="s">
        <v>31</v>
      </c>
      <c r="H175">
        <v>0</v>
      </c>
      <c r="I175">
        <v>1101</v>
      </c>
      <c r="J175">
        <f>VLOOKUP(C175, ELO!$A$1:$D$33, 4, FALSE)</f>
        <v>1531</v>
      </c>
      <c r="K175">
        <f>VLOOKUP(D175, ELO!$A$1:$D$33, 4, FALSE)</f>
        <v>1641</v>
      </c>
      <c r="L175">
        <f>J175-K175+48+4*(M175/1000)-25</f>
        <v>-82.596000000000004</v>
      </c>
      <c r="M175">
        <f t="shared" si="9"/>
        <v>1101</v>
      </c>
      <c r="N175" s="2">
        <f t="shared" si="10"/>
        <v>0.38332456354745498</v>
      </c>
      <c r="O175" s="2">
        <f t="shared" si="11"/>
        <v>0.61667543645254508</v>
      </c>
      <c r="Q175" t="s">
        <v>67</v>
      </c>
    </row>
    <row r="176" spans="1:19" x14ac:dyDescent="0.2">
      <c r="A176">
        <v>12</v>
      </c>
      <c r="B176" s="1">
        <v>44892</v>
      </c>
      <c r="C176" t="s">
        <v>30</v>
      </c>
      <c r="D176" t="s">
        <v>24</v>
      </c>
      <c r="H176">
        <v>0</v>
      </c>
      <c r="I176">
        <v>1266</v>
      </c>
      <c r="J176">
        <f>VLOOKUP(C176, ELO!$A$1:$D$33, 4, FALSE)</f>
        <v>1417</v>
      </c>
      <c r="K176">
        <f>VLOOKUP(D176, ELO!$A$1:$D$33, 4, FALSE)</f>
        <v>1457</v>
      </c>
      <c r="L176">
        <f>J176-K176+48+4*(M176/1000)+25</f>
        <v>38.064</v>
      </c>
      <c r="M176">
        <f t="shared" si="9"/>
        <v>1266</v>
      </c>
      <c r="N176" s="2">
        <f t="shared" si="10"/>
        <v>0.55456038254703954</v>
      </c>
      <c r="O176" s="2">
        <f t="shared" si="11"/>
        <v>0.44543961745296046</v>
      </c>
      <c r="Q176" t="s">
        <v>63</v>
      </c>
    </row>
    <row r="177" spans="1:15" x14ac:dyDescent="0.2">
      <c r="A177">
        <v>12</v>
      </c>
      <c r="B177" s="1">
        <v>44892</v>
      </c>
      <c r="C177" t="s">
        <v>1</v>
      </c>
      <c r="D177" t="s">
        <v>28</v>
      </c>
      <c r="H177">
        <v>0</v>
      </c>
      <c r="I177">
        <v>373</v>
      </c>
      <c r="J177">
        <f>VLOOKUP(C177, ELO!$A$1:$D$33, 4, FALSE)</f>
        <v>1495</v>
      </c>
      <c r="K177">
        <f>VLOOKUP(D177, ELO!$A$1:$D$33, 4, FALSE)</f>
        <v>1558</v>
      </c>
      <c r="L177">
        <f t="shared" si="8"/>
        <v>-13.507999999999999</v>
      </c>
      <c r="M177">
        <f t="shared" si="9"/>
        <v>373</v>
      </c>
      <c r="N177" s="2">
        <f t="shared" si="10"/>
        <v>0.48057021431123059</v>
      </c>
      <c r="O177" s="2">
        <f t="shared" si="11"/>
        <v>0.51942978568876941</v>
      </c>
    </row>
    <row r="178" spans="1:15" x14ac:dyDescent="0.2">
      <c r="A178">
        <v>12</v>
      </c>
      <c r="B178" s="1">
        <v>44892</v>
      </c>
      <c r="C178" t="s">
        <v>29</v>
      </c>
      <c r="D178" t="s">
        <v>21</v>
      </c>
      <c r="H178">
        <v>0</v>
      </c>
      <c r="I178">
        <v>2298</v>
      </c>
      <c r="J178">
        <f>VLOOKUP(C178, ELO!$A$1:$D$33, 4, FALSE)</f>
        <v>1535</v>
      </c>
      <c r="K178">
        <f>VLOOKUP(D178, ELO!$A$1:$D$33, 4, FALSE)</f>
        <v>1492</v>
      </c>
      <c r="L178">
        <f t="shared" si="8"/>
        <v>100.19200000000001</v>
      </c>
      <c r="M178">
        <f t="shared" si="9"/>
        <v>2298</v>
      </c>
      <c r="N178" s="2">
        <f t="shared" si="10"/>
        <v>0.64031958773595421</v>
      </c>
      <c r="O178" s="2">
        <f t="shared" si="11"/>
        <v>0.35968041226404579</v>
      </c>
    </row>
    <row r="179" spans="1:15" x14ac:dyDescent="0.2">
      <c r="A179">
        <v>12</v>
      </c>
      <c r="B179" s="1">
        <v>44892</v>
      </c>
      <c r="C179" t="s">
        <v>16</v>
      </c>
      <c r="D179" t="s">
        <v>27</v>
      </c>
      <c r="H179">
        <v>0</v>
      </c>
      <c r="I179">
        <v>1624</v>
      </c>
      <c r="J179">
        <f>VLOOKUP(C179, ELO!$A$1:$D$33, 4, FALSE)</f>
        <v>1642</v>
      </c>
      <c r="K179">
        <f>VLOOKUP(D179, ELO!$A$1:$D$33, 4, FALSE)</f>
        <v>1550</v>
      </c>
      <c r="L179">
        <f t="shared" si="8"/>
        <v>146.49600000000001</v>
      </c>
      <c r="M179">
        <f t="shared" si="9"/>
        <v>1624</v>
      </c>
      <c r="N179" s="2">
        <f t="shared" si="10"/>
        <v>0.69915951874199589</v>
      </c>
      <c r="O179" s="2">
        <f t="shared" si="11"/>
        <v>0.30084048125800411</v>
      </c>
    </row>
    <row r="180" spans="1:15" x14ac:dyDescent="0.2">
      <c r="A180">
        <v>12</v>
      </c>
      <c r="B180" s="1">
        <v>44892</v>
      </c>
      <c r="C180" t="s">
        <v>25</v>
      </c>
      <c r="D180" t="s">
        <v>12</v>
      </c>
      <c r="H180">
        <v>0</v>
      </c>
      <c r="I180">
        <v>968</v>
      </c>
      <c r="J180">
        <f>VLOOKUP(C180, ELO!$A$1:$D$33, 4, FALSE)</f>
        <v>1586</v>
      </c>
      <c r="K180">
        <f>VLOOKUP(D180, ELO!$A$1:$D$33, 4, FALSE)</f>
        <v>1572</v>
      </c>
      <c r="L180">
        <f t="shared" si="8"/>
        <v>65.872</v>
      </c>
      <c r="M180">
        <f t="shared" si="9"/>
        <v>968</v>
      </c>
      <c r="N180" s="2">
        <f t="shared" si="10"/>
        <v>0.59367765673419415</v>
      </c>
      <c r="O180" s="2">
        <f t="shared" si="11"/>
        <v>0.40632234326580585</v>
      </c>
    </row>
    <row r="181" spans="1:15" x14ac:dyDescent="0.2">
      <c r="A181">
        <v>12</v>
      </c>
      <c r="B181" s="1">
        <v>44893</v>
      </c>
      <c r="C181" t="s">
        <v>14</v>
      </c>
      <c r="D181" t="s">
        <v>26</v>
      </c>
      <c r="H181">
        <v>0</v>
      </c>
      <c r="I181">
        <v>370</v>
      </c>
      <c r="J181">
        <f>VLOOKUP(C181, ELO!$A$1:$D$33, 4, FALSE)</f>
        <v>1478</v>
      </c>
      <c r="K181">
        <f>VLOOKUP(D181, ELO!$A$1:$D$33, 4, FALSE)</f>
        <v>1472</v>
      </c>
      <c r="L181">
        <f t="shared" si="8"/>
        <v>55.48</v>
      </c>
      <c r="M181">
        <f t="shared" si="9"/>
        <v>370</v>
      </c>
      <c r="N181" s="2">
        <f t="shared" si="10"/>
        <v>0.57917035582599652</v>
      </c>
      <c r="O181" s="2">
        <f t="shared" si="11"/>
        <v>0.42082964417400348</v>
      </c>
    </row>
    <row r="182" spans="1:15" x14ac:dyDescent="0.2">
      <c r="A182">
        <v>13</v>
      </c>
      <c r="B182" s="1">
        <v>44896</v>
      </c>
      <c r="C182" t="s">
        <v>19</v>
      </c>
      <c r="D182" t="s">
        <v>4</v>
      </c>
      <c r="H182">
        <v>0</v>
      </c>
      <c r="I182">
        <v>455</v>
      </c>
      <c r="J182">
        <f>VLOOKUP(C182, ELO!$A$1:$D$33, 4, FALSE)</f>
        <v>1509</v>
      </c>
      <c r="K182">
        <f>VLOOKUP(D182, ELO!$A$1:$D$33, 4, FALSE)</f>
        <v>1683</v>
      </c>
      <c r="L182">
        <f t="shared" si="8"/>
        <v>-124.18</v>
      </c>
      <c r="M182">
        <f t="shared" si="9"/>
        <v>455</v>
      </c>
      <c r="N182" s="2">
        <f t="shared" si="10"/>
        <v>0.32853080271070845</v>
      </c>
      <c r="O182" s="2">
        <f t="shared" si="11"/>
        <v>0.67146919728929155</v>
      </c>
    </row>
    <row r="183" spans="1:15" x14ac:dyDescent="0.2">
      <c r="A183">
        <v>13</v>
      </c>
      <c r="B183" s="1">
        <v>44899</v>
      </c>
      <c r="C183" t="s">
        <v>13</v>
      </c>
      <c r="D183" t="s">
        <v>8</v>
      </c>
      <c r="H183">
        <v>0</v>
      </c>
      <c r="I183">
        <v>1328</v>
      </c>
      <c r="J183">
        <f>VLOOKUP(C183, ELO!$A$1:$D$33, 4, FALSE)</f>
        <v>1353</v>
      </c>
      <c r="K183">
        <f>VLOOKUP(D183, ELO!$A$1:$D$33, 4, FALSE)</f>
        <v>1531</v>
      </c>
      <c r="L183">
        <f t="shared" si="8"/>
        <v>-124.688</v>
      </c>
      <c r="M183">
        <f t="shared" si="9"/>
        <v>1328</v>
      </c>
      <c r="N183" s="2">
        <f t="shared" si="10"/>
        <v>0.3278860345571164</v>
      </c>
      <c r="O183" s="2">
        <f t="shared" si="11"/>
        <v>0.6721139654428836</v>
      </c>
    </row>
    <row r="184" spans="1:15" x14ac:dyDescent="0.2">
      <c r="A184">
        <v>13</v>
      </c>
      <c r="B184" s="1">
        <v>44899</v>
      </c>
      <c r="C184" t="s">
        <v>3</v>
      </c>
      <c r="D184" t="s">
        <v>10</v>
      </c>
      <c r="H184">
        <v>0</v>
      </c>
      <c r="I184">
        <v>1690</v>
      </c>
      <c r="J184">
        <f>VLOOKUP(C184, ELO!$A$1:$D$33, 4, FALSE)</f>
        <v>1565</v>
      </c>
      <c r="K184">
        <f>VLOOKUP(D184, ELO!$A$1:$D$33, 4, FALSE)</f>
        <v>1521</v>
      </c>
      <c r="L184">
        <f t="shared" si="8"/>
        <v>98.76</v>
      </c>
      <c r="M184">
        <f t="shared" si="9"/>
        <v>1690</v>
      </c>
      <c r="N184" s="2">
        <f t="shared" si="10"/>
        <v>0.63841889260217211</v>
      </c>
      <c r="O184" s="2">
        <f t="shared" si="11"/>
        <v>0.36158110739782789</v>
      </c>
    </row>
    <row r="185" spans="1:15" x14ac:dyDescent="0.2">
      <c r="A185">
        <v>13</v>
      </c>
      <c r="B185" s="1">
        <v>44899</v>
      </c>
      <c r="C185" t="s">
        <v>6</v>
      </c>
      <c r="D185" t="s">
        <v>12</v>
      </c>
      <c r="H185">
        <v>0</v>
      </c>
      <c r="I185">
        <v>208</v>
      </c>
      <c r="J185">
        <f>VLOOKUP(C185, ELO!$A$1:$D$33, 4, FALSE)</f>
        <v>1417</v>
      </c>
      <c r="K185">
        <f>VLOOKUP(D185, ELO!$A$1:$D$33, 4, FALSE)</f>
        <v>1572</v>
      </c>
      <c r="L185">
        <f t="shared" si="8"/>
        <v>-106.16800000000001</v>
      </c>
      <c r="M185">
        <f t="shared" si="9"/>
        <v>208</v>
      </c>
      <c r="N185" s="2">
        <f t="shared" si="10"/>
        <v>0.35179642508092424</v>
      </c>
      <c r="O185" s="2">
        <f t="shared" si="11"/>
        <v>0.64820357491907576</v>
      </c>
    </row>
    <row r="186" spans="1:15" x14ac:dyDescent="0.2">
      <c r="A186">
        <v>13</v>
      </c>
      <c r="B186" s="1">
        <v>44899</v>
      </c>
      <c r="C186" t="s">
        <v>11</v>
      </c>
      <c r="D186" t="s">
        <v>15</v>
      </c>
      <c r="H186">
        <v>0</v>
      </c>
      <c r="I186">
        <v>1060</v>
      </c>
      <c r="J186">
        <f>VLOOKUP(C186, ELO!$A$1:$D$33, 4, FALSE)</f>
        <v>1431</v>
      </c>
      <c r="K186">
        <f>VLOOKUP(D186, ELO!$A$1:$D$33, 4, FALSE)</f>
        <v>1436</v>
      </c>
      <c r="L186">
        <f t="shared" si="8"/>
        <v>47.24</v>
      </c>
      <c r="M186">
        <f t="shared" si="9"/>
        <v>1060</v>
      </c>
      <c r="N186" s="2">
        <f t="shared" si="10"/>
        <v>0.56756795633571355</v>
      </c>
      <c r="O186" s="2">
        <f t="shared" si="11"/>
        <v>0.43243204366428645</v>
      </c>
    </row>
    <row r="187" spans="1:15" x14ac:dyDescent="0.2">
      <c r="A187">
        <v>13</v>
      </c>
      <c r="B187" s="1">
        <v>44899</v>
      </c>
      <c r="C187" t="s">
        <v>18</v>
      </c>
      <c r="D187" t="s">
        <v>23</v>
      </c>
      <c r="H187">
        <v>0</v>
      </c>
      <c r="I187">
        <v>1211</v>
      </c>
      <c r="J187">
        <f>VLOOKUP(C187, ELO!$A$1:$D$33, 4, FALSE)</f>
        <v>1529</v>
      </c>
      <c r="K187">
        <f>VLOOKUP(D187, ELO!$A$1:$D$33, 4, FALSE)</f>
        <v>1358</v>
      </c>
      <c r="L187">
        <f t="shared" si="8"/>
        <v>223.84399999999999</v>
      </c>
      <c r="M187">
        <f t="shared" si="9"/>
        <v>1211</v>
      </c>
      <c r="N187" s="2">
        <f t="shared" si="10"/>
        <v>0.78390160019090149</v>
      </c>
      <c r="O187" s="2">
        <f t="shared" si="11"/>
        <v>0.21609839980909851</v>
      </c>
    </row>
    <row r="188" spans="1:15" x14ac:dyDescent="0.2">
      <c r="A188">
        <v>13</v>
      </c>
      <c r="B188" s="1">
        <v>44899</v>
      </c>
      <c r="C188" t="s">
        <v>25</v>
      </c>
      <c r="D188" t="s">
        <v>20</v>
      </c>
      <c r="H188">
        <v>0</v>
      </c>
      <c r="I188">
        <v>809</v>
      </c>
      <c r="J188">
        <f>VLOOKUP(C188, ELO!$A$1:$D$33, 4, FALSE)</f>
        <v>1586</v>
      </c>
      <c r="K188">
        <f>VLOOKUP(D188, ELO!$A$1:$D$33, 4, FALSE)</f>
        <v>1490</v>
      </c>
      <c r="L188">
        <f t="shared" si="8"/>
        <v>147.23599999999999</v>
      </c>
      <c r="M188">
        <f t="shared" si="9"/>
        <v>809</v>
      </c>
      <c r="N188" s="2">
        <f t="shared" si="10"/>
        <v>0.70005474130915069</v>
      </c>
      <c r="O188" s="2">
        <f t="shared" si="11"/>
        <v>0.29994525869084931</v>
      </c>
    </row>
    <row r="189" spans="1:15" x14ac:dyDescent="0.2">
      <c r="A189">
        <v>13</v>
      </c>
      <c r="B189" s="1">
        <v>44899</v>
      </c>
      <c r="C189" t="s">
        <v>2</v>
      </c>
      <c r="D189" t="s">
        <v>26</v>
      </c>
      <c r="H189">
        <v>0</v>
      </c>
      <c r="I189">
        <v>676</v>
      </c>
      <c r="J189">
        <f>VLOOKUP(C189, ELO!$A$1:$D$33, 4, FALSE)</f>
        <v>1364</v>
      </c>
      <c r="K189">
        <f>VLOOKUP(D189, ELO!$A$1:$D$33, 4, FALSE)</f>
        <v>1472</v>
      </c>
      <c r="L189">
        <f t="shared" si="8"/>
        <v>-57.295999999999999</v>
      </c>
      <c r="M189">
        <f t="shared" si="9"/>
        <v>676</v>
      </c>
      <c r="N189" s="2">
        <f t="shared" si="10"/>
        <v>0.41828386367814374</v>
      </c>
      <c r="O189" s="2">
        <f t="shared" si="11"/>
        <v>0.58171613632185626</v>
      </c>
    </row>
    <row r="190" spans="1:15" x14ac:dyDescent="0.2">
      <c r="A190">
        <v>13</v>
      </c>
      <c r="B190" s="1">
        <v>44899</v>
      </c>
      <c r="C190" t="s">
        <v>22</v>
      </c>
      <c r="D190" t="s">
        <v>32</v>
      </c>
      <c r="H190">
        <v>0</v>
      </c>
      <c r="I190">
        <v>228</v>
      </c>
      <c r="J190">
        <f>VLOOKUP(C190, ELO!$A$1:$D$33, 4, FALSE)</f>
        <v>1451</v>
      </c>
      <c r="K190">
        <f>VLOOKUP(D190, ELO!$A$1:$D$33, 4, FALSE)</f>
        <v>1471</v>
      </c>
      <c r="L190">
        <f t="shared" si="8"/>
        <v>28.911999999999999</v>
      </c>
      <c r="M190">
        <f t="shared" si="9"/>
        <v>228</v>
      </c>
      <c r="N190" s="2">
        <f t="shared" si="10"/>
        <v>0.54151193612194737</v>
      </c>
      <c r="O190" s="2">
        <f t="shared" si="11"/>
        <v>0.45848806387805263</v>
      </c>
    </row>
    <row r="191" spans="1:15" x14ac:dyDescent="0.2">
      <c r="A191">
        <v>13</v>
      </c>
      <c r="B191" s="1">
        <v>44899</v>
      </c>
      <c r="C191" t="s">
        <v>29</v>
      </c>
      <c r="D191" t="s">
        <v>17</v>
      </c>
      <c r="H191">
        <v>0</v>
      </c>
      <c r="I191">
        <v>3140</v>
      </c>
      <c r="J191">
        <f>VLOOKUP(C191, ELO!$A$1:$D$33, 4, FALSE)</f>
        <v>1535</v>
      </c>
      <c r="K191">
        <f>VLOOKUP(D191, ELO!$A$1:$D$33, 4, FALSE)</f>
        <v>1578</v>
      </c>
      <c r="L191">
        <f t="shared" si="8"/>
        <v>17.560000000000002</v>
      </c>
      <c r="M191">
        <f t="shared" si="9"/>
        <v>3140</v>
      </c>
      <c r="N191" s="2">
        <f t="shared" si="10"/>
        <v>0.52524937548413508</v>
      </c>
      <c r="O191" s="2">
        <f t="shared" si="11"/>
        <v>0.47475062451586492</v>
      </c>
    </row>
    <row r="192" spans="1:15" x14ac:dyDescent="0.2">
      <c r="A192">
        <v>13</v>
      </c>
      <c r="B192" s="1">
        <v>44899</v>
      </c>
      <c r="C192" t="s">
        <v>27</v>
      </c>
      <c r="D192" t="s">
        <v>30</v>
      </c>
      <c r="H192">
        <v>0</v>
      </c>
      <c r="I192">
        <v>1136</v>
      </c>
      <c r="J192">
        <f>VLOOKUP(C192, ELO!$A$1:$D$33, 4, FALSE)</f>
        <v>1550</v>
      </c>
      <c r="K192">
        <f>VLOOKUP(D192, ELO!$A$1:$D$33, 4, FALSE)</f>
        <v>1417</v>
      </c>
      <c r="L192">
        <f t="shared" si="8"/>
        <v>185.54400000000001</v>
      </c>
      <c r="M192">
        <f t="shared" si="9"/>
        <v>1136</v>
      </c>
      <c r="N192" s="2">
        <f t="shared" si="10"/>
        <v>0.74423106549883478</v>
      </c>
      <c r="O192" s="2">
        <f t="shared" si="11"/>
        <v>0.25576893450116522</v>
      </c>
    </row>
    <row r="193" spans="1:15" x14ac:dyDescent="0.2">
      <c r="A193">
        <v>13</v>
      </c>
      <c r="B193" s="1">
        <v>44899</v>
      </c>
      <c r="C193" t="s">
        <v>7</v>
      </c>
      <c r="D193" t="s">
        <v>16</v>
      </c>
      <c r="H193">
        <v>0</v>
      </c>
      <c r="I193">
        <v>597</v>
      </c>
      <c r="J193">
        <f>VLOOKUP(C193, ELO!$A$1:$D$33, 4, FALSE)</f>
        <v>1504</v>
      </c>
      <c r="K193">
        <f>VLOOKUP(D193, ELO!$A$1:$D$33, 4, FALSE)</f>
        <v>1642</v>
      </c>
      <c r="L193">
        <f t="shared" si="8"/>
        <v>-87.611999999999995</v>
      </c>
      <c r="M193">
        <f t="shared" si="9"/>
        <v>597</v>
      </c>
      <c r="N193" s="2">
        <f t="shared" si="10"/>
        <v>0.37652241983928469</v>
      </c>
      <c r="O193" s="2">
        <f t="shared" si="11"/>
        <v>0.62347758016071531</v>
      </c>
    </row>
    <row r="194" spans="1:15" x14ac:dyDescent="0.2">
      <c r="A194">
        <v>13</v>
      </c>
      <c r="B194" s="1">
        <v>44899</v>
      </c>
      <c r="C194" t="s">
        <v>24</v>
      </c>
      <c r="D194" t="s">
        <v>28</v>
      </c>
      <c r="H194">
        <v>0</v>
      </c>
      <c r="I194">
        <v>278</v>
      </c>
      <c r="J194">
        <f>VLOOKUP(C194, ELO!$A$1:$D$33, 4, FALSE)</f>
        <v>1457</v>
      </c>
      <c r="K194">
        <f>VLOOKUP(D194, ELO!$A$1:$D$33, 4, FALSE)</f>
        <v>1558</v>
      </c>
      <c r="L194">
        <f t="shared" si="8"/>
        <v>-51.887999999999998</v>
      </c>
      <c r="M194">
        <f t="shared" si="9"/>
        <v>278</v>
      </c>
      <c r="N194" s="2">
        <f t="shared" si="10"/>
        <v>0.42587742755043839</v>
      </c>
      <c r="O194" s="2">
        <f t="shared" si="11"/>
        <v>0.57412257244956155</v>
      </c>
    </row>
    <row r="195" spans="1:15" x14ac:dyDescent="0.2">
      <c r="A195">
        <v>13</v>
      </c>
      <c r="B195" s="1">
        <v>44899</v>
      </c>
      <c r="C195" t="s">
        <v>9</v>
      </c>
      <c r="D195" t="s">
        <v>14</v>
      </c>
      <c r="H195">
        <v>0</v>
      </c>
      <c r="I195">
        <v>913</v>
      </c>
      <c r="J195">
        <f>VLOOKUP(C195, ELO!$A$1:$D$33, 4, FALSE)</f>
        <v>1536</v>
      </c>
      <c r="K195">
        <f>VLOOKUP(D195, ELO!$A$1:$D$33, 4, FALSE)</f>
        <v>1478</v>
      </c>
      <c r="L195">
        <f t="shared" ref="L195:L258" si="12">J195-K195+48+4*(M195/1000)</f>
        <v>109.652</v>
      </c>
      <c r="M195">
        <f t="shared" ref="M195:M258" si="13">I195-H195</f>
        <v>913</v>
      </c>
      <c r="N195" s="2">
        <f t="shared" ref="N195:N258" si="14">1/(10^(-L195/400)+1)</f>
        <v>0.65276324306231726</v>
      </c>
      <c r="O195" s="2">
        <f t="shared" ref="O195:O258" si="15">1-N195</f>
        <v>0.34723675693768274</v>
      </c>
    </row>
    <row r="196" spans="1:15" x14ac:dyDescent="0.2">
      <c r="A196">
        <v>13</v>
      </c>
      <c r="B196" s="1">
        <v>44900</v>
      </c>
      <c r="C196" t="s">
        <v>31</v>
      </c>
      <c r="D196" t="s">
        <v>21</v>
      </c>
      <c r="H196">
        <v>0</v>
      </c>
      <c r="I196">
        <v>668</v>
      </c>
      <c r="J196">
        <f>VLOOKUP(C196, ELO!$A$1:$D$33, 4, FALSE)</f>
        <v>1641</v>
      </c>
      <c r="K196">
        <f>VLOOKUP(D196, ELO!$A$1:$D$33, 4, FALSE)</f>
        <v>1492</v>
      </c>
      <c r="L196">
        <f t="shared" si="12"/>
        <v>199.672</v>
      </c>
      <c r="M196">
        <f t="shared" si="13"/>
        <v>668</v>
      </c>
      <c r="N196" s="2">
        <f t="shared" si="14"/>
        <v>0.75940211624456944</v>
      </c>
      <c r="O196" s="2">
        <f t="shared" si="15"/>
        <v>0.24059788375543056</v>
      </c>
    </row>
    <row r="197" spans="1:15" x14ac:dyDescent="0.2">
      <c r="A197">
        <v>14</v>
      </c>
      <c r="B197" s="1">
        <v>44903</v>
      </c>
      <c r="C197" t="s">
        <v>27</v>
      </c>
      <c r="D197" t="s">
        <v>24</v>
      </c>
      <c r="H197">
        <v>0</v>
      </c>
      <c r="I197">
        <v>278</v>
      </c>
      <c r="J197">
        <f>VLOOKUP(C197, ELO!$A$1:$D$33, 4, FALSE)</f>
        <v>1550</v>
      </c>
      <c r="K197">
        <f>VLOOKUP(D197, ELO!$A$1:$D$33, 4, FALSE)</f>
        <v>1457</v>
      </c>
      <c r="L197">
        <f t="shared" si="12"/>
        <v>142.11199999999999</v>
      </c>
      <c r="M197">
        <f t="shared" si="13"/>
        <v>278</v>
      </c>
      <c r="N197" s="2">
        <f t="shared" si="14"/>
        <v>0.69382489344857912</v>
      </c>
      <c r="O197" s="2">
        <f t="shared" si="15"/>
        <v>0.30617510655142088</v>
      </c>
    </row>
    <row r="198" spans="1:15" x14ac:dyDescent="0.2">
      <c r="A198">
        <v>14</v>
      </c>
      <c r="B198" s="1">
        <v>44906</v>
      </c>
      <c r="C198" t="s">
        <v>7</v>
      </c>
      <c r="D198" t="s">
        <v>8</v>
      </c>
      <c r="H198">
        <v>0</v>
      </c>
      <c r="I198">
        <v>253</v>
      </c>
      <c r="J198">
        <f>VLOOKUP(C198, ELO!$A$1:$D$33, 4, FALSE)</f>
        <v>1504</v>
      </c>
      <c r="K198">
        <f>VLOOKUP(D198, ELO!$A$1:$D$33, 4, FALSE)</f>
        <v>1531</v>
      </c>
      <c r="L198">
        <f t="shared" si="12"/>
        <v>22.012</v>
      </c>
      <c r="M198">
        <f t="shared" si="13"/>
        <v>253</v>
      </c>
      <c r="N198" s="2">
        <f t="shared" si="14"/>
        <v>0.5316354981207434</v>
      </c>
      <c r="O198" s="2">
        <f t="shared" si="15"/>
        <v>0.4683645018792566</v>
      </c>
    </row>
    <row r="199" spans="1:15" x14ac:dyDescent="0.2">
      <c r="A199">
        <v>14</v>
      </c>
      <c r="B199" s="1">
        <v>44906</v>
      </c>
      <c r="C199" t="s">
        <v>9</v>
      </c>
      <c r="D199" t="s">
        <v>13</v>
      </c>
      <c r="H199">
        <v>0</v>
      </c>
      <c r="I199">
        <v>241</v>
      </c>
      <c r="J199">
        <f>VLOOKUP(C199, ELO!$A$1:$D$33, 4, FALSE)</f>
        <v>1536</v>
      </c>
      <c r="K199">
        <f>VLOOKUP(D199, ELO!$A$1:$D$33, 4, FALSE)</f>
        <v>1353</v>
      </c>
      <c r="L199">
        <f t="shared" si="12"/>
        <v>231.964</v>
      </c>
      <c r="M199">
        <f t="shared" si="13"/>
        <v>241</v>
      </c>
      <c r="N199" s="2">
        <f t="shared" si="14"/>
        <v>0.79171466637953036</v>
      </c>
      <c r="O199" s="2">
        <f t="shared" si="15"/>
        <v>0.20828533362046964</v>
      </c>
    </row>
    <row r="200" spans="1:15" x14ac:dyDescent="0.2">
      <c r="A200">
        <v>14</v>
      </c>
      <c r="B200" s="1">
        <v>44906</v>
      </c>
      <c r="C200" t="s">
        <v>20</v>
      </c>
      <c r="D200" t="s">
        <v>15</v>
      </c>
      <c r="H200">
        <v>0</v>
      </c>
      <c r="I200">
        <v>594</v>
      </c>
      <c r="J200">
        <f>VLOOKUP(C200, ELO!$A$1:$D$33, 4, FALSE)</f>
        <v>1490</v>
      </c>
      <c r="K200">
        <f>VLOOKUP(D200, ELO!$A$1:$D$33, 4, FALSE)</f>
        <v>1436</v>
      </c>
      <c r="L200">
        <f t="shared" si="12"/>
        <v>104.376</v>
      </c>
      <c r="M200">
        <f t="shared" si="13"/>
        <v>594</v>
      </c>
      <c r="N200" s="2">
        <f t="shared" si="14"/>
        <v>0.64584767330611181</v>
      </c>
      <c r="O200" s="2">
        <f t="shared" si="15"/>
        <v>0.35415232669388819</v>
      </c>
    </row>
    <row r="201" spans="1:15" x14ac:dyDescent="0.2">
      <c r="A201">
        <v>14</v>
      </c>
      <c r="B201" s="1">
        <v>44906</v>
      </c>
      <c r="C201" t="s">
        <v>11</v>
      </c>
      <c r="D201" t="s">
        <v>18</v>
      </c>
      <c r="H201">
        <v>0</v>
      </c>
      <c r="I201">
        <v>697</v>
      </c>
      <c r="J201">
        <f>VLOOKUP(C201, ELO!$A$1:$D$33, 4, FALSE)</f>
        <v>1431</v>
      </c>
      <c r="K201">
        <f>VLOOKUP(D201, ELO!$A$1:$D$33, 4, FALSE)</f>
        <v>1529</v>
      </c>
      <c r="L201">
        <f t="shared" si="12"/>
        <v>-47.212000000000003</v>
      </c>
      <c r="M201">
        <f t="shared" si="13"/>
        <v>697</v>
      </c>
      <c r="N201" s="2">
        <f t="shared" si="14"/>
        <v>0.43247160347399238</v>
      </c>
      <c r="O201" s="2">
        <f t="shared" si="15"/>
        <v>0.56752839652600762</v>
      </c>
    </row>
    <row r="202" spans="1:15" x14ac:dyDescent="0.2">
      <c r="A202">
        <v>14</v>
      </c>
      <c r="B202" s="1">
        <v>44906</v>
      </c>
      <c r="C202" t="s">
        <v>4</v>
      </c>
      <c r="D202" t="s">
        <v>23</v>
      </c>
      <c r="H202">
        <v>0</v>
      </c>
      <c r="I202">
        <v>400</v>
      </c>
      <c r="J202">
        <f>VLOOKUP(C202, ELO!$A$1:$D$33, 4, FALSE)</f>
        <v>1683</v>
      </c>
      <c r="K202">
        <f>VLOOKUP(D202, ELO!$A$1:$D$33, 4, FALSE)</f>
        <v>1358</v>
      </c>
      <c r="L202">
        <f t="shared" si="12"/>
        <v>374.6</v>
      </c>
      <c r="M202">
        <f t="shared" si="13"/>
        <v>400</v>
      </c>
      <c r="N202" s="2">
        <f t="shared" si="14"/>
        <v>0.89626261814416708</v>
      </c>
      <c r="O202" s="2">
        <f t="shared" si="15"/>
        <v>0.10373738185583292</v>
      </c>
    </row>
    <row r="203" spans="1:15" x14ac:dyDescent="0.2">
      <c r="A203">
        <v>14</v>
      </c>
      <c r="B203" s="1">
        <v>44906</v>
      </c>
      <c r="C203" t="s">
        <v>22</v>
      </c>
      <c r="D203" t="s">
        <v>25</v>
      </c>
      <c r="H203">
        <v>0</v>
      </c>
      <c r="I203">
        <v>91</v>
      </c>
      <c r="J203">
        <f>VLOOKUP(C203, ELO!$A$1:$D$33, 4, FALSE)</f>
        <v>1451</v>
      </c>
      <c r="K203">
        <f>VLOOKUP(D203, ELO!$A$1:$D$33, 4, FALSE)</f>
        <v>1586</v>
      </c>
      <c r="L203">
        <f t="shared" si="12"/>
        <v>-86.635999999999996</v>
      </c>
      <c r="M203">
        <f t="shared" si="13"/>
        <v>91</v>
      </c>
      <c r="N203" s="2">
        <f t="shared" si="14"/>
        <v>0.37784224816259199</v>
      </c>
      <c r="O203" s="2">
        <f t="shared" si="15"/>
        <v>0.62215775183740796</v>
      </c>
    </row>
    <row r="204" spans="1:15" x14ac:dyDescent="0.2">
      <c r="A204">
        <v>14</v>
      </c>
      <c r="B204" s="1">
        <v>44906</v>
      </c>
      <c r="C204" t="s">
        <v>26</v>
      </c>
      <c r="D204" t="s">
        <v>3</v>
      </c>
      <c r="H204">
        <v>0</v>
      </c>
      <c r="I204">
        <v>246</v>
      </c>
      <c r="J204">
        <f>VLOOKUP(C204, ELO!$A$1:$D$33, 4, FALSE)</f>
        <v>1472</v>
      </c>
      <c r="K204">
        <f>VLOOKUP(D204, ELO!$A$1:$D$33, 4, FALSE)</f>
        <v>1565</v>
      </c>
      <c r="L204">
        <f t="shared" si="12"/>
        <v>-44.015999999999998</v>
      </c>
      <c r="M204">
        <f t="shared" si="13"/>
        <v>246</v>
      </c>
      <c r="N204" s="2">
        <f t="shared" si="14"/>
        <v>0.43699261155814539</v>
      </c>
      <c r="O204" s="2">
        <f t="shared" si="15"/>
        <v>0.56300738844185461</v>
      </c>
    </row>
    <row r="205" spans="1:15" x14ac:dyDescent="0.2">
      <c r="A205">
        <v>14</v>
      </c>
      <c r="B205" s="1">
        <v>44906</v>
      </c>
      <c r="C205" t="s">
        <v>28</v>
      </c>
      <c r="D205" t="s">
        <v>17</v>
      </c>
      <c r="H205">
        <v>0</v>
      </c>
      <c r="I205">
        <v>2735</v>
      </c>
      <c r="J205">
        <f>VLOOKUP(C205, ELO!$A$1:$D$33, 4, FALSE)</f>
        <v>1558</v>
      </c>
      <c r="K205">
        <f>VLOOKUP(D205, ELO!$A$1:$D$33, 4, FALSE)</f>
        <v>1578</v>
      </c>
      <c r="L205">
        <f t="shared" si="12"/>
        <v>38.94</v>
      </c>
      <c r="M205">
        <f t="shared" si="13"/>
        <v>2735</v>
      </c>
      <c r="N205" s="2">
        <f t="shared" si="14"/>
        <v>0.55580569145279957</v>
      </c>
      <c r="O205" s="2">
        <f t="shared" si="15"/>
        <v>0.44419430854720043</v>
      </c>
    </row>
    <row r="206" spans="1:15" x14ac:dyDescent="0.2">
      <c r="A206">
        <v>14</v>
      </c>
      <c r="B206" s="1">
        <v>44906</v>
      </c>
      <c r="C206" t="s">
        <v>30</v>
      </c>
      <c r="D206" t="s">
        <v>5</v>
      </c>
      <c r="H206">
        <v>0</v>
      </c>
      <c r="I206">
        <v>2827</v>
      </c>
      <c r="J206">
        <f>VLOOKUP(C206, ELO!$A$1:$D$33, 4, FALSE)</f>
        <v>1417</v>
      </c>
      <c r="K206">
        <f>VLOOKUP(D206, ELO!$A$1:$D$33, 4, FALSE)</f>
        <v>1387</v>
      </c>
      <c r="L206">
        <f>J206-K206+48+4*(M206/1000)-25</f>
        <v>64.307999999999993</v>
      </c>
      <c r="M206">
        <f t="shared" si="13"/>
        <v>2827</v>
      </c>
      <c r="N206" s="2">
        <f t="shared" si="14"/>
        <v>0.59150406810673584</v>
      </c>
      <c r="O206" s="2">
        <f t="shared" si="15"/>
        <v>0.40849593189326416</v>
      </c>
    </row>
    <row r="207" spans="1:15" x14ac:dyDescent="0.2">
      <c r="A207">
        <v>14</v>
      </c>
      <c r="B207" s="1">
        <v>44906</v>
      </c>
      <c r="C207" t="s">
        <v>29</v>
      </c>
      <c r="D207" t="s">
        <v>31</v>
      </c>
      <c r="H207">
        <v>0</v>
      </c>
      <c r="I207">
        <v>2933</v>
      </c>
      <c r="J207">
        <f>VLOOKUP(C207, ELO!$A$1:$D$33, 4, FALSE)</f>
        <v>1535</v>
      </c>
      <c r="K207">
        <f>VLOOKUP(D207, ELO!$A$1:$D$33, 4, FALSE)</f>
        <v>1641</v>
      </c>
      <c r="L207">
        <f t="shared" si="12"/>
        <v>-46.268000000000001</v>
      </c>
      <c r="M207">
        <f t="shared" si="13"/>
        <v>2933</v>
      </c>
      <c r="N207" s="2">
        <f t="shared" si="14"/>
        <v>0.43380583504199793</v>
      </c>
      <c r="O207" s="2">
        <f t="shared" si="15"/>
        <v>0.56619416495800201</v>
      </c>
    </row>
    <row r="208" spans="1:15" x14ac:dyDescent="0.2">
      <c r="A208">
        <v>14</v>
      </c>
      <c r="B208" s="1">
        <v>44906</v>
      </c>
      <c r="C208" t="s">
        <v>10</v>
      </c>
      <c r="D208" t="s">
        <v>16</v>
      </c>
      <c r="H208">
        <v>0</v>
      </c>
      <c r="I208">
        <v>603</v>
      </c>
      <c r="J208">
        <f>VLOOKUP(C208, ELO!$A$1:$D$33, 4, FALSE)</f>
        <v>1521</v>
      </c>
      <c r="K208">
        <f>VLOOKUP(D208, ELO!$A$1:$D$33, 4, FALSE)</f>
        <v>1642</v>
      </c>
      <c r="L208">
        <f t="shared" si="12"/>
        <v>-70.587999999999994</v>
      </c>
      <c r="M208">
        <f t="shared" si="13"/>
        <v>603</v>
      </c>
      <c r="N208" s="2">
        <f t="shared" si="14"/>
        <v>0.39979071828377294</v>
      </c>
      <c r="O208" s="2">
        <f t="shared" si="15"/>
        <v>0.60020928171622701</v>
      </c>
    </row>
    <row r="209" spans="1:19" x14ac:dyDescent="0.2">
      <c r="A209">
        <v>14</v>
      </c>
      <c r="B209" s="1">
        <v>44907</v>
      </c>
      <c r="C209" t="s">
        <v>1</v>
      </c>
      <c r="D209" t="s">
        <v>19</v>
      </c>
      <c r="H209">
        <v>0</v>
      </c>
      <c r="I209">
        <v>2700</v>
      </c>
      <c r="J209">
        <f>VLOOKUP(C209, ELO!$A$1:$D$33, 4, FALSE)</f>
        <v>1495</v>
      </c>
      <c r="K209">
        <f>VLOOKUP(D209, ELO!$A$1:$D$33, 4, FALSE)</f>
        <v>1509</v>
      </c>
      <c r="L209">
        <f>J209-K209+48+4*(M209/1000)+25</f>
        <v>69.8</v>
      </c>
      <c r="M209">
        <f t="shared" si="13"/>
        <v>2700</v>
      </c>
      <c r="N209" s="2">
        <f t="shared" si="14"/>
        <v>0.59912031641588392</v>
      </c>
      <c r="O209" s="2">
        <f t="shared" si="15"/>
        <v>0.40087968358411608</v>
      </c>
    </row>
    <row r="210" spans="1:19" x14ac:dyDescent="0.2">
      <c r="A210">
        <v>15</v>
      </c>
      <c r="B210" s="1">
        <v>44910</v>
      </c>
      <c r="C210" t="s">
        <v>30</v>
      </c>
      <c r="D210" t="s">
        <v>29</v>
      </c>
      <c r="H210">
        <v>0</v>
      </c>
      <c r="I210">
        <v>816</v>
      </c>
      <c r="J210">
        <f>VLOOKUP(C210, ELO!$A$1:$D$33, 4, FALSE)</f>
        <v>1417</v>
      </c>
      <c r="K210">
        <f>VLOOKUP(D210, ELO!$A$1:$D$33, 4, FALSE)</f>
        <v>1535</v>
      </c>
      <c r="L210">
        <f t="shared" si="12"/>
        <v>-66.736000000000004</v>
      </c>
      <c r="M210">
        <f t="shared" si="13"/>
        <v>816</v>
      </c>
      <c r="N210" s="2">
        <f t="shared" si="14"/>
        <v>0.40512315420756373</v>
      </c>
      <c r="O210" s="2">
        <f t="shared" si="15"/>
        <v>0.59487684579243627</v>
      </c>
    </row>
    <row r="211" spans="1:19" x14ac:dyDescent="0.2">
      <c r="A211">
        <v>15</v>
      </c>
      <c r="B211" s="1">
        <v>44913</v>
      </c>
      <c r="C211" t="s">
        <v>21</v>
      </c>
      <c r="D211" t="s">
        <v>2</v>
      </c>
      <c r="H211">
        <v>0</v>
      </c>
      <c r="I211">
        <v>473</v>
      </c>
      <c r="J211">
        <f>VLOOKUP(C211, ELO!$A$1:$D$33, 4, FALSE)</f>
        <v>1492</v>
      </c>
      <c r="K211">
        <f>VLOOKUP(D211, ELO!$A$1:$D$33, 4, FALSE)</f>
        <v>1364</v>
      </c>
      <c r="L211">
        <f>J211-K211+48+4*(M211/1000)-25+25</f>
        <v>177.892</v>
      </c>
      <c r="M211">
        <f t="shared" si="13"/>
        <v>473</v>
      </c>
      <c r="N211" s="2">
        <f t="shared" si="14"/>
        <v>0.7357565920260758</v>
      </c>
      <c r="O211" s="2">
        <f t="shared" si="15"/>
        <v>0.2642434079739242</v>
      </c>
    </row>
    <row r="212" spans="1:19" x14ac:dyDescent="0.2">
      <c r="A212">
        <v>15</v>
      </c>
      <c r="B212" s="1">
        <v>44913</v>
      </c>
      <c r="C212" t="s">
        <v>18</v>
      </c>
      <c r="D212" t="s">
        <v>14</v>
      </c>
      <c r="H212">
        <v>0</v>
      </c>
      <c r="I212">
        <v>596</v>
      </c>
      <c r="J212">
        <f>VLOOKUP(C212, ELO!$A$1:$D$33, 4, FALSE)</f>
        <v>1529</v>
      </c>
      <c r="K212">
        <f>VLOOKUP(D212, ELO!$A$1:$D$33, 4, FALSE)</f>
        <v>1478</v>
      </c>
      <c r="L212">
        <f>J212-K212+48+4*(M212/1000)-25</f>
        <v>76.384</v>
      </c>
      <c r="M212">
        <f t="shared" si="13"/>
        <v>596</v>
      </c>
      <c r="N212" s="2">
        <f t="shared" si="14"/>
        <v>0.60818793746513966</v>
      </c>
      <c r="O212" s="2">
        <f t="shared" si="15"/>
        <v>0.39181206253486034</v>
      </c>
      <c r="Q212" t="s">
        <v>63</v>
      </c>
      <c r="S212" s="2">
        <v>0.40265064498461223</v>
      </c>
    </row>
    <row r="213" spans="1:19" x14ac:dyDescent="0.2">
      <c r="A213">
        <v>15</v>
      </c>
      <c r="B213" s="1">
        <v>44913</v>
      </c>
      <c r="C213" t="s">
        <v>15</v>
      </c>
      <c r="D213" t="s">
        <v>9</v>
      </c>
      <c r="H213">
        <v>0</v>
      </c>
      <c r="I213">
        <v>1049</v>
      </c>
      <c r="J213">
        <f>VLOOKUP(C213, ELO!$A$1:$D$33, 4, FALSE)</f>
        <v>1436</v>
      </c>
      <c r="K213">
        <f>VLOOKUP(D213, ELO!$A$1:$D$33, 4, FALSE)</f>
        <v>1536</v>
      </c>
      <c r="L213">
        <f t="shared" si="12"/>
        <v>-47.804000000000002</v>
      </c>
      <c r="M213">
        <f t="shared" si="13"/>
        <v>1049</v>
      </c>
      <c r="N213" s="2">
        <f t="shared" si="14"/>
        <v>0.43163538020843817</v>
      </c>
      <c r="O213" s="2">
        <f t="shared" si="15"/>
        <v>0.56836461979156183</v>
      </c>
      <c r="Q213" t="s">
        <v>64</v>
      </c>
      <c r="S213" s="2">
        <v>0.59734935501538777</v>
      </c>
    </row>
    <row r="214" spans="1:19" x14ac:dyDescent="0.2">
      <c r="A214">
        <v>15</v>
      </c>
      <c r="B214" s="1">
        <v>44913</v>
      </c>
      <c r="C214" t="s">
        <v>23</v>
      </c>
      <c r="D214" t="s">
        <v>11</v>
      </c>
      <c r="H214">
        <v>0</v>
      </c>
      <c r="I214">
        <v>622</v>
      </c>
      <c r="J214">
        <f>VLOOKUP(C214, ELO!$A$1:$D$33, 4, FALSE)</f>
        <v>1358</v>
      </c>
      <c r="K214">
        <f>VLOOKUP(D214, ELO!$A$1:$D$33, 4, FALSE)</f>
        <v>1431</v>
      </c>
      <c r="L214">
        <f t="shared" si="12"/>
        <v>-22.512</v>
      </c>
      <c r="M214">
        <f t="shared" si="13"/>
        <v>622</v>
      </c>
      <c r="N214" s="2">
        <f t="shared" si="14"/>
        <v>0.46764789033055837</v>
      </c>
      <c r="O214" s="2">
        <f t="shared" si="15"/>
        <v>0.53235210966944169</v>
      </c>
      <c r="Q214" t="s">
        <v>65</v>
      </c>
      <c r="S214" s="2">
        <v>0.30955562289469973</v>
      </c>
    </row>
    <row r="215" spans="1:19" x14ac:dyDescent="0.2">
      <c r="A215">
        <v>15</v>
      </c>
      <c r="B215" s="1">
        <v>44913</v>
      </c>
      <c r="C215" t="s">
        <v>13</v>
      </c>
      <c r="D215" t="s">
        <v>16</v>
      </c>
      <c r="H215">
        <v>0</v>
      </c>
      <c r="I215">
        <v>795</v>
      </c>
      <c r="J215">
        <f>VLOOKUP(C215, ELO!$A$1:$D$33, 4, FALSE)</f>
        <v>1353</v>
      </c>
      <c r="K215">
        <f>VLOOKUP(D215, ELO!$A$1:$D$33, 4, FALSE)</f>
        <v>1642</v>
      </c>
      <c r="L215">
        <f t="shared" si="12"/>
        <v>-237.82</v>
      </c>
      <c r="M215">
        <f t="shared" si="13"/>
        <v>795</v>
      </c>
      <c r="N215" s="2">
        <f t="shared" si="14"/>
        <v>0.20278114152877363</v>
      </c>
      <c r="O215" s="2">
        <f t="shared" si="15"/>
        <v>0.79721885847122631</v>
      </c>
      <c r="Q215" t="s">
        <v>66</v>
      </c>
      <c r="S215" s="2">
        <v>0.69044437710530027</v>
      </c>
    </row>
    <row r="216" spans="1:19" x14ac:dyDescent="0.2">
      <c r="A216">
        <v>15</v>
      </c>
      <c r="B216" s="1">
        <v>44913</v>
      </c>
      <c r="C216" t="s">
        <v>4</v>
      </c>
      <c r="D216" t="s">
        <v>17</v>
      </c>
      <c r="H216">
        <v>0</v>
      </c>
      <c r="I216">
        <v>1425</v>
      </c>
      <c r="J216">
        <f>VLOOKUP(C216, ELO!$A$1:$D$33, 4, FALSE)</f>
        <v>1683</v>
      </c>
      <c r="K216">
        <f>VLOOKUP(D216, ELO!$A$1:$D$33, 4, FALSE)</f>
        <v>1578</v>
      </c>
      <c r="L216">
        <f t="shared" si="12"/>
        <v>158.69999999999999</v>
      </c>
      <c r="M216">
        <f t="shared" si="13"/>
        <v>1425</v>
      </c>
      <c r="N216" s="2">
        <f t="shared" si="14"/>
        <v>0.71372618278734656</v>
      </c>
      <c r="O216" s="2">
        <f t="shared" si="15"/>
        <v>0.28627381721265344</v>
      </c>
      <c r="Q216" t="s">
        <v>67</v>
      </c>
      <c r="S216" s="2">
        <v>0.35530657329721416</v>
      </c>
    </row>
    <row r="217" spans="1:19" x14ac:dyDescent="0.2">
      <c r="A217">
        <v>15</v>
      </c>
      <c r="B217" s="1">
        <v>44913</v>
      </c>
      <c r="C217" t="s">
        <v>32</v>
      </c>
      <c r="D217" t="s">
        <v>22</v>
      </c>
      <c r="H217">
        <v>0</v>
      </c>
      <c r="I217">
        <v>228</v>
      </c>
      <c r="J217">
        <f>VLOOKUP(C217, ELO!$A$1:$D$33, 4, FALSE)</f>
        <v>1471</v>
      </c>
      <c r="K217">
        <f>VLOOKUP(D217, ELO!$A$1:$D$33, 4, FALSE)</f>
        <v>1451</v>
      </c>
      <c r="L217">
        <f>J217-K217+48+4*(M217/1000)+25</f>
        <v>93.912000000000006</v>
      </c>
      <c r="M217">
        <f t="shared" si="13"/>
        <v>228</v>
      </c>
      <c r="N217" s="2">
        <f t="shared" si="14"/>
        <v>0.63195219785928314</v>
      </c>
      <c r="O217" s="2">
        <f t="shared" si="15"/>
        <v>0.36804780214071686</v>
      </c>
      <c r="Q217" t="s">
        <v>68</v>
      </c>
      <c r="S217" s="2">
        <v>0.64469342670278584</v>
      </c>
    </row>
    <row r="218" spans="1:19" x14ac:dyDescent="0.2">
      <c r="A218">
        <v>15</v>
      </c>
      <c r="B218" s="1">
        <v>44913</v>
      </c>
      <c r="C218" t="s">
        <v>6</v>
      </c>
      <c r="D218" t="s">
        <v>25</v>
      </c>
      <c r="H218">
        <v>0</v>
      </c>
      <c r="I218">
        <v>768</v>
      </c>
      <c r="J218">
        <f>VLOOKUP(C218, ELO!$A$1:$D$33, 4, FALSE)</f>
        <v>1417</v>
      </c>
      <c r="K218">
        <f>VLOOKUP(D218, ELO!$A$1:$D$33, 4, FALSE)</f>
        <v>1586</v>
      </c>
      <c r="L218">
        <f>J218-K218+48+4*(M218/1000)+25</f>
        <v>-92.927999999999997</v>
      </c>
      <c r="M218">
        <f t="shared" si="13"/>
        <v>768</v>
      </c>
      <c r="N218" s="2">
        <f t="shared" si="14"/>
        <v>0.36936624956083025</v>
      </c>
      <c r="O218" s="2">
        <f t="shared" si="15"/>
        <v>0.63063375043916969</v>
      </c>
    </row>
    <row r="219" spans="1:19" x14ac:dyDescent="0.2">
      <c r="A219">
        <v>15</v>
      </c>
      <c r="B219" s="1">
        <v>44913</v>
      </c>
      <c r="C219" t="s">
        <v>5</v>
      </c>
      <c r="D219" t="s">
        <v>26</v>
      </c>
      <c r="H219">
        <v>0</v>
      </c>
      <c r="I219">
        <v>438</v>
      </c>
      <c r="J219">
        <f>VLOOKUP(C219, ELO!$A$1:$D$33, 4, FALSE)</f>
        <v>1387</v>
      </c>
      <c r="K219">
        <f>VLOOKUP(D219, ELO!$A$1:$D$33, 4, FALSE)</f>
        <v>1472</v>
      </c>
      <c r="L219">
        <f t="shared" si="12"/>
        <v>-35.247999999999998</v>
      </c>
      <c r="M219">
        <f t="shared" si="13"/>
        <v>438</v>
      </c>
      <c r="N219" s="2">
        <f t="shared" si="14"/>
        <v>0.44944736895796278</v>
      </c>
      <c r="O219" s="2">
        <f t="shared" si="15"/>
        <v>0.55055263104203722</v>
      </c>
    </row>
    <row r="220" spans="1:19" x14ac:dyDescent="0.2">
      <c r="A220">
        <v>15</v>
      </c>
      <c r="B220" s="1">
        <v>44913</v>
      </c>
      <c r="C220" t="s">
        <v>8</v>
      </c>
      <c r="D220" t="s">
        <v>3</v>
      </c>
      <c r="H220">
        <v>0</v>
      </c>
      <c r="I220">
        <v>377</v>
      </c>
      <c r="J220">
        <f>VLOOKUP(C220, ELO!$A$1:$D$33, 4, FALSE)</f>
        <v>1531</v>
      </c>
      <c r="K220">
        <f>VLOOKUP(D220, ELO!$A$1:$D$33, 4, FALSE)</f>
        <v>1565</v>
      </c>
      <c r="L220">
        <f t="shared" si="12"/>
        <v>15.507999999999999</v>
      </c>
      <c r="M220">
        <f t="shared" si="13"/>
        <v>377</v>
      </c>
      <c r="N220" s="2">
        <f t="shared" si="14"/>
        <v>0.52230299627949806</v>
      </c>
      <c r="O220" s="2">
        <f t="shared" si="15"/>
        <v>0.47769700372050194</v>
      </c>
    </row>
    <row r="221" spans="1:19" x14ac:dyDescent="0.2">
      <c r="A221">
        <v>15</v>
      </c>
      <c r="B221" s="1">
        <v>44913</v>
      </c>
      <c r="C221" t="s">
        <v>10</v>
      </c>
      <c r="D221" t="s">
        <v>1</v>
      </c>
      <c r="H221">
        <v>0</v>
      </c>
      <c r="I221">
        <v>904</v>
      </c>
      <c r="J221">
        <f>VLOOKUP(C221, ELO!$A$1:$D$33, 4, FALSE)</f>
        <v>1521</v>
      </c>
      <c r="K221">
        <f>VLOOKUP(D221, ELO!$A$1:$D$33, 4, FALSE)</f>
        <v>1495</v>
      </c>
      <c r="L221">
        <f t="shared" si="12"/>
        <v>77.616</v>
      </c>
      <c r="M221">
        <f t="shared" si="13"/>
        <v>904</v>
      </c>
      <c r="N221" s="2">
        <f t="shared" si="14"/>
        <v>0.60987661645421209</v>
      </c>
      <c r="O221" s="2">
        <f t="shared" si="15"/>
        <v>0.39012338354578791</v>
      </c>
    </row>
    <row r="222" spans="1:19" x14ac:dyDescent="0.2">
      <c r="A222">
        <v>15</v>
      </c>
      <c r="B222" s="1">
        <v>44913</v>
      </c>
      <c r="C222" t="s">
        <v>31</v>
      </c>
      <c r="D222" t="s">
        <v>7</v>
      </c>
      <c r="H222">
        <v>0</v>
      </c>
      <c r="I222">
        <v>935</v>
      </c>
      <c r="J222">
        <f>VLOOKUP(C222, ELO!$A$1:$D$33, 4, FALSE)</f>
        <v>1641</v>
      </c>
      <c r="K222">
        <f>VLOOKUP(D222, ELO!$A$1:$D$33, 4, FALSE)</f>
        <v>1504</v>
      </c>
      <c r="L222">
        <f t="shared" si="12"/>
        <v>188.74</v>
      </c>
      <c r="M222">
        <f t="shared" si="13"/>
        <v>935</v>
      </c>
      <c r="N222" s="2">
        <f t="shared" si="14"/>
        <v>0.74771731790182305</v>
      </c>
      <c r="O222" s="2">
        <f t="shared" si="15"/>
        <v>0.25228268209817695</v>
      </c>
    </row>
    <row r="223" spans="1:19" x14ac:dyDescent="0.2">
      <c r="A223">
        <v>15</v>
      </c>
      <c r="B223" s="1">
        <v>44913</v>
      </c>
      <c r="C223" t="s">
        <v>28</v>
      </c>
      <c r="D223" t="s">
        <v>20</v>
      </c>
      <c r="H223">
        <v>0</v>
      </c>
      <c r="I223">
        <v>2007</v>
      </c>
      <c r="J223">
        <f>VLOOKUP(C223, ELO!$A$1:$D$33, 4, FALSE)</f>
        <v>1558</v>
      </c>
      <c r="K223">
        <f>VLOOKUP(D223, ELO!$A$1:$D$33, 4, FALSE)</f>
        <v>1490</v>
      </c>
      <c r="L223">
        <f t="shared" si="12"/>
        <v>124.02800000000001</v>
      </c>
      <c r="M223">
        <f t="shared" si="13"/>
        <v>2007</v>
      </c>
      <c r="N223" s="2">
        <f t="shared" si="14"/>
        <v>0.67127614870975472</v>
      </c>
      <c r="O223" s="2">
        <f t="shared" si="15"/>
        <v>0.32872385129024528</v>
      </c>
    </row>
    <row r="224" spans="1:19" x14ac:dyDescent="0.2">
      <c r="A224">
        <v>15</v>
      </c>
      <c r="B224" s="1">
        <v>44913</v>
      </c>
      <c r="C224" t="s">
        <v>24</v>
      </c>
      <c r="D224" t="s">
        <v>19</v>
      </c>
      <c r="H224">
        <v>0</v>
      </c>
      <c r="I224">
        <v>2722</v>
      </c>
      <c r="J224">
        <f>VLOOKUP(C224, ELO!$A$1:$D$33, 4, FALSE)</f>
        <v>1457</v>
      </c>
      <c r="K224">
        <f>VLOOKUP(D224, ELO!$A$1:$D$33, 4, FALSE)</f>
        <v>1509</v>
      </c>
      <c r="L224">
        <f t="shared" si="12"/>
        <v>6.8879999999999999</v>
      </c>
      <c r="M224">
        <f t="shared" si="13"/>
        <v>2722</v>
      </c>
      <c r="N224" s="2">
        <f t="shared" si="14"/>
        <v>0.50991133034015901</v>
      </c>
      <c r="O224" s="2">
        <f t="shared" si="15"/>
        <v>0.49008866965984099</v>
      </c>
    </row>
    <row r="225" spans="1:15" x14ac:dyDescent="0.2">
      <c r="A225">
        <v>15</v>
      </c>
      <c r="B225" s="1">
        <v>44914</v>
      </c>
      <c r="C225" t="s">
        <v>12</v>
      </c>
      <c r="D225" t="s">
        <v>27</v>
      </c>
      <c r="H225">
        <v>0</v>
      </c>
      <c r="I225">
        <v>2125</v>
      </c>
      <c r="J225">
        <f>VLOOKUP(C225, ELO!$A$1:$D$33, 4, FALSE)</f>
        <v>1572</v>
      </c>
      <c r="K225">
        <f>VLOOKUP(D225, ELO!$A$1:$D$33, 4, FALSE)</f>
        <v>1550</v>
      </c>
      <c r="L225">
        <f>J225-K225+48+4*(M225/1000)+25</f>
        <v>103.5</v>
      </c>
      <c r="M225">
        <f t="shared" si="13"/>
        <v>2125</v>
      </c>
      <c r="N225" s="2">
        <f t="shared" si="14"/>
        <v>0.64469342670278584</v>
      </c>
      <c r="O225" s="2">
        <f t="shared" si="15"/>
        <v>0.35530657329721416</v>
      </c>
    </row>
    <row r="226" spans="1:15" x14ac:dyDescent="0.2">
      <c r="A226">
        <v>16</v>
      </c>
      <c r="B226" s="1">
        <v>44917</v>
      </c>
      <c r="C226" t="s">
        <v>23</v>
      </c>
      <c r="D226" t="s">
        <v>15</v>
      </c>
      <c r="H226">
        <v>0</v>
      </c>
      <c r="I226">
        <v>953</v>
      </c>
      <c r="J226">
        <f>VLOOKUP(C226, ELO!$A$1:$D$33, 4, FALSE)</f>
        <v>1358</v>
      </c>
      <c r="K226">
        <f>VLOOKUP(D226, ELO!$A$1:$D$33, 4, FALSE)</f>
        <v>1436</v>
      </c>
      <c r="L226">
        <f t="shared" si="12"/>
        <v>-26.187999999999999</v>
      </c>
      <c r="M226">
        <f t="shared" si="13"/>
        <v>953</v>
      </c>
      <c r="N226" s="2">
        <f t="shared" si="14"/>
        <v>0.46238364948247085</v>
      </c>
      <c r="O226" s="2">
        <f t="shared" si="15"/>
        <v>0.5376163505175291</v>
      </c>
    </row>
    <row r="227" spans="1:15" x14ac:dyDescent="0.2">
      <c r="A227">
        <v>16</v>
      </c>
      <c r="B227" s="1">
        <v>44919</v>
      </c>
      <c r="C227" t="s">
        <v>3</v>
      </c>
      <c r="D227" t="s">
        <v>2</v>
      </c>
      <c r="H227">
        <v>0</v>
      </c>
      <c r="I227">
        <v>679</v>
      </c>
      <c r="J227">
        <f>VLOOKUP(C227, ELO!$A$1:$D$33, 4, FALSE)</f>
        <v>1565</v>
      </c>
      <c r="K227">
        <f>VLOOKUP(D227, ELO!$A$1:$D$33, 4, FALSE)</f>
        <v>1364</v>
      </c>
      <c r="L227">
        <f t="shared" si="12"/>
        <v>251.71600000000001</v>
      </c>
      <c r="M227">
        <f t="shared" si="13"/>
        <v>679</v>
      </c>
      <c r="N227" s="2">
        <f t="shared" si="14"/>
        <v>0.80984352639155122</v>
      </c>
      <c r="O227" s="2">
        <f t="shared" si="15"/>
        <v>0.19015647360844878</v>
      </c>
    </row>
    <row r="228" spans="1:15" x14ac:dyDescent="0.2">
      <c r="A228">
        <v>16</v>
      </c>
      <c r="B228" s="1">
        <v>44919</v>
      </c>
      <c r="C228" t="s">
        <v>6</v>
      </c>
      <c r="D228" t="s">
        <v>4</v>
      </c>
      <c r="H228">
        <v>0</v>
      </c>
      <c r="I228">
        <v>545</v>
      </c>
      <c r="J228">
        <f>VLOOKUP(C228, ELO!$A$1:$D$33, 4, FALSE)</f>
        <v>1417</v>
      </c>
      <c r="K228">
        <f>VLOOKUP(D228, ELO!$A$1:$D$33, 4, FALSE)</f>
        <v>1683</v>
      </c>
      <c r="L228">
        <f t="shared" si="12"/>
        <v>-215.82</v>
      </c>
      <c r="M228">
        <f t="shared" si="13"/>
        <v>545</v>
      </c>
      <c r="N228" s="2">
        <f t="shared" si="14"/>
        <v>0.22402549778044517</v>
      </c>
      <c r="O228" s="2">
        <f t="shared" si="15"/>
        <v>0.77597450221955477</v>
      </c>
    </row>
    <row r="229" spans="1:15" x14ac:dyDescent="0.2">
      <c r="A229">
        <v>16</v>
      </c>
      <c r="B229" s="1">
        <v>44919</v>
      </c>
      <c r="C229" t="s">
        <v>19</v>
      </c>
      <c r="D229" t="s">
        <v>7</v>
      </c>
      <c r="H229">
        <v>0</v>
      </c>
      <c r="I229">
        <v>841</v>
      </c>
      <c r="J229">
        <f>VLOOKUP(C229, ELO!$A$1:$D$33, 4, FALSE)</f>
        <v>1509</v>
      </c>
      <c r="K229">
        <f>VLOOKUP(D229, ELO!$A$1:$D$33, 4, FALSE)</f>
        <v>1504</v>
      </c>
      <c r="L229">
        <f t="shared" si="12"/>
        <v>56.363999999999997</v>
      </c>
      <c r="M229">
        <f t="shared" si="13"/>
        <v>841</v>
      </c>
      <c r="N229" s="2">
        <f t="shared" si="14"/>
        <v>0.58041013616297177</v>
      </c>
      <c r="O229" s="2">
        <f t="shared" si="15"/>
        <v>0.41958986383702823</v>
      </c>
    </row>
    <row r="230" spans="1:15" x14ac:dyDescent="0.2">
      <c r="A230">
        <v>16</v>
      </c>
      <c r="B230" s="1">
        <v>44919</v>
      </c>
      <c r="C230" t="s">
        <v>5</v>
      </c>
      <c r="D230" t="s">
        <v>11</v>
      </c>
      <c r="H230">
        <v>0</v>
      </c>
      <c r="I230">
        <v>675</v>
      </c>
      <c r="J230">
        <f>VLOOKUP(C230, ELO!$A$1:$D$33, 4, FALSE)</f>
        <v>1387</v>
      </c>
      <c r="K230">
        <f>VLOOKUP(D230, ELO!$A$1:$D$33, 4, FALSE)</f>
        <v>1431</v>
      </c>
      <c r="L230">
        <f t="shared" si="12"/>
        <v>6.7</v>
      </c>
      <c r="M230">
        <f t="shared" si="13"/>
        <v>675</v>
      </c>
      <c r="N230" s="2">
        <f t="shared" si="14"/>
        <v>0.50964088002804175</v>
      </c>
      <c r="O230" s="2">
        <f t="shared" si="15"/>
        <v>0.49035911997195825</v>
      </c>
    </row>
    <row r="231" spans="1:15" x14ac:dyDescent="0.2">
      <c r="A231">
        <v>16</v>
      </c>
      <c r="B231" s="1">
        <v>44919</v>
      </c>
      <c r="C231" t="s">
        <v>20</v>
      </c>
      <c r="D231" t="s">
        <v>13</v>
      </c>
      <c r="H231">
        <v>0</v>
      </c>
      <c r="I231">
        <v>859</v>
      </c>
      <c r="J231">
        <f>VLOOKUP(C231, ELO!$A$1:$D$33, 4, FALSE)</f>
        <v>1490</v>
      </c>
      <c r="K231">
        <f>VLOOKUP(D231, ELO!$A$1:$D$33, 4, FALSE)</f>
        <v>1353</v>
      </c>
      <c r="L231">
        <f t="shared" si="12"/>
        <v>188.43600000000001</v>
      </c>
      <c r="M231">
        <f t="shared" si="13"/>
        <v>859</v>
      </c>
      <c r="N231" s="2">
        <f t="shared" si="14"/>
        <v>0.74738706826018719</v>
      </c>
      <c r="O231" s="2">
        <f t="shared" si="15"/>
        <v>0.25261293173981281</v>
      </c>
    </row>
    <row r="232" spans="1:15" x14ac:dyDescent="0.2">
      <c r="A232">
        <v>16</v>
      </c>
      <c r="B232" s="1">
        <v>44919</v>
      </c>
      <c r="C232" t="s">
        <v>8</v>
      </c>
      <c r="D232" t="s">
        <v>21</v>
      </c>
      <c r="H232">
        <v>0</v>
      </c>
      <c r="I232">
        <v>1070</v>
      </c>
      <c r="J232">
        <f>VLOOKUP(C232, ELO!$A$1:$D$33, 4, FALSE)</f>
        <v>1531</v>
      </c>
      <c r="K232">
        <f>VLOOKUP(D232, ELO!$A$1:$D$33, 4, FALSE)</f>
        <v>1492</v>
      </c>
      <c r="L232">
        <f t="shared" si="12"/>
        <v>91.28</v>
      </c>
      <c r="M232">
        <f t="shared" si="13"/>
        <v>1070</v>
      </c>
      <c r="N232" s="2">
        <f t="shared" si="14"/>
        <v>0.62842125385989145</v>
      </c>
      <c r="O232" s="2">
        <f t="shared" si="15"/>
        <v>0.37157874614010855</v>
      </c>
    </row>
    <row r="233" spans="1:15" x14ac:dyDescent="0.2">
      <c r="A233">
        <v>16</v>
      </c>
      <c r="B233" s="1">
        <v>44919</v>
      </c>
      <c r="C233" t="s">
        <v>18</v>
      </c>
      <c r="D233" t="s">
        <v>22</v>
      </c>
      <c r="H233">
        <v>0</v>
      </c>
      <c r="I233">
        <v>1211</v>
      </c>
      <c r="J233">
        <f>VLOOKUP(C233, ELO!$A$1:$D$33, 4, FALSE)</f>
        <v>1529</v>
      </c>
      <c r="K233">
        <f>VLOOKUP(D233, ELO!$A$1:$D$33, 4, FALSE)</f>
        <v>1451</v>
      </c>
      <c r="L233">
        <f t="shared" si="12"/>
        <v>130.84399999999999</v>
      </c>
      <c r="M233">
        <f t="shared" si="13"/>
        <v>1211</v>
      </c>
      <c r="N233" s="2">
        <f t="shared" si="14"/>
        <v>0.67987526042214608</v>
      </c>
      <c r="O233" s="2">
        <f t="shared" si="15"/>
        <v>0.32012473957785392</v>
      </c>
    </row>
    <row r="234" spans="1:15" x14ac:dyDescent="0.2">
      <c r="A234">
        <v>16</v>
      </c>
      <c r="B234" s="1">
        <v>44919</v>
      </c>
      <c r="C234" t="s">
        <v>16</v>
      </c>
      <c r="D234" t="s">
        <v>30</v>
      </c>
      <c r="H234">
        <v>0</v>
      </c>
      <c r="I234">
        <v>1872</v>
      </c>
      <c r="J234">
        <f>VLOOKUP(C234, ELO!$A$1:$D$33, 4, FALSE)</f>
        <v>1642</v>
      </c>
      <c r="K234">
        <f>VLOOKUP(D234, ELO!$A$1:$D$33, 4, FALSE)</f>
        <v>1417</v>
      </c>
      <c r="L234">
        <f t="shared" si="12"/>
        <v>280.488</v>
      </c>
      <c r="M234">
        <f t="shared" si="13"/>
        <v>1872</v>
      </c>
      <c r="N234" s="2">
        <f t="shared" si="14"/>
        <v>0.83405164769897344</v>
      </c>
      <c r="O234" s="2">
        <f t="shared" si="15"/>
        <v>0.16594835230102656</v>
      </c>
    </row>
    <row r="235" spans="1:15" x14ac:dyDescent="0.2">
      <c r="A235">
        <v>16</v>
      </c>
      <c r="B235" s="1">
        <v>44919</v>
      </c>
      <c r="C235" t="s">
        <v>29</v>
      </c>
      <c r="D235" t="s">
        <v>32</v>
      </c>
      <c r="H235">
        <v>0</v>
      </c>
      <c r="I235">
        <v>2834</v>
      </c>
      <c r="J235">
        <f>VLOOKUP(C235, ELO!$A$1:$D$33, 4, FALSE)</f>
        <v>1535</v>
      </c>
      <c r="K235">
        <f>VLOOKUP(D235, ELO!$A$1:$D$33, 4, FALSE)</f>
        <v>1471</v>
      </c>
      <c r="L235">
        <f t="shared" si="12"/>
        <v>123.336</v>
      </c>
      <c r="M235">
        <f t="shared" si="13"/>
        <v>2834</v>
      </c>
      <c r="N235" s="2">
        <f t="shared" si="14"/>
        <v>0.67039653891066775</v>
      </c>
      <c r="O235" s="2">
        <f t="shared" si="15"/>
        <v>0.32960346108933225</v>
      </c>
    </row>
    <row r="236" spans="1:15" x14ac:dyDescent="0.2">
      <c r="A236">
        <v>16</v>
      </c>
      <c r="B236" s="1">
        <v>44919</v>
      </c>
      <c r="C236" t="s">
        <v>9</v>
      </c>
      <c r="D236" t="s">
        <v>25</v>
      </c>
      <c r="H236">
        <v>0</v>
      </c>
      <c r="I236">
        <v>1501</v>
      </c>
      <c r="J236">
        <f>VLOOKUP(C236, ELO!$A$1:$D$33, 4, FALSE)</f>
        <v>1536</v>
      </c>
      <c r="K236">
        <f>VLOOKUP(D236, ELO!$A$1:$D$33, 4, FALSE)</f>
        <v>1586</v>
      </c>
      <c r="L236">
        <f t="shared" si="12"/>
        <v>4.0039999999999996</v>
      </c>
      <c r="M236">
        <f t="shared" si="13"/>
        <v>1501</v>
      </c>
      <c r="N236" s="2">
        <f t="shared" si="14"/>
        <v>0.50576196411017726</v>
      </c>
      <c r="O236" s="2">
        <f t="shared" si="15"/>
        <v>0.49423803588982274</v>
      </c>
    </row>
    <row r="237" spans="1:15" x14ac:dyDescent="0.2">
      <c r="A237">
        <v>16</v>
      </c>
      <c r="B237" s="1">
        <v>44919</v>
      </c>
      <c r="C237" t="s">
        <v>26</v>
      </c>
      <c r="D237" t="s">
        <v>24</v>
      </c>
      <c r="H237">
        <v>0</v>
      </c>
      <c r="I237">
        <v>2210</v>
      </c>
      <c r="J237">
        <f>VLOOKUP(C237, ELO!$A$1:$D$33, 4, FALSE)</f>
        <v>1472</v>
      </c>
      <c r="K237">
        <f>VLOOKUP(D237, ELO!$A$1:$D$33, 4, FALSE)</f>
        <v>1457</v>
      </c>
      <c r="L237">
        <f t="shared" si="12"/>
        <v>71.84</v>
      </c>
      <c r="M237">
        <f t="shared" si="13"/>
        <v>2210</v>
      </c>
      <c r="N237" s="2">
        <f t="shared" si="14"/>
        <v>0.60193742608363043</v>
      </c>
      <c r="O237" s="2">
        <f t="shared" si="15"/>
        <v>0.39806257391636957</v>
      </c>
    </row>
    <row r="238" spans="1:15" x14ac:dyDescent="0.2">
      <c r="A238">
        <v>16</v>
      </c>
      <c r="B238" s="1">
        <v>44920</v>
      </c>
      <c r="C238" t="s">
        <v>17</v>
      </c>
      <c r="D238" t="s">
        <v>12</v>
      </c>
      <c r="H238">
        <v>0</v>
      </c>
      <c r="I238">
        <v>1594</v>
      </c>
      <c r="J238">
        <f>VLOOKUP(C238, ELO!$A$1:$D$33, 4, FALSE)</f>
        <v>1578</v>
      </c>
      <c r="K238">
        <f>VLOOKUP(D238, ELO!$A$1:$D$33, 4, FALSE)</f>
        <v>1572</v>
      </c>
      <c r="L238">
        <f t="shared" si="12"/>
        <v>60.375999999999998</v>
      </c>
      <c r="M238">
        <f t="shared" si="13"/>
        <v>1594</v>
      </c>
      <c r="N238" s="2">
        <f t="shared" si="14"/>
        <v>0.58602386673920637</v>
      </c>
      <c r="O238" s="2">
        <f t="shared" si="15"/>
        <v>0.41397613326079363</v>
      </c>
    </row>
    <row r="239" spans="1:15" x14ac:dyDescent="0.2">
      <c r="A239">
        <v>16</v>
      </c>
      <c r="B239" s="1">
        <v>44920</v>
      </c>
      <c r="C239" t="s">
        <v>27</v>
      </c>
      <c r="D239" t="s">
        <v>10</v>
      </c>
      <c r="H239">
        <v>0</v>
      </c>
      <c r="I239">
        <v>1019</v>
      </c>
      <c r="J239">
        <f>VLOOKUP(C239, ELO!$A$1:$D$33, 4, FALSE)</f>
        <v>1550</v>
      </c>
      <c r="K239">
        <f>VLOOKUP(D239, ELO!$A$1:$D$33, 4, FALSE)</f>
        <v>1521</v>
      </c>
      <c r="L239">
        <f t="shared" si="12"/>
        <v>81.075999999999993</v>
      </c>
      <c r="M239">
        <f t="shared" si="13"/>
        <v>1019</v>
      </c>
      <c r="N239" s="2">
        <f t="shared" si="14"/>
        <v>0.61460499285262249</v>
      </c>
      <c r="O239" s="2">
        <f t="shared" si="15"/>
        <v>0.38539500714737751</v>
      </c>
    </row>
    <row r="240" spans="1:15" x14ac:dyDescent="0.2">
      <c r="A240">
        <v>16</v>
      </c>
      <c r="B240" s="1">
        <v>44920</v>
      </c>
      <c r="C240" t="s">
        <v>1</v>
      </c>
      <c r="D240" t="s">
        <v>31</v>
      </c>
      <c r="H240">
        <v>0</v>
      </c>
      <c r="I240">
        <v>2184</v>
      </c>
      <c r="J240">
        <f>VLOOKUP(C240, ELO!$A$1:$D$33, 4, FALSE)</f>
        <v>1495</v>
      </c>
      <c r="K240">
        <f>VLOOKUP(D240, ELO!$A$1:$D$33, 4, FALSE)</f>
        <v>1641</v>
      </c>
      <c r="L240">
        <f t="shared" si="12"/>
        <v>-89.263999999999996</v>
      </c>
      <c r="M240">
        <f t="shared" si="13"/>
        <v>2184</v>
      </c>
      <c r="N240" s="2">
        <f t="shared" si="14"/>
        <v>0.37429262713383427</v>
      </c>
      <c r="O240" s="2">
        <f t="shared" si="15"/>
        <v>0.62570737286616573</v>
      </c>
    </row>
    <row r="241" spans="1:15" x14ac:dyDescent="0.2">
      <c r="A241">
        <v>16</v>
      </c>
      <c r="B241" s="1">
        <v>44921</v>
      </c>
      <c r="C241" t="s">
        <v>14</v>
      </c>
      <c r="D241" t="s">
        <v>28</v>
      </c>
      <c r="H241">
        <v>0</v>
      </c>
      <c r="I241">
        <v>2073</v>
      </c>
      <c r="J241">
        <f>VLOOKUP(C241, ELO!$A$1:$D$33, 4, FALSE)</f>
        <v>1478</v>
      </c>
      <c r="K241">
        <f>VLOOKUP(D241, ELO!$A$1:$D$33, 4, FALSE)</f>
        <v>1558</v>
      </c>
      <c r="L241">
        <f t="shared" si="12"/>
        <v>-23.707999999999998</v>
      </c>
      <c r="M241">
        <f t="shared" si="13"/>
        <v>2073</v>
      </c>
      <c r="N241" s="2">
        <f t="shared" si="14"/>
        <v>0.46593430238306488</v>
      </c>
      <c r="O241" s="2">
        <f t="shared" si="15"/>
        <v>0.53406569761693512</v>
      </c>
    </row>
    <row r="242" spans="1:15" x14ac:dyDescent="0.2">
      <c r="A242">
        <v>17</v>
      </c>
      <c r="B242" s="1">
        <v>44924</v>
      </c>
      <c r="C242" t="s">
        <v>20</v>
      </c>
      <c r="D242" t="s">
        <v>9</v>
      </c>
      <c r="H242">
        <v>0</v>
      </c>
      <c r="I242">
        <v>667</v>
      </c>
      <c r="J242">
        <f>VLOOKUP(C242, ELO!$A$1:$D$33, 4, FALSE)</f>
        <v>1490</v>
      </c>
      <c r="K242">
        <f>VLOOKUP(D242, ELO!$A$1:$D$33, 4, FALSE)</f>
        <v>1536</v>
      </c>
      <c r="L242">
        <f t="shared" si="12"/>
        <v>4.6680000000000001</v>
      </c>
      <c r="M242">
        <f t="shared" si="13"/>
        <v>667</v>
      </c>
      <c r="N242" s="2">
        <f t="shared" si="14"/>
        <v>0.50671738781743747</v>
      </c>
      <c r="O242" s="2">
        <f t="shared" si="15"/>
        <v>0.49328261218256253</v>
      </c>
    </row>
    <row r="243" spans="1:15" x14ac:dyDescent="0.2">
      <c r="A243">
        <v>17</v>
      </c>
      <c r="B243" s="1">
        <v>44927</v>
      </c>
      <c r="C243" t="s">
        <v>31</v>
      </c>
      <c r="D243" t="s">
        <v>5</v>
      </c>
      <c r="H243">
        <v>0</v>
      </c>
      <c r="I243">
        <v>581</v>
      </c>
      <c r="J243">
        <f>VLOOKUP(C243, ELO!$A$1:$D$33, 4, FALSE)</f>
        <v>1641</v>
      </c>
      <c r="K243">
        <f>VLOOKUP(D243, ELO!$A$1:$D$33, 4, FALSE)</f>
        <v>1387</v>
      </c>
      <c r="L243">
        <f t="shared" si="12"/>
        <v>304.32400000000001</v>
      </c>
      <c r="M243">
        <f t="shared" si="13"/>
        <v>581</v>
      </c>
      <c r="N243" s="2">
        <f t="shared" si="14"/>
        <v>0.85218344016646197</v>
      </c>
      <c r="O243" s="2">
        <f t="shared" si="15"/>
        <v>0.14781655983353803</v>
      </c>
    </row>
    <row r="244" spans="1:15" x14ac:dyDescent="0.2">
      <c r="A244">
        <v>17</v>
      </c>
      <c r="B244" s="1">
        <v>44927</v>
      </c>
      <c r="C244" t="s">
        <v>11</v>
      </c>
      <c r="D244" t="s">
        <v>6</v>
      </c>
      <c r="H244">
        <v>0</v>
      </c>
      <c r="I244">
        <v>283</v>
      </c>
      <c r="J244">
        <f>VLOOKUP(C244, ELO!$A$1:$D$33, 4, FALSE)</f>
        <v>1431</v>
      </c>
      <c r="K244">
        <f>VLOOKUP(D244, ELO!$A$1:$D$33, 4, FALSE)</f>
        <v>1417</v>
      </c>
      <c r="L244">
        <f t="shared" si="12"/>
        <v>63.131999999999998</v>
      </c>
      <c r="M244">
        <f t="shared" si="13"/>
        <v>283</v>
      </c>
      <c r="N244" s="2">
        <f t="shared" si="14"/>
        <v>0.58986734227565463</v>
      </c>
      <c r="O244" s="2">
        <f t="shared" si="15"/>
        <v>0.41013265772434537</v>
      </c>
    </row>
    <row r="245" spans="1:15" x14ac:dyDescent="0.2">
      <c r="A245">
        <v>17</v>
      </c>
      <c r="B245" s="1">
        <v>44927</v>
      </c>
      <c r="C245" t="s">
        <v>32</v>
      </c>
      <c r="D245" t="s">
        <v>8</v>
      </c>
      <c r="H245">
        <v>0</v>
      </c>
      <c r="I245">
        <v>370</v>
      </c>
      <c r="J245">
        <f>VLOOKUP(C245, ELO!$A$1:$D$33, 4, FALSE)</f>
        <v>1471</v>
      </c>
      <c r="K245">
        <f>VLOOKUP(D245, ELO!$A$1:$D$33, 4, FALSE)</f>
        <v>1531</v>
      </c>
      <c r="L245">
        <f t="shared" si="12"/>
        <v>-10.52</v>
      </c>
      <c r="M245">
        <f t="shared" si="13"/>
        <v>370</v>
      </c>
      <c r="N245" s="2">
        <f t="shared" si="14"/>
        <v>0.48486512803592274</v>
      </c>
      <c r="O245" s="2">
        <f t="shared" si="15"/>
        <v>0.51513487196407726</v>
      </c>
    </row>
    <row r="246" spans="1:15" x14ac:dyDescent="0.2">
      <c r="A246">
        <v>17</v>
      </c>
      <c r="B246" s="1">
        <v>44927</v>
      </c>
      <c r="C246" t="s">
        <v>22</v>
      </c>
      <c r="D246" t="s">
        <v>14</v>
      </c>
      <c r="H246">
        <v>0</v>
      </c>
      <c r="I246">
        <v>715</v>
      </c>
      <c r="J246">
        <f>VLOOKUP(C246, ELO!$A$1:$D$33, 4, FALSE)</f>
        <v>1451</v>
      </c>
      <c r="K246">
        <f>VLOOKUP(D246, ELO!$A$1:$D$33, 4, FALSE)</f>
        <v>1478</v>
      </c>
      <c r="L246">
        <f t="shared" si="12"/>
        <v>23.86</v>
      </c>
      <c r="M246">
        <f t="shared" si="13"/>
        <v>715</v>
      </c>
      <c r="N246" s="2">
        <f t="shared" si="14"/>
        <v>0.53428342130492879</v>
      </c>
      <c r="O246" s="2">
        <f t="shared" si="15"/>
        <v>0.46571657869507121</v>
      </c>
    </row>
    <row r="247" spans="1:15" x14ac:dyDescent="0.2">
      <c r="A247">
        <v>17</v>
      </c>
      <c r="B247" s="1">
        <v>44927</v>
      </c>
      <c r="C247" t="s">
        <v>2</v>
      </c>
      <c r="D247" t="s">
        <v>1</v>
      </c>
      <c r="H247">
        <v>0</v>
      </c>
      <c r="I247">
        <v>1868</v>
      </c>
      <c r="J247">
        <f>VLOOKUP(C247, ELO!$A$1:$D$33, 4, FALSE)</f>
        <v>1364</v>
      </c>
      <c r="K247">
        <f>VLOOKUP(D247, ELO!$A$1:$D$33, 4, FALSE)</f>
        <v>1495</v>
      </c>
      <c r="L247">
        <f t="shared" si="12"/>
        <v>-75.528000000000006</v>
      </c>
      <c r="M247">
        <f t="shared" si="13"/>
        <v>1868</v>
      </c>
      <c r="N247" s="2">
        <f t="shared" si="14"/>
        <v>0.39298689454576813</v>
      </c>
      <c r="O247" s="2">
        <f t="shared" si="15"/>
        <v>0.60701310545423182</v>
      </c>
    </row>
    <row r="248" spans="1:15" x14ac:dyDescent="0.2">
      <c r="A248">
        <v>17</v>
      </c>
      <c r="B248" s="1">
        <v>44927</v>
      </c>
      <c r="C248" t="s">
        <v>16</v>
      </c>
      <c r="D248" t="s">
        <v>10</v>
      </c>
      <c r="H248">
        <v>0</v>
      </c>
      <c r="I248">
        <v>603</v>
      </c>
      <c r="J248">
        <f>VLOOKUP(C248, ELO!$A$1:$D$33, 4, FALSE)</f>
        <v>1642</v>
      </c>
      <c r="K248">
        <f>VLOOKUP(D248, ELO!$A$1:$D$33, 4, FALSE)</f>
        <v>1521</v>
      </c>
      <c r="L248">
        <f t="shared" si="12"/>
        <v>171.41200000000001</v>
      </c>
      <c r="M248">
        <f t="shared" si="13"/>
        <v>603</v>
      </c>
      <c r="N248" s="2">
        <f t="shared" si="14"/>
        <v>0.72844091748685003</v>
      </c>
      <c r="O248" s="2">
        <f t="shared" si="15"/>
        <v>0.27155908251314997</v>
      </c>
    </row>
    <row r="249" spans="1:15" x14ac:dyDescent="0.2">
      <c r="A249">
        <v>17</v>
      </c>
      <c r="B249" s="1">
        <v>44927</v>
      </c>
      <c r="C249" t="s">
        <v>13</v>
      </c>
      <c r="D249" t="s">
        <v>15</v>
      </c>
      <c r="H249">
        <v>0</v>
      </c>
      <c r="I249">
        <v>884</v>
      </c>
      <c r="J249">
        <f>VLOOKUP(C249, ELO!$A$1:$D$33, 4, FALSE)</f>
        <v>1353</v>
      </c>
      <c r="K249">
        <f>VLOOKUP(D249, ELO!$A$1:$D$33, 4, FALSE)</f>
        <v>1436</v>
      </c>
      <c r="L249">
        <f t="shared" si="12"/>
        <v>-31.463999999999999</v>
      </c>
      <c r="M249">
        <f t="shared" si="13"/>
        <v>884</v>
      </c>
      <c r="N249" s="2">
        <f t="shared" si="14"/>
        <v>0.45484304430983835</v>
      </c>
      <c r="O249" s="2">
        <f t="shared" si="15"/>
        <v>0.54515695569016165</v>
      </c>
    </row>
    <row r="250" spans="1:15" x14ac:dyDescent="0.2">
      <c r="A250">
        <v>17</v>
      </c>
      <c r="B250" s="1">
        <v>44927</v>
      </c>
      <c r="C250" t="s">
        <v>19</v>
      </c>
      <c r="D250" t="s">
        <v>17</v>
      </c>
      <c r="H250">
        <v>0</v>
      </c>
      <c r="I250">
        <v>1492</v>
      </c>
      <c r="J250">
        <f>VLOOKUP(C250, ELO!$A$1:$D$33, 4, FALSE)</f>
        <v>1509</v>
      </c>
      <c r="K250">
        <f>VLOOKUP(D250, ELO!$A$1:$D$33, 4, FALSE)</f>
        <v>1578</v>
      </c>
      <c r="L250">
        <f t="shared" si="12"/>
        <v>-15.032</v>
      </c>
      <c r="M250">
        <f t="shared" si="13"/>
        <v>1492</v>
      </c>
      <c r="N250" s="2">
        <f t="shared" si="14"/>
        <v>0.47838070116124115</v>
      </c>
      <c r="O250" s="2">
        <f t="shared" si="15"/>
        <v>0.5216192988387589</v>
      </c>
    </row>
    <row r="251" spans="1:15" x14ac:dyDescent="0.2">
      <c r="A251">
        <v>17</v>
      </c>
      <c r="B251" s="1">
        <v>44927</v>
      </c>
      <c r="C251" t="s">
        <v>25</v>
      </c>
      <c r="D251" t="s">
        <v>21</v>
      </c>
      <c r="H251">
        <v>0</v>
      </c>
      <c r="I251">
        <v>1245</v>
      </c>
      <c r="J251">
        <f>VLOOKUP(C251, ELO!$A$1:$D$33, 4, FALSE)</f>
        <v>1586</v>
      </c>
      <c r="K251">
        <f>VLOOKUP(D251, ELO!$A$1:$D$33, 4, FALSE)</f>
        <v>1492</v>
      </c>
      <c r="L251">
        <f t="shared" si="12"/>
        <v>146.97999999999999</v>
      </c>
      <c r="M251">
        <f t="shared" si="13"/>
        <v>1245</v>
      </c>
      <c r="N251" s="2">
        <f t="shared" si="14"/>
        <v>0.69974521494904385</v>
      </c>
      <c r="O251" s="2">
        <f t="shared" si="15"/>
        <v>0.30025478505095615</v>
      </c>
    </row>
    <row r="252" spans="1:15" x14ac:dyDescent="0.2">
      <c r="A252">
        <v>17</v>
      </c>
      <c r="B252" s="1">
        <v>44927</v>
      </c>
      <c r="C252" t="s">
        <v>3</v>
      </c>
      <c r="D252" t="s">
        <v>26</v>
      </c>
      <c r="H252">
        <v>0</v>
      </c>
      <c r="I252">
        <v>246</v>
      </c>
      <c r="J252">
        <f>VLOOKUP(C252, ELO!$A$1:$D$33, 4, FALSE)</f>
        <v>1565</v>
      </c>
      <c r="K252">
        <f>VLOOKUP(D252, ELO!$A$1:$D$33, 4, FALSE)</f>
        <v>1472</v>
      </c>
      <c r="L252">
        <f t="shared" si="12"/>
        <v>141.98400000000001</v>
      </c>
      <c r="M252">
        <f t="shared" si="13"/>
        <v>246</v>
      </c>
      <c r="N252" s="2">
        <f t="shared" si="14"/>
        <v>0.69366834548193368</v>
      </c>
      <c r="O252" s="2">
        <f t="shared" si="15"/>
        <v>0.30633165451806632</v>
      </c>
    </row>
    <row r="253" spans="1:15" x14ac:dyDescent="0.2">
      <c r="A253">
        <v>17</v>
      </c>
      <c r="B253" s="1">
        <v>44927</v>
      </c>
      <c r="C253" t="s">
        <v>30</v>
      </c>
      <c r="D253" t="s">
        <v>23</v>
      </c>
      <c r="H253">
        <v>0</v>
      </c>
      <c r="I253">
        <v>2864</v>
      </c>
      <c r="J253">
        <f>VLOOKUP(C253, ELO!$A$1:$D$33, 4, FALSE)</f>
        <v>1417</v>
      </c>
      <c r="K253">
        <f>VLOOKUP(D253, ELO!$A$1:$D$33, 4, FALSE)</f>
        <v>1358</v>
      </c>
      <c r="L253">
        <f t="shared" si="12"/>
        <v>118.456</v>
      </c>
      <c r="M253">
        <f t="shared" si="13"/>
        <v>2864</v>
      </c>
      <c r="N253" s="2">
        <f t="shared" si="14"/>
        <v>0.66415984859415689</v>
      </c>
      <c r="O253" s="2">
        <f t="shared" si="15"/>
        <v>0.33584015140584311</v>
      </c>
    </row>
    <row r="254" spans="1:15" x14ac:dyDescent="0.2">
      <c r="A254">
        <v>17</v>
      </c>
      <c r="B254" s="1">
        <v>44927</v>
      </c>
      <c r="C254" t="s">
        <v>24</v>
      </c>
      <c r="D254" t="s">
        <v>29</v>
      </c>
      <c r="H254">
        <v>0</v>
      </c>
      <c r="I254">
        <v>571</v>
      </c>
      <c r="J254">
        <f>VLOOKUP(C254, ELO!$A$1:$D$33, 4, FALSE)</f>
        <v>1457</v>
      </c>
      <c r="K254">
        <f>VLOOKUP(D254, ELO!$A$1:$D$33, 4, FALSE)</f>
        <v>1535</v>
      </c>
      <c r="L254">
        <f t="shared" si="12"/>
        <v>-27.716000000000001</v>
      </c>
      <c r="M254">
        <f t="shared" si="13"/>
        <v>571</v>
      </c>
      <c r="N254" s="2">
        <f t="shared" si="14"/>
        <v>0.46019786409275287</v>
      </c>
      <c r="O254" s="2">
        <f t="shared" si="15"/>
        <v>0.53980213590724713</v>
      </c>
    </row>
    <row r="255" spans="1:15" x14ac:dyDescent="0.2">
      <c r="A255">
        <v>17</v>
      </c>
      <c r="B255" s="1">
        <v>44927</v>
      </c>
      <c r="C255" t="s">
        <v>12</v>
      </c>
      <c r="D255" t="s">
        <v>18</v>
      </c>
      <c r="H255">
        <v>0</v>
      </c>
      <c r="I255">
        <v>280</v>
      </c>
      <c r="J255">
        <f>VLOOKUP(C255, ELO!$A$1:$D$33, 4, FALSE)</f>
        <v>1572</v>
      </c>
      <c r="K255">
        <f>VLOOKUP(D255, ELO!$A$1:$D$33, 4, FALSE)</f>
        <v>1529</v>
      </c>
      <c r="L255">
        <f t="shared" si="12"/>
        <v>92.12</v>
      </c>
      <c r="M255">
        <f t="shared" si="13"/>
        <v>280</v>
      </c>
      <c r="N255" s="2">
        <f t="shared" si="14"/>
        <v>0.62954966214610497</v>
      </c>
      <c r="O255" s="2">
        <f t="shared" si="15"/>
        <v>0.37045033785389503</v>
      </c>
    </row>
    <row r="256" spans="1:15" x14ac:dyDescent="0.2">
      <c r="A256">
        <v>17</v>
      </c>
      <c r="B256" s="1">
        <v>44927</v>
      </c>
      <c r="C256" t="s">
        <v>28</v>
      </c>
      <c r="D256" t="s">
        <v>27</v>
      </c>
      <c r="H256">
        <v>0</v>
      </c>
      <c r="I256">
        <v>0</v>
      </c>
      <c r="J256">
        <f>VLOOKUP(C256, ELO!$A$1:$D$33, 4, FALSE)</f>
        <v>1558</v>
      </c>
      <c r="K256">
        <f>VLOOKUP(D256, ELO!$A$1:$D$33, 4, FALSE)</f>
        <v>1550</v>
      </c>
      <c r="L256">
        <f t="shared" si="12"/>
        <v>56</v>
      </c>
      <c r="M256">
        <f t="shared" si="13"/>
        <v>0</v>
      </c>
      <c r="N256" s="2">
        <f t="shared" si="14"/>
        <v>0.57989976035788149</v>
      </c>
      <c r="O256" s="2">
        <f t="shared" si="15"/>
        <v>0.42010023964211851</v>
      </c>
    </row>
    <row r="257" spans="1:15" x14ac:dyDescent="0.2">
      <c r="A257">
        <v>17</v>
      </c>
      <c r="B257" s="1">
        <v>44928</v>
      </c>
      <c r="C257" t="s">
        <v>7</v>
      </c>
      <c r="D257" t="s">
        <v>4</v>
      </c>
      <c r="H257">
        <v>0</v>
      </c>
      <c r="I257">
        <v>442</v>
      </c>
      <c r="J257">
        <f>VLOOKUP(C257, ELO!$A$1:$D$33, 4, FALSE)</f>
        <v>1504</v>
      </c>
      <c r="K257">
        <f>VLOOKUP(D257, ELO!$A$1:$D$33, 4, FALSE)</f>
        <v>1683</v>
      </c>
      <c r="L257">
        <f t="shared" si="12"/>
        <v>-129.232</v>
      </c>
      <c r="M257">
        <f t="shared" si="13"/>
        <v>442</v>
      </c>
      <c r="N257" s="2">
        <f t="shared" si="14"/>
        <v>0.32214771959383992</v>
      </c>
      <c r="O257" s="2">
        <f t="shared" si="15"/>
        <v>0.67785228040616008</v>
      </c>
    </row>
    <row r="258" spans="1:15" x14ac:dyDescent="0.2">
      <c r="A258">
        <v>18</v>
      </c>
      <c r="B258" s="1">
        <v>44934</v>
      </c>
      <c r="C258" t="s">
        <v>21</v>
      </c>
      <c r="D258" t="s">
        <v>5</v>
      </c>
      <c r="H258">
        <v>0</v>
      </c>
      <c r="I258">
        <v>713</v>
      </c>
      <c r="J258">
        <f>VLOOKUP(C258, ELO!$A$1:$D$33, 4, FALSE)</f>
        <v>1492</v>
      </c>
      <c r="K258">
        <f>VLOOKUP(D258, ELO!$A$1:$D$33, 4, FALSE)</f>
        <v>1387</v>
      </c>
      <c r="L258">
        <f t="shared" si="12"/>
        <v>155.852</v>
      </c>
      <c r="M258">
        <f t="shared" si="13"/>
        <v>713</v>
      </c>
      <c r="N258" s="2">
        <f t="shared" si="14"/>
        <v>0.71036475658110387</v>
      </c>
      <c r="O258" s="2">
        <f t="shared" si="15"/>
        <v>0.28963524341889613</v>
      </c>
    </row>
    <row r="259" spans="1:15" x14ac:dyDescent="0.2">
      <c r="A259">
        <v>18</v>
      </c>
      <c r="B259" s="1">
        <v>44934</v>
      </c>
      <c r="C259" t="s">
        <v>26</v>
      </c>
      <c r="D259" t="s">
        <v>8</v>
      </c>
      <c r="H259">
        <v>0</v>
      </c>
      <c r="I259">
        <v>136</v>
      </c>
      <c r="J259">
        <f>VLOOKUP(C259, ELO!$A$1:$D$33, 4, FALSE)</f>
        <v>1472</v>
      </c>
      <c r="K259">
        <f>VLOOKUP(D259, ELO!$A$1:$D$33, 4, FALSE)</f>
        <v>1531</v>
      </c>
      <c r="L259">
        <f t="shared" ref="L259:L273" si="16">J259-K259+48+4*(M259/1000)</f>
        <v>-10.456</v>
      </c>
      <c r="M259">
        <f t="shared" ref="M259:M273" si="17">I259-H259</f>
        <v>136</v>
      </c>
      <c r="N259" s="2">
        <f t="shared" ref="N259:N273" si="18">1/(10^(-L259/400)+1)</f>
        <v>0.48495714756126779</v>
      </c>
      <c r="O259" s="2">
        <f t="shared" ref="O259:O273" si="19">1-N259</f>
        <v>0.51504285243873227</v>
      </c>
    </row>
    <row r="260" spans="1:15" x14ac:dyDescent="0.2">
      <c r="A260">
        <v>18</v>
      </c>
      <c r="B260" s="1">
        <v>44934</v>
      </c>
      <c r="C260" t="s">
        <v>29</v>
      </c>
      <c r="D260" t="s">
        <v>1</v>
      </c>
      <c r="H260">
        <v>0</v>
      </c>
      <c r="I260">
        <v>750</v>
      </c>
      <c r="J260">
        <f>VLOOKUP(C260, ELO!$A$1:$D$33, 4, FALSE)</f>
        <v>1535</v>
      </c>
      <c r="K260">
        <f>VLOOKUP(D260, ELO!$A$1:$D$33, 4, FALSE)</f>
        <v>1495</v>
      </c>
      <c r="L260">
        <f t="shared" si="16"/>
        <v>91</v>
      </c>
      <c r="M260">
        <f t="shared" si="17"/>
        <v>750</v>
      </c>
      <c r="N260" s="2">
        <f t="shared" si="18"/>
        <v>0.62804480562194176</v>
      </c>
      <c r="O260" s="2">
        <f t="shared" si="19"/>
        <v>0.37195519437805824</v>
      </c>
    </row>
    <row r="261" spans="1:15" x14ac:dyDescent="0.2">
      <c r="A261">
        <v>18</v>
      </c>
      <c r="B261" s="1">
        <v>44934</v>
      </c>
      <c r="C261" t="s">
        <v>32</v>
      </c>
      <c r="D261" t="s">
        <v>9</v>
      </c>
      <c r="H261">
        <v>0</v>
      </c>
      <c r="I261">
        <v>1362</v>
      </c>
      <c r="J261">
        <f>VLOOKUP(C261, ELO!$A$1:$D$33, 4, FALSE)</f>
        <v>1471</v>
      </c>
      <c r="K261">
        <f>VLOOKUP(D261, ELO!$A$1:$D$33, 4, FALSE)</f>
        <v>1536</v>
      </c>
      <c r="L261">
        <f t="shared" si="16"/>
        <v>-11.552</v>
      </c>
      <c r="M261">
        <f t="shared" si="17"/>
        <v>1362</v>
      </c>
      <c r="N261" s="2">
        <f t="shared" si="18"/>
        <v>0.48338145920850972</v>
      </c>
      <c r="O261" s="2">
        <f t="shared" si="19"/>
        <v>0.51661854079149028</v>
      </c>
    </row>
    <row r="262" spans="1:15" x14ac:dyDescent="0.2">
      <c r="A262">
        <v>18</v>
      </c>
      <c r="B262" s="1">
        <v>44934</v>
      </c>
      <c r="C262" t="s">
        <v>12</v>
      </c>
      <c r="D262" t="s">
        <v>11</v>
      </c>
      <c r="H262">
        <v>0</v>
      </c>
      <c r="I262">
        <v>490</v>
      </c>
      <c r="J262">
        <f>VLOOKUP(C262, ELO!$A$1:$D$33, 4, FALSE)</f>
        <v>1572</v>
      </c>
      <c r="K262">
        <f>VLOOKUP(D262, ELO!$A$1:$D$33, 4, FALSE)</f>
        <v>1431</v>
      </c>
      <c r="L262">
        <f t="shared" si="16"/>
        <v>190.96</v>
      </c>
      <c r="M262">
        <f t="shared" si="17"/>
        <v>490</v>
      </c>
      <c r="N262" s="2">
        <f t="shared" si="18"/>
        <v>0.75012032470008549</v>
      </c>
      <c r="O262" s="2">
        <f t="shared" si="19"/>
        <v>0.24987967529991451</v>
      </c>
    </row>
    <row r="263" spans="1:15" x14ac:dyDescent="0.2">
      <c r="A263">
        <v>18</v>
      </c>
      <c r="B263" s="1">
        <v>44934</v>
      </c>
      <c r="C263" t="s">
        <v>14</v>
      </c>
      <c r="D263" t="s">
        <v>13</v>
      </c>
      <c r="H263">
        <v>0</v>
      </c>
      <c r="I263">
        <v>1033</v>
      </c>
      <c r="J263">
        <f>VLOOKUP(C263, ELO!$A$1:$D$33, 4, FALSE)</f>
        <v>1478</v>
      </c>
      <c r="K263">
        <f>VLOOKUP(D263, ELO!$A$1:$D$33, 4, FALSE)</f>
        <v>1353</v>
      </c>
      <c r="L263">
        <f t="shared" si="16"/>
        <v>177.13200000000001</v>
      </c>
      <c r="M263">
        <f t="shared" si="17"/>
        <v>1033</v>
      </c>
      <c r="N263" s="2">
        <f t="shared" si="18"/>
        <v>0.7349051499881053</v>
      </c>
      <c r="O263" s="2">
        <f t="shared" si="19"/>
        <v>0.2650948500118947</v>
      </c>
    </row>
    <row r="264" spans="1:15" x14ac:dyDescent="0.2">
      <c r="A264">
        <v>18</v>
      </c>
      <c r="B264" s="1">
        <v>44934</v>
      </c>
      <c r="C264" t="s">
        <v>24</v>
      </c>
      <c r="D264" t="s">
        <v>16</v>
      </c>
      <c r="H264">
        <v>0</v>
      </c>
      <c r="I264">
        <v>1360</v>
      </c>
      <c r="J264">
        <f>VLOOKUP(C264, ELO!$A$1:$D$33, 4, FALSE)</f>
        <v>1457</v>
      </c>
      <c r="K264">
        <f>VLOOKUP(D264, ELO!$A$1:$D$33, 4, FALSE)</f>
        <v>1642</v>
      </c>
      <c r="L264">
        <f t="shared" si="16"/>
        <v>-131.56</v>
      </c>
      <c r="M264">
        <f t="shared" si="17"/>
        <v>1360</v>
      </c>
      <c r="N264" s="2">
        <f t="shared" si="18"/>
        <v>0.3192283542811184</v>
      </c>
      <c r="O264" s="2">
        <f t="shared" si="19"/>
        <v>0.6807716457188816</v>
      </c>
    </row>
    <row r="265" spans="1:15" x14ac:dyDescent="0.2">
      <c r="A265">
        <v>18</v>
      </c>
      <c r="B265" s="1">
        <v>44934</v>
      </c>
      <c r="C265" t="s">
        <v>6</v>
      </c>
      <c r="D265" t="s">
        <v>18</v>
      </c>
      <c r="H265">
        <v>0</v>
      </c>
      <c r="I265">
        <v>409</v>
      </c>
      <c r="J265">
        <f>VLOOKUP(C265, ELO!$A$1:$D$33, 4, FALSE)</f>
        <v>1417</v>
      </c>
      <c r="K265">
        <f>VLOOKUP(D265, ELO!$A$1:$D$33, 4, FALSE)</f>
        <v>1529</v>
      </c>
      <c r="L265">
        <f t="shared" si="16"/>
        <v>-62.363999999999997</v>
      </c>
      <c r="M265">
        <f t="shared" si="17"/>
        <v>409</v>
      </c>
      <c r="N265" s="2">
        <f t="shared" si="18"/>
        <v>0.41120261760592208</v>
      </c>
      <c r="O265" s="2">
        <f t="shared" si="19"/>
        <v>0.58879738239407797</v>
      </c>
    </row>
    <row r="266" spans="1:15" x14ac:dyDescent="0.2">
      <c r="A266">
        <v>18</v>
      </c>
      <c r="B266" s="1">
        <v>44934</v>
      </c>
      <c r="C266" t="s">
        <v>4</v>
      </c>
      <c r="D266" t="s">
        <v>19</v>
      </c>
      <c r="H266">
        <v>0</v>
      </c>
      <c r="I266">
        <v>455</v>
      </c>
      <c r="J266">
        <f>VLOOKUP(C266, ELO!$A$1:$D$33, 4, FALSE)</f>
        <v>1683</v>
      </c>
      <c r="K266">
        <f>VLOOKUP(D266, ELO!$A$1:$D$33, 4, FALSE)</f>
        <v>1509</v>
      </c>
      <c r="L266">
        <f t="shared" si="16"/>
        <v>223.82</v>
      </c>
      <c r="M266">
        <f t="shared" si="17"/>
        <v>455</v>
      </c>
      <c r="N266" s="2">
        <f t="shared" si="18"/>
        <v>0.78387819581446039</v>
      </c>
      <c r="O266" s="2">
        <f t="shared" si="19"/>
        <v>0.21612180418553961</v>
      </c>
    </row>
    <row r="267" spans="1:15" x14ac:dyDescent="0.2">
      <c r="A267">
        <v>18</v>
      </c>
      <c r="B267" s="1">
        <v>44934</v>
      </c>
      <c r="C267" t="s">
        <v>25</v>
      </c>
      <c r="D267" t="s">
        <v>22</v>
      </c>
      <c r="H267">
        <v>0</v>
      </c>
      <c r="I267">
        <v>91</v>
      </c>
      <c r="J267">
        <f>VLOOKUP(C267, ELO!$A$1:$D$33, 4, FALSE)</f>
        <v>1586</v>
      </c>
      <c r="K267">
        <f>VLOOKUP(D267, ELO!$A$1:$D$33, 4, FALSE)</f>
        <v>1451</v>
      </c>
      <c r="L267">
        <f t="shared" si="16"/>
        <v>183.364</v>
      </c>
      <c r="M267">
        <f t="shared" si="17"/>
        <v>91</v>
      </c>
      <c r="N267" s="2">
        <f t="shared" si="18"/>
        <v>0.74183501941932972</v>
      </c>
      <c r="O267" s="2">
        <f t="shared" si="19"/>
        <v>0.25816498058067028</v>
      </c>
    </row>
    <row r="268" spans="1:15" x14ac:dyDescent="0.2">
      <c r="A268">
        <v>18</v>
      </c>
      <c r="B268" s="1">
        <v>44934</v>
      </c>
      <c r="C268" t="s">
        <v>17</v>
      </c>
      <c r="D268" t="s">
        <v>23</v>
      </c>
      <c r="H268">
        <v>0</v>
      </c>
      <c r="I268">
        <v>1299</v>
      </c>
      <c r="J268">
        <f>VLOOKUP(C268, ELO!$A$1:$D$33, 4, FALSE)</f>
        <v>1578</v>
      </c>
      <c r="K268">
        <f>VLOOKUP(D268, ELO!$A$1:$D$33, 4, FALSE)</f>
        <v>1358</v>
      </c>
      <c r="L268">
        <f t="shared" si="16"/>
        <v>273.19600000000003</v>
      </c>
      <c r="M268">
        <f t="shared" si="17"/>
        <v>1299</v>
      </c>
      <c r="N268" s="2">
        <f t="shared" si="18"/>
        <v>0.8281600044902081</v>
      </c>
      <c r="O268" s="2">
        <f t="shared" si="19"/>
        <v>0.1718399955097919</v>
      </c>
    </row>
    <row r="269" spans="1:15" x14ac:dyDescent="0.2">
      <c r="A269">
        <v>18</v>
      </c>
      <c r="B269" s="1">
        <v>44934</v>
      </c>
      <c r="C269" t="s">
        <v>15</v>
      </c>
      <c r="D269" t="s">
        <v>20</v>
      </c>
      <c r="H269">
        <v>0</v>
      </c>
      <c r="I269">
        <v>594</v>
      </c>
      <c r="J269">
        <f>VLOOKUP(C269, ELO!$A$1:$D$33, 4, FALSE)</f>
        <v>1436</v>
      </c>
      <c r="K269">
        <f>VLOOKUP(D269, ELO!$A$1:$D$33, 4, FALSE)</f>
        <v>1490</v>
      </c>
      <c r="L269">
        <f t="shared" si="16"/>
        <v>-3.6240000000000001</v>
      </c>
      <c r="M269">
        <f t="shared" si="17"/>
        <v>594</v>
      </c>
      <c r="N269" s="2">
        <f t="shared" si="18"/>
        <v>0.49478483389920208</v>
      </c>
      <c r="O269" s="2">
        <f t="shared" si="19"/>
        <v>0.50521516610079797</v>
      </c>
    </row>
    <row r="270" spans="1:15" x14ac:dyDescent="0.2">
      <c r="A270">
        <v>18</v>
      </c>
      <c r="B270" s="1">
        <v>44934</v>
      </c>
      <c r="C270" t="s">
        <v>30</v>
      </c>
      <c r="D270" t="s">
        <v>27</v>
      </c>
      <c r="H270">
        <v>0</v>
      </c>
      <c r="I270">
        <v>1136</v>
      </c>
      <c r="J270">
        <f>VLOOKUP(C270, ELO!$A$1:$D$33, 4, FALSE)</f>
        <v>1417</v>
      </c>
      <c r="K270">
        <f>VLOOKUP(D270, ELO!$A$1:$D$33, 4, FALSE)</f>
        <v>1550</v>
      </c>
      <c r="L270">
        <f t="shared" si="16"/>
        <v>-80.456000000000003</v>
      </c>
      <c r="M270">
        <f t="shared" si="17"/>
        <v>1136</v>
      </c>
      <c r="N270" s="2">
        <f t="shared" si="18"/>
        <v>0.38624072747189769</v>
      </c>
      <c r="O270" s="2">
        <f t="shared" si="19"/>
        <v>0.61375927252810225</v>
      </c>
    </row>
    <row r="271" spans="1:15" x14ac:dyDescent="0.2">
      <c r="A271">
        <v>18</v>
      </c>
      <c r="B271" s="1">
        <v>44934</v>
      </c>
      <c r="C271" t="s">
        <v>7</v>
      </c>
      <c r="D271" t="s">
        <v>3</v>
      </c>
      <c r="H271">
        <v>0</v>
      </c>
      <c r="I271">
        <v>521</v>
      </c>
      <c r="J271">
        <f>VLOOKUP(C271, ELO!$A$1:$D$33, 4, FALSE)</f>
        <v>1504</v>
      </c>
      <c r="K271">
        <f>VLOOKUP(D271, ELO!$A$1:$D$33, 4, FALSE)</f>
        <v>1565</v>
      </c>
      <c r="L271">
        <f t="shared" si="16"/>
        <v>-10.916</v>
      </c>
      <c r="M271">
        <f t="shared" si="17"/>
        <v>521</v>
      </c>
      <c r="N271" s="2">
        <f t="shared" si="18"/>
        <v>0.4842957802806816</v>
      </c>
      <c r="O271" s="2">
        <f t="shared" si="19"/>
        <v>0.51570421971931846</v>
      </c>
    </row>
    <row r="272" spans="1:15" x14ac:dyDescent="0.2">
      <c r="A272">
        <v>18</v>
      </c>
      <c r="B272" s="1">
        <v>44934</v>
      </c>
      <c r="C272" t="s">
        <v>10</v>
      </c>
      <c r="D272" t="s">
        <v>28</v>
      </c>
      <c r="H272">
        <v>0</v>
      </c>
      <c r="I272">
        <v>1019</v>
      </c>
      <c r="J272">
        <f>VLOOKUP(C272, ELO!$A$1:$D$33, 4, FALSE)</f>
        <v>1521</v>
      </c>
      <c r="K272">
        <f>VLOOKUP(D272, ELO!$A$1:$D$33, 4, FALSE)</f>
        <v>1558</v>
      </c>
      <c r="L272">
        <f t="shared" si="16"/>
        <v>15.076000000000001</v>
      </c>
      <c r="M272">
        <f t="shared" si="17"/>
        <v>1019</v>
      </c>
      <c r="N272" s="2">
        <f t="shared" si="18"/>
        <v>0.5216825011987819</v>
      </c>
      <c r="O272" s="2">
        <f t="shared" si="19"/>
        <v>0.4783174988012181</v>
      </c>
    </row>
    <row r="273" spans="1:15" x14ac:dyDescent="0.2">
      <c r="A273">
        <v>18</v>
      </c>
      <c r="B273" s="1">
        <v>44934</v>
      </c>
      <c r="C273" t="s">
        <v>2</v>
      </c>
      <c r="D273" t="s">
        <v>31</v>
      </c>
      <c r="H273">
        <v>0</v>
      </c>
      <c r="I273">
        <v>455</v>
      </c>
      <c r="J273">
        <f>VLOOKUP(C273, ELO!$A$1:$D$33, 4, FALSE)</f>
        <v>1364</v>
      </c>
      <c r="K273">
        <f>VLOOKUP(D273, ELO!$A$1:$D$33, 4, FALSE)</f>
        <v>1641</v>
      </c>
      <c r="L273">
        <f t="shared" si="16"/>
        <v>-227.18</v>
      </c>
      <c r="M273">
        <f t="shared" si="17"/>
        <v>455</v>
      </c>
      <c r="N273" s="2">
        <f t="shared" si="18"/>
        <v>0.21286305733600275</v>
      </c>
      <c r="O273" s="2">
        <f t="shared" si="19"/>
        <v>0.78713694266399725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Distance</vt:lpstr>
      <vt:lpstr>ELO</vt:lpstr>
      <vt:lpstr>Schedule</vt:lpstr>
      <vt:lpstr>Opp Strength Chart</vt:lpstr>
      <vt:lpstr>ATL and NYG Charts</vt:lpstr>
      <vt:lpstr>Schedule with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2022-09-23T19:17:37Z</dcterms:created>
  <dcterms:modified xsi:type="dcterms:W3CDTF">2022-09-25T19:10:01Z</dcterms:modified>
</cp:coreProperties>
</file>