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50" windowHeight="9555"/>
  </bookViews>
  <sheets>
    <sheet name="par" sheetId="10" r:id="rId1"/>
  </sheets>
  <definedNames>
    <definedName name="_xlnm._FilterDatabase" localSheetId="0" hidden="1">par!$A$1:$I$63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<sst xmlns="http://schemas.openxmlformats.org/spreadsheetml/2006/main" count="195" uniqueCount="134">
  <si>
    <t>par</t>
  </si>
  <si>
    <t>describe</t>
  </si>
  <si>
    <t>base</t>
  </si>
  <si>
    <t>low</t>
  </si>
  <si>
    <t>hight</t>
  </si>
  <si>
    <t>distribution</t>
  </si>
  <si>
    <t>a</t>
  </si>
  <si>
    <t>b</t>
  </si>
  <si>
    <t>sd</t>
  </si>
  <si>
    <t>C_imu</t>
  </si>
  <si>
    <t>Cost of immunotherapy</t>
  </si>
  <si>
    <t>gamma</t>
  </si>
  <si>
    <t>C_oxa</t>
  </si>
  <si>
    <t>Cost of oxaliplatin</t>
  </si>
  <si>
    <t>C_cap</t>
  </si>
  <si>
    <t>Cost of capecitabine</t>
  </si>
  <si>
    <t>C_bev</t>
  </si>
  <si>
    <t>Cost of bevacizumab</t>
  </si>
  <si>
    <t>C_foriB</t>
  </si>
  <si>
    <t>Cost of FOLFIRI+Bevacizumab</t>
  </si>
  <si>
    <t>C_foriC</t>
  </si>
  <si>
    <t>Cost of FOLFIRI+Cetuximab</t>
  </si>
  <si>
    <t>C_fori</t>
  </si>
  <si>
    <t>Cost of FOLFIRI</t>
  </si>
  <si>
    <t>C_IriCaB</t>
  </si>
  <si>
    <t>Cost of Irinotecan+Capecitabine+Bevacizumab</t>
  </si>
  <si>
    <t>C_IriB</t>
  </si>
  <si>
    <t>Cost of Irinotecan+Bevacizumab</t>
  </si>
  <si>
    <t>C_XeB</t>
  </si>
  <si>
    <t>Cost of XELOX+Bevacizumab</t>
  </si>
  <si>
    <t>C_CaB</t>
  </si>
  <si>
    <t>Cost of Capecitabine+Bevacizumab</t>
  </si>
  <si>
    <t>C_Fru</t>
  </si>
  <si>
    <t>Cost of Fruquintinib</t>
  </si>
  <si>
    <t>C_bst</t>
  </si>
  <si>
    <t>Cost of best supportive treatment</t>
  </si>
  <si>
    <t>C_test</t>
  </si>
  <si>
    <t>Cost of laboratory testing</t>
  </si>
  <si>
    <t>C_imag</t>
  </si>
  <si>
    <t>Cost of imaging examination</t>
  </si>
  <si>
    <t>C_eol</t>
  </si>
  <si>
    <t>Cost of end of life care</t>
  </si>
  <si>
    <t>C_ane</t>
  </si>
  <si>
    <t>Cost of anemia</t>
  </si>
  <si>
    <t>C_leuk</t>
  </si>
  <si>
    <t>Cost of leukopenia</t>
  </si>
  <si>
    <t>C_throm</t>
  </si>
  <si>
    <t>Cost of thrombocytopenia</t>
  </si>
  <si>
    <t>C_hfsyn</t>
  </si>
  <si>
    <t>Cost of hand-foot syndrome</t>
  </si>
  <si>
    <t>C_dia</t>
  </si>
  <si>
    <t>Cost of diarrhea</t>
  </si>
  <si>
    <t>C_ormu</t>
  </si>
  <si>
    <t>Cost of oral mucositis</t>
  </si>
  <si>
    <t>U_ane</t>
  </si>
  <si>
    <t>Utility  of anemia</t>
  </si>
  <si>
    <t>beta</t>
  </si>
  <si>
    <t>U_leuk</t>
  </si>
  <si>
    <t>Utility of leukopenia</t>
  </si>
  <si>
    <t>U_throm</t>
  </si>
  <si>
    <t>Utility of thrombocytopenia</t>
  </si>
  <si>
    <t>U_hfsyn</t>
  </si>
  <si>
    <t>Utility of hand-foot syndrome</t>
  </si>
  <si>
    <t>U_diar</t>
  </si>
  <si>
    <t>Utility of diarrhea</t>
  </si>
  <si>
    <t>U_ormu</t>
  </si>
  <si>
    <t>Utility of oral mucositis</t>
  </si>
  <si>
    <t>U_pfs2</t>
  </si>
  <si>
    <t>Utility of progression free survival in test group</t>
  </si>
  <si>
    <t>U_pfs1</t>
  </si>
  <si>
    <t>Utility of progression free survival in control group</t>
  </si>
  <si>
    <t>U_pd</t>
  </si>
  <si>
    <t>Utility of overall survival</t>
  </si>
  <si>
    <t>dr</t>
  </si>
  <si>
    <t>Discount rate</t>
  </si>
  <si>
    <t>R_leuk2</t>
  </si>
  <si>
    <t>Risk of leukopenia in test group</t>
  </si>
  <si>
    <t>R_leuk1</t>
  </si>
  <si>
    <t>Risk of leukopenia in control group</t>
  </si>
  <si>
    <t>R_throm2</t>
  </si>
  <si>
    <t>Risk of thrombocytopenia in test group</t>
  </si>
  <si>
    <t>R_throm1</t>
  </si>
  <si>
    <t>Risk of thrombocytopenia in control group</t>
  </si>
  <si>
    <t>R_ane2</t>
  </si>
  <si>
    <t xml:space="preserve">Risk of anemia in test group </t>
  </si>
  <si>
    <t>R_ane1</t>
  </si>
  <si>
    <t>Risk of anemia in control group</t>
  </si>
  <si>
    <t>R_hfsyn2</t>
  </si>
  <si>
    <t xml:space="preserve">Risk of  hand-foot syndrome in test group </t>
  </si>
  <si>
    <t>R_hfsyn1</t>
  </si>
  <si>
    <t>Risk of  hand-foot syndrome in control group</t>
  </si>
  <si>
    <t>R_dia2</t>
  </si>
  <si>
    <t xml:space="preserve">Risk of diarrhea in test group </t>
  </si>
  <si>
    <t>R_dia1</t>
  </si>
  <si>
    <t>Risk of diarrhea in control group</t>
  </si>
  <si>
    <t>R_ormu2</t>
  </si>
  <si>
    <t xml:space="preserve">Risk oforal mucositis in test group </t>
  </si>
  <si>
    <t>R_ormu1</t>
  </si>
  <si>
    <t>Risk of oral mucositis in control group</t>
  </si>
  <si>
    <t>R_foriB2</t>
  </si>
  <si>
    <t xml:space="preserve">Proportion of using FOLFIRI+Bevacizumab in test group </t>
  </si>
  <si>
    <t>R_foriC2</t>
  </si>
  <si>
    <t xml:space="preserve">Proportion of using FOLFIRI+Cetuximab in test group </t>
  </si>
  <si>
    <t>R_fori2</t>
  </si>
  <si>
    <t xml:space="preserve">Proportion of using FOLFIRI in test group </t>
  </si>
  <si>
    <t>R_IriCaB2</t>
  </si>
  <si>
    <t xml:space="preserve">Proportion of using  Irinotecan+Capecitabine+Bevacizumab in test group </t>
  </si>
  <si>
    <t>R_IriB2</t>
  </si>
  <si>
    <t xml:space="preserve">Proportion of using Irinotecan+Bevacizumab in test group </t>
  </si>
  <si>
    <t>R_XeB2</t>
  </si>
  <si>
    <t xml:space="preserve">Proportion of using XELOX+Bevacizumab in test group </t>
  </si>
  <si>
    <t>R_CaB2</t>
  </si>
  <si>
    <t xml:space="preserve">Proportion of using Capecitabine+Bevacizumab in test group </t>
  </si>
  <si>
    <t>R_Fru2</t>
  </si>
  <si>
    <t xml:space="preserve">Proportion of using Fruquintinib in test group </t>
  </si>
  <si>
    <t>R_bst2</t>
  </si>
  <si>
    <t>Proportion of using best supportive treatment</t>
  </si>
  <si>
    <t>R_foriB1</t>
  </si>
  <si>
    <t>Proportion of using FOLFIRI+Bevacizumab  in control group</t>
  </si>
  <si>
    <t>R_foriC1</t>
  </si>
  <si>
    <t>Proportion of using FOLFIRI+Cetuximab  in control group</t>
  </si>
  <si>
    <t>R_fori1</t>
  </si>
  <si>
    <t>Proportion of using FOLFIRI  in control group</t>
  </si>
  <si>
    <t>R_IriCaB1</t>
  </si>
  <si>
    <t>Proportion of using Irinotecan+Capecitabine+Bevacizumab  in control group</t>
  </si>
  <si>
    <t>R_IriB1</t>
  </si>
  <si>
    <t>Proportion of using Irinotecan+Bevacizumab  in control group</t>
  </si>
  <si>
    <t>R_XeB1</t>
  </si>
  <si>
    <t>Proportion of using XELOX+Bevacizumab  in control group</t>
  </si>
  <si>
    <t>R_CaB1</t>
  </si>
  <si>
    <t>Proportion of using Capecitabine+Bevacizumab  in control group</t>
  </si>
  <si>
    <t>R_Fru1</t>
  </si>
  <si>
    <t>Proportion of using Fruquintinib  in control group</t>
  </si>
  <si>
    <t>R_bst1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</si>
</sst>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;\-0.00\ "/>
    <numFmt numFmtId="177" formatCode="0.00_);[Red]\(0.00\)"/>
    <numFmt numFmtId="178" formatCode="0.0000"/>
    <numFmt numFmtId="179" formatCode="0.000_ "/>
  </numFmts>
  <fonts count="27">
    <font>
      <sz val="11"/>
      <color theme="1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.25"/>
      <name val="Segoe UI"/>
      <charset val="134"/>
    </font>
    <font>
      <sz val="12"/>
      <name val="等线"/>
      <charset val="134"/>
      <scheme val="minor"/>
    </font>
    <font>
      <sz val="10"/>
      <name val="等线"/>
      <charset val="134"/>
      <scheme val="minor"/>
    </font>
    <font>
      <sz val="12"/>
      <name val="Times New Roman"/>
      <charset val="134"/>
    </font>
    <font>
      <sz val="12"/>
      <color theme="1"/>
      <name val="Times New Roman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6" applyNumberFormat="0" applyAlignment="0" applyProtection="0">
      <alignment vertical="center"/>
    </xf>
    <xf numFmtId="0" fontId="17" fillId="4" borderId="7" applyNumberFormat="0" applyAlignment="0" applyProtection="0">
      <alignment vertical="center"/>
    </xf>
    <xf numFmtId="0" fontId="18" fillId="4" borderId="6" applyNumberFormat="0" applyAlignment="0" applyProtection="0">
      <alignment vertical="center"/>
    </xf>
    <xf numFmtId="0" fontId="19" fillId="5" borderId="8" applyNumberFormat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176" fontId="2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wrapText="1"/>
    </xf>
    <xf numFmtId="2" fontId="1" fillId="0" borderId="1" xfId="0" applyNumberFormat="1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wrapText="1"/>
    </xf>
    <xf numFmtId="177" fontId="3" fillId="0" borderId="2" xfId="0" applyNumberFormat="1" applyFont="1" applyBorder="1" applyAlignment="1">
      <alignment horizontal="left"/>
    </xf>
    <xf numFmtId="178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 applyAlignment="1">
      <alignment horizontal="left"/>
    </xf>
    <xf numFmtId="2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vertical="top"/>
    </xf>
    <xf numFmtId="179" fontId="1" fillId="0" borderId="2" xfId="0" applyNumberFormat="1" applyFont="1" applyBorder="1" applyAlignment="1">
      <alignment horizontal="left"/>
    </xf>
    <xf numFmtId="0" fontId="6" fillId="0" borderId="2" xfId="0" applyFont="1" applyBorder="1" applyAlignment="1">
      <alignment horizontal="left" vertical="top" wrapText="1"/>
    </xf>
    <xf numFmtId="178" fontId="1" fillId="0" borderId="2" xfId="0" applyNumberFormat="1" applyFont="1" applyBorder="1" applyAlignment="1">
      <alignment horizontal="left" vertical="center"/>
    </xf>
    <xf numFmtId="177" fontId="4" fillId="0" borderId="2" xfId="0" applyNumberFormat="1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/>
    </xf>
    <xf numFmtId="0" fontId="7" fillId="0" borderId="0" xfId="0" applyFont="1" applyAlignment="1">
      <alignment horizontal="center" vertical="top" wrapText="1"/>
    </xf>
    <xf numFmtId="0" fontId="0" fillId="0" borderId="0" xfId="0" applyAlignment="1">
      <alignment horizontal="left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4"/>
  <sheetViews>
    <sheetView tabSelected="1" topLeftCell="B1" workbookViewId="0">
      <selection activeCell="M12" sqref="M12"/>
    </sheetView>
  </sheetViews>
  <sheetFormatPr defaultColWidth="9" defaultRowHeight="13.85"/>
  <cols>
    <col min="1" max="1" width="13" style="2" customWidth="1"/>
    <col min="2" max="2" width="43.6637168141593" style="3" customWidth="1"/>
    <col min="3" max="3" width="10.4690265486726" style="4" customWidth="1"/>
    <col min="4" max="5" width="10.4690265486726" customWidth="1"/>
    <col min="6" max="6" width="11.7964601769912" customWidth="1"/>
  </cols>
  <sheetData>
    <row r="1" ht="13.9" spans="1:9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ht="16.85" spans="1:9">
      <c r="A2" s="8" t="s">
        <v>9</v>
      </c>
      <c r="B2" s="9" t="s">
        <v>10</v>
      </c>
      <c r="C2" s="10">
        <v>6850</v>
      </c>
      <c r="D2" s="11">
        <f t="shared" ref="D2:D13" si="0">C2*0.75</f>
        <v>5137.5</v>
      </c>
      <c r="E2" s="11">
        <f t="shared" ref="E2:E13" si="1">C2*1.25</f>
        <v>8562.5</v>
      </c>
      <c r="F2" s="12" t="s">
        <v>11</v>
      </c>
      <c r="G2" s="13"/>
      <c r="H2" s="14"/>
      <c r="I2" s="14"/>
    </row>
    <row r="3" ht="15" spans="1:9">
      <c r="A3" s="8" t="s">
        <v>12</v>
      </c>
      <c r="B3" s="15" t="s">
        <v>13</v>
      </c>
      <c r="C3" s="16">
        <f>1388.60072*0.137</f>
        <v>190.23829864</v>
      </c>
      <c r="D3" s="11">
        <f t="shared" si="0"/>
        <v>142.67872398</v>
      </c>
      <c r="E3" s="11">
        <f t="shared" si="1"/>
        <v>237.7978733</v>
      </c>
      <c r="F3" s="12" t="s">
        <v>11</v>
      </c>
      <c r="G3" s="14"/>
      <c r="H3" s="14"/>
      <c r="I3" s="14"/>
    </row>
    <row r="4" ht="13.9" spans="1:9">
      <c r="A4" s="8" t="s">
        <v>14</v>
      </c>
      <c r="B4" s="15" t="s">
        <v>15</v>
      </c>
      <c r="C4" s="17">
        <v>44.35</v>
      </c>
      <c r="D4" s="11">
        <f t="shared" si="0"/>
        <v>33.2625</v>
      </c>
      <c r="E4" s="11">
        <f t="shared" si="1"/>
        <v>55.4375</v>
      </c>
      <c r="F4" s="12" t="s">
        <v>11</v>
      </c>
      <c r="G4" s="14"/>
      <c r="H4" s="14"/>
      <c r="I4" s="14"/>
    </row>
    <row r="5" ht="13.9" spans="1:9">
      <c r="A5" s="8" t="s">
        <v>16</v>
      </c>
      <c r="B5" s="15" t="s">
        <v>17</v>
      </c>
      <c r="C5" s="18">
        <v>1293.729801</v>
      </c>
      <c r="D5" s="11">
        <f t="shared" si="0"/>
        <v>970.29735075</v>
      </c>
      <c r="E5" s="11">
        <f t="shared" si="1"/>
        <v>1617.16225125</v>
      </c>
      <c r="F5" s="12" t="s">
        <v>11</v>
      </c>
      <c r="G5" s="14"/>
      <c r="H5" s="14"/>
      <c r="I5" s="14"/>
    </row>
    <row r="6" ht="15.4" spans="1:9">
      <c r="A6" s="8" t="s">
        <v>18</v>
      </c>
      <c r="B6" s="19" t="s">
        <v>19</v>
      </c>
      <c r="C6" s="18">
        <v>982.315433456</v>
      </c>
      <c r="D6" s="11">
        <f t="shared" si="0"/>
        <v>736.736575092</v>
      </c>
      <c r="E6" s="11">
        <f t="shared" si="1"/>
        <v>1227.89429182</v>
      </c>
      <c r="F6" s="12" t="s">
        <v>11</v>
      </c>
      <c r="G6" s="14"/>
      <c r="H6" s="14"/>
      <c r="I6" s="14"/>
    </row>
    <row r="7" ht="15.4" spans="1:9">
      <c r="A7" s="8" t="s">
        <v>20</v>
      </c>
      <c r="B7" s="19" t="s">
        <v>21</v>
      </c>
      <c r="C7" s="18">
        <v>1765.116426976</v>
      </c>
      <c r="D7" s="11">
        <f t="shared" si="0"/>
        <v>1323.837320232</v>
      </c>
      <c r="E7" s="11">
        <f t="shared" si="1"/>
        <v>2206.39553372</v>
      </c>
      <c r="F7" s="12" t="s">
        <v>11</v>
      </c>
      <c r="G7" s="14"/>
      <c r="H7" s="14"/>
      <c r="I7" s="14"/>
    </row>
    <row r="8" ht="15.4" spans="1:9">
      <c r="A8" s="8" t="s">
        <v>22</v>
      </c>
      <c r="B8" s="19" t="s">
        <v>23</v>
      </c>
      <c r="C8" s="18">
        <v>119.828899456</v>
      </c>
      <c r="D8" s="11">
        <f t="shared" si="0"/>
        <v>89.871674592</v>
      </c>
      <c r="E8" s="11">
        <f t="shared" si="1"/>
        <v>149.78612432</v>
      </c>
      <c r="F8" s="12" t="s">
        <v>11</v>
      </c>
      <c r="G8" s="14"/>
      <c r="H8" s="14"/>
      <c r="I8" s="14"/>
    </row>
    <row r="9" ht="15.4" spans="1:9">
      <c r="A9" s="8" t="s">
        <v>24</v>
      </c>
      <c r="B9" s="19" t="s">
        <v>25</v>
      </c>
      <c r="C9" s="18">
        <v>908.08017944</v>
      </c>
      <c r="D9" s="11">
        <f t="shared" si="0"/>
        <v>681.06013458</v>
      </c>
      <c r="E9" s="11">
        <f t="shared" si="1"/>
        <v>1135.1002243</v>
      </c>
      <c r="F9" s="12" t="s">
        <v>11</v>
      </c>
      <c r="G9" s="14"/>
      <c r="H9" s="14"/>
      <c r="I9" s="14"/>
    </row>
    <row r="10" ht="15.4" spans="1:9">
      <c r="A10" s="8" t="s">
        <v>26</v>
      </c>
      <c r="B10" s="19" t="s">
        <v>27</v>
      </c>
      <c r="C10" s="18">
        <v>882.11096344</v>
      </c>
      <c r="D10" s="11">
        <f t="shared" si="0"/>
        <v>661.58322258</v>
      </c>
      <c r="E10" s="11">
        <f t="shared" si="1"/>
        <v>1102.6387043</v>
      </c>
      <c r="F10" s="12" t="s">
        <v>11</v>
      </c>
      <c r="G10" s="14"/>
      <c r="H10" s="14"/>
      <c r="I10" s="14"/>
    </row>
    <row r="11" ht="15.4" spans="1:9">
      <c r="A11" s="8" t="s">
        <v>28</v>
      </c>
      <c r="B11" s="19" t="s">
        <v>29</v>
      </c>
      <c r="C11" s="18">
        <v>1078.971768784</v>
      </c>
      <c r="D11" s="11">
        <f t="shared" si="0"/>
        <v>809.228826588</v>
      </c>
      <c r="E11" s="11">
        <f t="shared" si="1"/>
        <v>1348.71471098</v>
      </c>
      <c r="F11" s="12" t="s">
        <v>11</v>
      </c>
      <c r="G11" s="14"/>
      <c r="H11" s="14"/>
      <c r="I11" s="14"/>
    </row>
    <row r="12" ht="15.4" spans="1:9">
      <c r="A12" s="8" t="s">
        <v>30</v>
      </c>
      <c r="B12" s="19" t="s">
        <v>31</v>
      </c>
      <c r="C12" s="18">
        <v>888.45575</v>
      </c>
      <c r="D12" s="11">
        <f t="shared" si="0"/>
        <v>666.3418125</v>
      </c>
      <c r="E12" s="11">
        <f t="shared" si="1"/>
        <v>1110.5696875</v>
      </c>
      <c r="F12" s="12" t="s">
        <v>11</v>
      </c>
      <c r="G12" s="14"/>
      <c r="H12" s="14"/>
      <c r="I12" s="14"/>
    </row>
    <row r="13" ht="15.4" spans="1:9">
      <c r="A13" s="8" t="s">
        <v>32</v>
      </c>
      <c r="B13" s="19" t="s">
        <v>33</v>
      </c>
      <c r="C13" s="18">
        <v>1034.63892</v>
      </c>
      <c r="D13" s="11">
        <f t="shared" si="0"/>
        <v>775.97919</v>
      </c>
      <c r="E13" s="11">
        <f t="shared" si="1"/>
        <v>1293.29865</v>
      </c>
      <c r="F13" s="12" t="s">
        <v>11</v>
      </c>
      <c r="G13" s="14"/>
      <c r="H13" s="14"/>
      <c r="I13" s="14"/>
    </row>
    <row r="14" ht="13.9" spans="1:9">
      <c r="A14" s="8" t="s">
        <v>34</v>
      </c>
      <c r="B14" s="15" t="s">
        <v>35</v>
      </c>
      <c r="C14" s="18">
        <v>293.77264</v>
      </c>
      <c r="D14" s="11">
        <f t="shared" ref="D14:D31" si="2">C14*0.75</f>
        <v>220.32948</v>
      </c>
      <c r="E14" s="11">
        <f t="shared" ref="E14:E31" si="3">C14*1.25</f>
        <v>367.2158</v>
      </c>
      <c r="F14" s="12" t="s">
        <v>11</v>
      </c>
      <c r="G14" s="14"/>
      <c r="H14" s="14"/>
      <c r="I14" s="14"/>
    </row>
    <row r="15" ht="13.9" spans="1:9">
      <c r="A15" s="8" t="s">
        <v>36</v>
      </c>
      <c r="B15" s="15" t="s">
        <v>37</v>
      </c>
      <c r="C15" s="18">
        <v>1531.838</v>
      </c>
      <c r="D15" s="11">
        <f t="shared" si="2"/>
        <v>1148.8785</v>
      </c>
      <c r="E15" s="11">
        <f t="shared" si="3"/>
        <v>1914.7975</v>
      </c>
      <c r="F15" s="12" t="s">
        <v>11</v>
      </c>
      <c r="G15" s="14"/>
      <c r="H15" s="14"/>
      <c r="I15" s="14"/>
    </row>
    <row r="16" ht="13.9" spans="1:9">
      <c r="A16" s="8" t="s">
        <v>38</v>
      </c>
      <c r="B16" s="15" t="s">
        <v>39</v>
      </c>
      <c r="C16" s="18">
        <v>42.30562</v>
      </c>
      <c r="D16" s="11">
        <f t="shared" si="2"/>
        <v>31.729215</v>
      </c>
      <c r="E16" s="11">
        <f t="shared" si="3"/>
        <v>52.882025</v>
      </c>
      <c r="F16" s="12" t="s">
        <v>11</v>
      </c>
      <c r="G16" s="14"/>
      <c r="H16" s="14"/>
      <c r="I16" s="14"/>
    </row>
    <row r="17" ht="13.9" spans="1:9">
      <c r="A17" s="8" t="s">
        <v>40</v>
      </c>
      <c r="B17" s="15" t="s">
        <v>41</v>
      </c>
      <c r="C17" s="18">
        <v>4469.476592</v>
      </c>
      <c r="D17" s="11">
        <f t="shared" si="2"/>
        <v>3352.107444</v>
      </c>
      <c r="E17" s="11">
        <f t="shared" si="3"/>
        <v>5586.84574</v>
      </c>
      <c r="F17" s="12" t="s">
        <v>11</v>
      </c>
      <c r="G17" s="14"/>
      <c r="H17" s="14"/>
      <c r="I17" s="14"/>
    </row>
    <row r="18" ht="13.9" spans="1:9">
      <c r="A18" s="8" t="s">
        <v>42</v>
      </c>
      <c r="B18" s="15" t="s">
        <v>43</v>
      </c>
      <c r="C18" s="18">
        <v>1089.5052</v>
      </c>
      <c r="D18" s="11">
        <f t="shared" si="2"/>
        <v>817.1289</v>
      </c>
      <c r="E18" s="11">
        <f t="shared" si="3"/>
        <v>1361.8815</v>
      </c>
      <c r="F18" s="12" t="s">
        <v>11</v>
      </c>
      <c r="G18" s="14"/>
      <c r="H18" s="14"/>
      <c r="I18" s="14"/>
    </row>
    <row r="19" ht="13.9" spans="1:9">
      <c r="A19" s="8" t="s">
        <v>44</v>
      </c>
      <c r="B19" s="15" t="s">
        <v>45</v>
      </c>
      <c r="C19" s="18">
        <v>2309.39156</v>
      </c>
      <c r="D19" s="11">
        <f t="shared" si="2"/>
        <v>1732.04367</v>
      </c>
      <c r="E19" s="11">
        <f t="shared" si="3"/>
        <v>2886.73945</v>
      </c>
      <c r="F19" s="12" t="s">
        <v>11</v>
      </c>
      <c r="G19" s="14"/>
      <c r="H19" s="14"/>
      <c r="I19" s="14"/>
    </row>
    <row r="20" ht="13.9" spans="1:9">
      <c r="A20" s="8" t="s">
        <v>46</v>
      </c>
      <c r="B20" s="15" t="s">
        <v>47</v>
      </c>
      <c r="C20" s="18">
        <v>3809.853292</v>
      </c>
      <c r="D20" s="11">
        <f t="shared" si="2"/>
        <v>2857.389969</v>
      </c>
      <c r="E20" s="11">
        <f t="shared" si="3"/>
        <v>4762.316615</v>
      </c>
      <c r="F20" s="12" t="s">
        <v>11</v>
      </c>
      <c r="G20" s="14"/>
      <c r="H20" s="14"/>
      <c r="I20" s="14"/>
    </row>
    <row r="21" ht="13.9" spans="1:9">
      <c r="A21" s="8" t="s">
        <v>48</v>
      </c>
      <c r="B21" s="15" t="s">
        <v>49</v>
      </c>
      <c r="C21" s="18">
        <v>2042.335876</v>
      </c>
      <c r="D21" s="11">
        <f t="shared" si="2"/>
        <v>1531.751907</v>
      </c>
      <c r="E21" s="11">
        <f t="shared" si="3"/>
        <v>2552.919845</v>
      </c>
      <c r="F21" s="12" t="s">
        <v>11</v>
      </c>
      <c r="G21" s="14"/>
      <c r="H21" s="14"/>
      <c r="I21" s="14"/>
    </row>
    <row r="22" ht="13.9" spans="1:9">
      <c r="A22" s="8" t="s">
        <v>50</v>
      </c>
      <c r="B22" s="15" t="s">
        <v>51</v>
      </c>
      <c r="C22" s="18">
        <v>1005.976468</v>
      </c>
      <c r="D22" s="11">
        <f t="shared" si="2"/>
        <v>754.482351</v>
      </c>
      <c r="E22" s="11">
        <f t="shared" si="3"/>
        <v>1257.470585</v>
      </c>
      <c r="F22" s="12" t="s">
        <v>11</v>
      </c>
      <c r="G22" s="14"/>
      <c r="H22" s="14"/>
      <c r="I22" s="14"/>
    </row>
    <row r="23" ht="13.9" spans="1:9">
      <c r="A23" s="8" t="s">
        <v>52</v>
      </c>
      <c r="B23" s="15" t="s">
        <v>53</v>
      </c>
      <c r="C23" s="18">
        <v>1481.467764</v>
      </c>
      <c r="D23" s="11">
        <f t="shared" si="2"/>
        <v>1111.100823</v>
      </c>
      <c r="E23" s="11">
        <f t="shared" si="3"/>
        <v>1851.834705</v>
      </c>
      <c r="F23" s="12" t="s">
        <v>11</v>
      </c>
      <c r="G23" s="14"/>
      <c r="H23" s="14"/>
      <c r="I23" s="14"/>
    </row>
    <row r="24" ht="13.9" spans="1:9">
      <c r="A24" s="8" t="s">
        <v>54</v>
      </c>
      <c r="B24" s="15" t="s">
        <v>55</v>
      </c>
      <c r="C24" s="20">
        <v>0.085</v>
      </c>
      <c r="D24" s="20">
        <f>C24*0.7</f>
        <v>0.0595</v>
      </c>
      <c r="E24" s="20">
        <f>C24*1.3</f>
        <v>0.1105</v>
      </c>
      <c r="F24" s="11" t="s">
        <v>56</v>
      </c>
      <c r="G24" s="14"/>
      <c r="H24" s="14"/>
      <c r="I24" s="14"/>
    </row>
    <row r="25" ht="13.9" spans="1:9">
      <c r="A25" s="8" t="s">
        <v>57</v>
      </c>
      <c r="B25" s="15" t="s">
        <v>58</v>
      </c>
      <c r="C25" s="20">
        <v>0.09</v>
      </c>
      <c r="D25" s="20">
        <f t="shared" ref="D25:D32" si="4">C25*0.7</f>
        <v>0.063</v>
      </c>
      <c r="E25" s="20">
        <f t="shared" ref="E25:E32" si="5">C25*1.3</f>
        <v>0.117</v>
      </c>
      <c r="F25" s="11" t="s">
        <v>56</v>
      </c>
      <c r="G25" s="14"/>
      <c r="H25" s="14"/>
      <c r="I25" s="14"/>
    </row>
    <row r="26" ht="13.9" spans="1:9">
      <c r="A26" s="8" t="s">
        <v>59</v>
      </c>
      <c r="B26" s="15" t="s">
        <v>60</v>
      </c>
      <c r="C26" s="20">
        <v>0.037</v>
      </c>
      <c r="D26" s="20">
        <f t="shared" si="4"/>
        <v>0.0259</v>
      </c>
      <c r="E26" s="20">
        <f t="shared" si="5"/>
        <v>0.0481</v>
      </c>
      <c r="F26" s="11" t="s">
        <v>56</v>
      </c>
      <c r="G26" s="14"/>
      <c r="H26" s="14"/>
      <c r="I26" s="14"/>
    </row>
    <row r="27" ht="13.9" spans="1:9">
      <c r="A27" s="8" t="s">
        <v>61</v>
      </c>
      <c r="B27" s="15" t="s">
        <v>62</v>
      </c>
      <c r="C27" s="20">
        <v>0.012</v>
      </c>
      <c r="D27" s="20">
        <f t="shared" si="4"/>
        <v>0.0084</v>
      </c>
      <c r="E27" s="20">
        <f t="shared" si="5"/>
        <v>0.0156</v>
      </c>
      <c r="F27" s="11" t="s">
        <v>56</v>
      </c>
      <c r="G27" s="14"/>
      <c r="H27" s="14"/>
      <c r="I27" s="14"/>
    </row>
    <row r="28" ht="13.9" spans="1:9">
      <c r="A28" s="8" t="s">
        <v>63</v>
      </c>
      <c r="B28" s="15" t="s">
        <v>64</v>
      </c>
      <c r="C28" s="20">
        <v>0.09</v>
      </c>
      <c r="D28" s="20">
        <f t="shared" si="4"/>
        <v>0.063</v>
      </c>
      <c r="E28" s="20">
        <f t="shared" si="5"/>
        <v>0.117</v>
      </c>
      <c r="F28" s="11" t="s">
        <v>56</v>
      </c>
      <c r="G28" s="14"/>
      <c r="H28" s="14"/>
      <c r="I28" s="14"/>
    </row>
    <row r="29" ht="13.9" spans="1:9">
      <c r="A29" s="8" t="s">
        <v>65</v>
      </c>
      <c r="B29" s="15" t="s">
        <v>66</v>
      </c>
      <c r="C29" s="20">
        <v>0.06</v>
      </c>
      <c r="D29" s="20">
        <f t="shared" si="4"/>
        <v>0.042</v>
      </c>
      <c r="E29" s="20">
        <f t="shared" si="5"/>
        <v>0.078</v>
      </c>
      <c r="F29" s="11" t="s">
        <v>56</v>
      </c>
      <c r="G29" s="14"/>
      <c r="H29" s="14"/>
      <c r="I29" s="14"/>
    </row>
    <row r="30" ht="13.9" spans="1:9">
      <c r="A30" s="8" t="s">
        <v>67</v>
      </c>
      <c r="B30" s="15" t="s">
        <v>68</v>
      </c>
      <c r="C30" s="20">
        <v>0.85</v>
      </c>
      <c r="D30" s="20">
        <f t="shared" si="4"/>
        <v>0.595</v>
      </c>
      <c r="E30" s="20">
        <f t="shared" si="5"/>
        <v>1.105</v>
      </c>
      <c r="F30" s="11" t="s">
        <v>56</v>
      </c>
      <c r="G30" s="14"/>
      <c r="H30" s="14"/>
      <c r="I30" s="14"/>
    </row>
    <row r="31" ht="13.9" spans="1:9">
      <c r="A31" s="8" t="s">
        <v>69</v>
      </c>
      <c r="B31" s="15" t="s">
        <v>70</v>
      </c>
      <c r="C31" s="20">
        <v>0.8</v>
      </c>
      <c r="D31" s="20">
        <f t="shared" si="4"/>
        <v>0.56</v>
      </c>
      <c r="E31" s="20">
        <f t="shared" si="5"/>
        <v>1.04</v>
      </c>
      <c r="F31" s="20" t="s">
        <v>56</v>
      </c>
      <c r="G31" s="14"/>
      <c r="H31" s="14"/>
      <c r="I31" s="14"/>
    </row>
    <row r="32" ht="13.9" spans="1:9">
      <c r="A32" s="8" t="s">
        <v>71</v>
      </c>
      <c r="B32" s="15" t="s">
        <v>72</v>
      </c>
      <c r="C32" s="20">
        <v>0.73</v>
      </c>
      <c r="D32" s="20">
        <f t="shared" si="4"/>
        <v>0.511</v>
      </c>
      <c r="E32" s="20">
        <f t="shared" si="5"/>
        <v>0.949</v>
      </c>
      <c r="F32" s="20" t="s">
        <v>56</v>
      </c>
      <c r="G32" s="14"/>
      <c r="H32" s="14"/>
      <c r="I32" s="14"/>
    </row>
    <row r="33" ht="13.9" spans="1:9">
      <c r="A33" s="8" t="s">
        <v>73</v>
      </c>
      <c r="B33" s="15" t="s">
        <v>74</v>
      </c>
      <c r="C33" s="11">
        <v>0.05</v>
      </c>
      <c r="D33" s="11">
        <v>0</v>
      </c>
      <c r="E33" s="11">
        <v>0.08</v>
      </c>
      <c r="F33" s="11" t="s">
        <v>56</v>
      </c>
      <c r="G33" s="14"/>
      <c r="H33" s="14"/>
      <c r="I33" s="14"/>
    </row>
    <row r="34" ht="13.9" spans="1:9">
      <c r="A34" s="8" t="s">
        <v>75</v>
      </c>
      <c r="B34" s="15" t="s">
        <v>76</v>
      </c>
      <c r="C34" s="11">
        <v>0.06</v>
      </c>
      <c r="D34" s="11">
        <f t="shared" ref="D34:D63" si="6">C34*0.75</f>
        <v>0.045</v>
      </c>
      <c r="E34" s="11">
        <f t="shared" ref="E34:E63" si="7">C34*1.25</f>
        <v>0.075</v>
      </c>
      <c r="F34" s="11" t="s">
        <v>56</v>
      </c>
      <c r="G34" s="11"/>
      <c r="H34" s="14"/>
      <c r="I34" s="14"/>
    </row>
    <row r="35" ht="13.9" spans="1:10">
      <c r="A35" s="8" t="s">
        <v>77</v>
      </c>
      <c r="B35" s="15" t="s">
        <v>78</v>
      </c>
      <c r="C35" s="11">
        <v>0.049</v>
      </c>
      <c r="D35" s="11">
        <f t="shared" si="6"/>
        <v>0.03675</v>
      </c>
      <c r="E35" s="11">
        <f t="shared" si="7"/>
        <v>0.06125</v>
      </c>
      <c r="F35" s="11" t="s">
        <v>56</v>
      </c>
      <c r="G35" s="11"/>
      <c r="H35" s="11"/>
      <c r="I35" s="11"/>
      <c r="J35" s="24"/>
    </row>
    <row r="36" ht="13.9" spans="1:10">
      <c r="A36" s="8" t="s">
        <v>79</v>
      </c>
      <c r="B36" s="15" t="s">
        <v>80</v>
      </c>
      <c r="C36" s="11">
        <v>0.02</v>
      </c>
      <c r="D36" s="11">
        <f t="shared" si="6"/>
        <v>0.015</v>
      </c>
      <c r="E36" s="11">
        <f t="shared" si="7"/>
        <v>0.025</v>
      </c>
      <c r="F36" s="11" t="s">
        <v>56</v>
      </c>
      <c r="G36" s="11"/>
      <c r="H36" s="11"/>
      <c r="I36" s="11"/>
      <c r="J36" s="24"/>
    </row>
    <row r="37" ht="13.9" spans="1:9">
      <c r="A37" s="8" t="s">
        <v>81</v>
      </c>
      <c r="B37" s="15" t="s">
        <v>82</v>
      </c>
      <c r="C37" s="11">
        <v>0.039</v>
      </c>
      <c r="D37" s="11">
        <f t="shared" si="6"/>
        <v>0.02925</v>
      </c>
      <c r="E37" s="11">
        <f t="shared" si="7"/>
        <v>0.04875</v>
      </c>
      <c r="F37" s="11" t="s">
        <v>56</v>
      </c>
      <c r="G37" s="11"/>
      <c r="H37" s="14"/>
      <c r="I37" s="14"/>
    </row>
    <row r="38" ht="13.9" spans="1:9">
      <c r="A38" s="8" t="s">
        <v>83</v>
      </c>
      <c r="B38" s="15" t="s">
        <v>84</v>
      </c>
      <c r="C38" s="11">
        <v>0.03</v>
      </c>
      <c r="D38" s="11">
        <f t="shared" si="6"/>
        <v>0.0225</v>
      </c>
      <c r="E38" s="11">
        <f t="shared" si="7"/>
        <v>0.0375</v>
      </c>
      <c r="F38" s="11" t="s">
        <v>56</v>
      </c>
      <c r="G38" s="11"/>
      <c r="H38" s="14"/>
      <c r="I38" s="14"/>
    </row>
    <row r="39" ht="13.9" spans="1:9">
      <c r="A39" s="8" t="s">
        <v>85</v>
      </c>
      <c r="B39" s="15" t="s">
        <v>86</v>
      </c>
      <c r="C39" s="11">
        <v>0.02</v>
      </c>
      <c r="D39" s="11">
        <f t="shared" si="6"/>
        <v>0.015</v>
      </c>
      <c r="E39" s="11">
        <f t="shared" si="7"/>
        <v>0.025</v>
      </c>
      <c r="F39" s="11" t="s">
        <v>56</v>
      </c>
      <c r="G39" s="11"/>
      <c r="H39" s="14"/>
      <c r="I39" s="14"/>
    </row>
    <row r="40" ht="13.9" spans="1:9">
      <c r="A40" s="8" t="s">
        <v>87</v>
      </c>
      <c r="B40" s="15" t="s">
        <v>88</v>
      </c>
      <c r="C40" s="11">
        <v>0.04</v>
      </c>
      <c r="D40" s="11">
        <f t="shared" si="6"/>
        <v>0.03</v>
      </c>
      <c r="E40" s="11">
        <f t="shared" si="7"/>
        <v>0.05</v>
      </c>
      <c r="F40" s="11" t="s">
        <v>56</v>
      </c>
      <c r="G40" s="11"/>
      <c r="H40" s="14"/>
      <c r="I40" s="14"/>
    </row>
    <row r="41" ht="13.9" spans="1:9">
      <c r="A41" s="8" t="s">
        <v>89</v>
      </c>
      <c r="B41" s="15" t="s">
        <v>90</v>
      </c>
      <c r="C41" s="11">
        <v>0.039</v>
      </c>
      <c r="D41" s="11">
        <f t="shared" si="6"/>
        <v>0.02925</v>
      </c>
      <c r="E41" s="11">
        <f t="shared" si="7"/>
        <v>0.04875</v>
      </c>
      <c r="F41" s="11" t="s">
        <v>56</v>
      </c>
      <c r="G41" s="14"/>
      <c r="H41" s="14"/>
      <c r="I41" s="14"/>
    </row>
    <row r="42" ht="13.9" spans="1:9">
      <c r="A42" s="8" t="s">
        <v>91</v>
      </c>
      <c r="B42" s="15" t="s">
        <v>92</v>
      </c>
      <c r="C42" s="11">
        <v>0.02</v>
      </c>
      <c r="D42" s="11">
        <f t="shared" si="6"/>
        <v>0.015</v>
      </c>
      <c r="E42" s="11">
        <f t="shared" si="7"/>
        <v>0.025</v>
      </c>
      <c r="F42" s="11" t="s">
        <v>56</v>
      </c>
      <c r="G42" s="14"/>
      <c r="H42" s="14"/>
      <c r="I42" s="14"/>
    </row>
    <row r="43" ht="13.9" spans="1:9">
      <c r="A43" s="8" t="s">
        <v>93</v>
      </c>
      <c r="B43" s="15" t="s">
        <v>94</v>
      </c>
      <c r="C43" s="11">
        <v>0.049</v>
      </c>
      <c r="D43" s="11">
        <f t="shared" si="6"/>
        <v>0.03675</v>
      </c>
      <c r="E43" s="11">
        <f t="shared" si="7"/>
        <v>0.06125</v>
      </c>
      <c r="F43" s="11" t="s">
        <v>56</v>
      </c>
      <c r="G43" s="14"/>
      <c r="H43" s="14"/>
      <c r="I43" s="14"/>
    </row>
    <row r="44" ht="13.9" spans="1:9">
      <c r="A44" s="8" t="s">
        <v>95</v>
      </c>
      <c r="B44" s="15" t="s">
        <v>96</v>
      </c>
      <c r="C44" s="11">
        <v>0.01</v>
      </c>
      <c r="D44" s="11">
        <f t="shared" si="6"/>
        <v>0.0075</v>
      </c>
      <c r="E44" s="11">
        <f t="shared" si="7"/>
        <v>0.0125</v>
      </c>
      <c r="F44" s="11" t="s">
        <v>56</v>
      </c>
      <c r="G44" s="14"/>
      <c r="H44" s="14"/>
      <c r="I44" s="14"/>
    </row>
    <row r="45" ht="13.9" spans="1:9">
      <c r="A45" s="8" t="s">
        <v>97</v>
      </c>
      <c r="B45" s="15" t="s">
        <v>98</v>
      </c>
      <c r="C45" s="11">
        <v>0.02</v>
      </c>
      <c r="D45" s="11">
        <f t="shared" si="6"/>
        <v>0.015</v>
      </c>
      <c r="E45" s="11">
        <f t="shared" si="7"/>
        <v>0.025</v>
      </c>
      <c r="F45" s="11" t="s">
        <v>56</v>
      </c>
      <c r="G45" s="14"/>
      <c r="H45" s="14"/>
      <c r="I45" s="14"/>
    </row>
    <row r="46" ht="30.75" spans="1:9">
      <c r="A46" s="8" t="s">
        <v>99</v>
      </c>
      <c r="B46" s="19" t="s">
        <v>100</v>
      </c>
      <c r="C46" s="21">
        <v>0.21</v>
      </c>
      <c r="D46" s="20">
        <f t="shared" si="6"/>
        <v>0.1575</v>
      </c>
      <c r="E46" s="20">
        <f t="shared" si="7"/>
        <v>0.2625</v>
      </c>
      <c r="F46" s="20" t="s">
        <v>56</v>
      </c>
      <c r="G46" s="14"/>
      <c r="H46" s="14"/>
      <c r="I46" s="14"/>
    </row>
    <row r="47" ht="30.75" spans="1:9">
      <c r="A47" s="8" t="s">
        <v>101</v>
      </c>
      <c r="B47" s="19" t="s">
        <v>102</v>
      </c>
      <c r="C47" s="21">
        <v>0.03</v>
      </c>
      <c r="D47" s="20">
        <f t="shared" si="6"/>
        <v>0.0225</v>
      </c>
      <c r="E47" s="20">
        <f t="shared" si="7"/>
        <v>0.0375</v>
      </c>
      <c r="F47" s="20" t="s">
        <v>56</v>
      </c>
      <c r="G47" s="14"/>
      <c r="H47" s="14"/>
      <c r="I47" s="14"/>
    </row>
    <row r="48" ht="15.4" spans="1:9">
      <c r="A48" s="8" t="s">
        <v>103</v>
      </c>
      <c r="B48" s="19" t="s">
        <v>104</v>
      </c>
      <c r="C48" s="21">
        <v>0.01</v>
      </c>
      <c r="D48" s="20">
        <f t="shared" si="6"/>
        <v>0.0075</v>
      </c>
      <c r="E48" s="20">
        <f t="shared" si="7"/>
        <v>0.0125</v>
      </c>
      <c r="F48" s="20" t="s">
        <v>56</v>
      </c>
      <c r="G48" s="14"/>
      <c r="H48" s="14"/>
      <c r="I48" s="14"/>
    </row>
    <row r="49" ht="46.15" spans="1:9">
      <c r="A49" s="8" t="s">
        <v>105</v>
      </c>
      <c r="B49" s="19" t="s">
        <v>106</v>
      </c>
      <c r="C49" s="21">
        <v>0.01</v>
      </c>
      <c r="D49" s="20">
        <f t="shared" si="6"/>
        <v>0.0075</v>
      </c>
      <c r="E49" s="20">
        <f t="shared" si="7"/>
        <v>0.0125</v>
      </c>
      <c r="F49" s="20" t="s">
        <v>56</v>
      </c>
      <c r="G49" s="14"/>
      <c r="H49" s="14"/>
      <c r="I49" s="14"/>
    </row>
    <row r="50" ht="30.75" spans="1:9">
      <c r="A50" s="8" t="s">
        <v>107</v>
      </c>
      <c r="B50" s="19" t="s">
        <v>108</v>
      </c>
      <c r="C50" s="21">
        <v>0.02</v>
      </c>
      <c r="D50" s="20">
        <f t="shared" si="6"/>
        <v>0.015</v>
      </c>
      <c r="E50" s="20">
        <f t="shared" si="7"/>
        <v>0.025</v>
      </c>
      <c r="F50" s="20" t="s">
        <v>56</v>
      </c>
      <c r="G50" s="14"/>
      <c r="H50" s="14"/>
      <c r="I50" s="14"/>
    </row>
    <row r="51" ht="30.75" spans="1:9">
      <c r="A51" s="8" t="s">
        <v>109</v>
      </c>
      <c r="B51" s="19" t="s">
        <v>110</v>
      </c>
      <c r="C51" s="21">
        <v>0.01</v>
      </c>
      <c r="D51" s="20">
        <f t="shared" si="6"/>
        <v>0.0075</v>
      </c>
      <c r="E51" s="20">
        <f t="shared" si="7"/>
        <v>0.0125</v>
      </c>
      <c r="F51" s="20" t="s">
        <v>56</v>
      </c>
      <c r="G51" s="14"/>
      <c r="H51" s="14"/>
      <c r="I51" s="14"/>
    </row>
    <row r="52" ht="30.75" spans="1:9">
      <c r="A52" s="8" t="s">
        <v>111</v>
      </c>
      <c r="B52" s="19" t="s">
        <v>112</v>
      </c>
      <c r="C52" s="21">
        <v>0.03</v>
      </c>
      <c r="D52" s="20">
        <f t="shared" si="6"/>
        <v>0.0225</v>
      </c>
      <c r="E52" s="20">
        <f t="shared" si="7"/>
        <v>0.0375</v>
      </c>
      <c r="F52" s="20" t="s">
        <v>56</v>
      </c>
      <c r="G52" s="14"/>
      <c r="H52" s="14"/>
      <c r="I52" s="14"/>
    </row>
    <row r="53" ht="15.4" spans="1:9">
      <c r="A53" s="8" t="s">
        <v>113</v>
      </c>
      <c r="B53" s="19" t="s">
        <v>114</v>
      </c>
      <c r="C53" s="21">
        <v>0.02</v>
      </c>
      <c r="D53" s="20">
        <f t="shared" si="6"/>
        <v>0.015</v>
      </c>
      <c r="E53" s="20">
        <f t="shared" si="7"/>
        <v>0.025</v>
      </c>
      <c r="F53" s="20" t="s">
        <v>56</v>
      </c>
      <c r="G53" s="14"/>
      <c r="H53" s="14"/>
      <c r="I53" s="14"/>
    </row>
    <row r="54" s="1" customFormat="1" ht="15" spans="1:9">
      <c r="A54" s="8" t="s">
        <v>115</v>
      </c>
      <c r="B54" s="15" t="s">
        <v>116</v>
      </c>
      <c r="C54" s="21">
        <v>0.11</v>
      </c>
      <c r="D54" s="20">
        <f t="shared" si="6"/>
        <v>0.0825</v>
      </c>
      <c r="E54" s="20">
        <f t="shared" si="7"/>
        <v>0.1375</v>
      </c>
      <c r="F54" s="20" t="s">
        <v>56</v>
      </c>
      <c r="G54" s="14"/>
      <c r="H54" s="14"/>
      <c r="I54" s="14"/>
    </row>
    <row r="55" s="1" customFormat="1" ht="30.75" spans="1:9">
      <c r="A55" s="8" t="s">
        <v>117</v>
      </c>
      <c r="B55" s="19" t="s">
        <v>118</v>
      </c>
      <c r="C55" s="21">
        <v>0.284</v>
      </c>
      <c r="D55" s="20">
        <f t="shared" si="6"/>
        <v>0.213</v>
      </c>
      <c r="E55" s="20">
        <f t="shared" si="7"/>
        <v>0.355</v>
      </c>
      <c r="F55" s="20" t="s">
        <v>56</v>
      </c>
      <c r="G55" s="14"/>
      <c r="H55" s="14"/>
      <c r="I55" s="14"/>
    </row>
    <row r="56" ht="30.75" spans="1:9">
      <c r="A56" s="8" t="s">
        <v>119</v>
      </c>
      <c r="B56" s="19" t="s">
        <v>120</v>
      </c>
      <c r="C56" s="21">
        <v>0.02</v>
      </c>
      <c r="D56" s="20">
        <f t="shared" si="6"/>
        <v>0.015</v>
      </c>
      <c r="E56" s="20">
        <f t="shared" si="7"/>
        <v>0.025</v>
      </c>
      <c r="F56" s="20" t="s">
        <v>56</v>
      </c>
      <c r="G56" s="14"/>
      <c r="H56" s="14"/>
      <c r="I56" s="14"/>
    </row>
    <row r="57" ht="15.4" spans="1:9">
      <c r="A57" s="8" t="s">
        <v>121</v>
      </c>
      <c r="B57" s="19" t="s">
        <v>122</v>
      </c>
      <c r="C57" s="21">
        <v>0.029</v>
      </c>
      <c r="D57" s="20">
        <f t="shared" si="6"/>
        <v>0.02175</v>
      </c>
      <c r="E57" s="20">
        <f t="shared" si="7"/>
        <v>0.03625</v>
      </c>
      <c r="F57" s="20" t="s">
        <v>56</v>
      </c>
      <c r="G57" s="14"/>
      <c r="H57" s="14"/>
      <c r="I57" s="14"/>
    </row>
    <row r="58" ht="46.15" spans="1:9">
      <c r="A58" s="8" t="s">
        <v>123</v>
      </c>
      <c r="B58" s="19" t="s">
        <v>124</v>
      </c>
      <c r="C58" s="21">
        <v>0.029</v>
      </c>
      <c r="D58" s="20">
        <f t="shared" si="6"/>
        <v>0.02175</v>
      </c>
      <c r="E58" s="20">
        <f t="shared" si="7"/>
        <v>0.03625</v>
      </c>
      <c r="F58" s="20" t="s">
        <v>56</v>
      </c>
      <c r="G58" s="14"/>
      <c r="H58" s="14"/>
      <c r="I58" s="14"/>
    </row>
    <row r="59" ht="30.75" spans="1:9">
      <c r="A59" s="8" t="s">
        <v>125</v>
      </c>
      <c r="B59" s="19" t="s">
        <v>126</v>
      </c>
      <c r="C59" s="21">
        <v>0.02</v>
      </c>
      <c r="D59" s="20">
        <f t="shared" si="6"/>
        <v>0.015</v>
      </c>
      <c r="E59" s="20">
        <f t="shared" si="7"/>
        <v>0.025</v>
      </c>
      <c r="F59" s="20" t="s">
        <v>56</v>
      </c>
      <c r="G59" s="14"/>
      <c r="H59" s="14"/>
      <c r="I59" s="14"/>
    </row>
    <row r="60" ht="30.75" spans="1:9">
      <c r="A60" s="8" t="s">
        <v>127</v>
      </c>
      <c r="B60" s="19" t="s">
        <v>128</v>
      </c>
      <c r="C60" s="21">
        <v>0.02</v>
      </c>
      <c r="D60" s="20">
        <f t="shared" si="6"/>
        <v>0.015</v>
      </c>
      <c r="E60" s="20">
        <f t="shared" si="7"/>
        <v>0.025</v>
      </c>
      <c r="F60" s="20" t="s">
        <v>56</v>
      </c>
      <c r="G60" s="14"/>
      <c r="H60" s="14"/>
      <c r="I60" s="14"/>
    </row>
    <row r="61" ht="30.75" spans="1:9">
      <c r="A61" s="8" t="s">
        <v>129</v>
      </c>
      <c r="B61" s="19" t="s">
        <v>130</v>
      </c>
      <c r="C61" s="21">
        <v>0.02</v>
      </c>
      <c r="D61" s="20">
        <f t="shared" si="6"/>
        <v>0.015</v>
      </c>
      <c r="E61" s="20">
        <f t="shared" si="7"/>
        <v>0.025</v>
      </c>
      <c r="F61" s="20" t="s">
        <v>56</v>
      </c>
      <c r="G61" s="14"/>
      <c r="H61" s="14"/>
      <c r="I61" s="14"/>
    </row>
    <row r="62" ht="15.4" spans="1:9">
      <c r="A62" s="8" t="s">
        <v>131</v>
      </c>
      <c r="B62" s="19" t="s">
        <v>132</v>
      </c>
      <c r="C62" s="21">
        <v>0.02</v>
      </c>
      <c r="D62" s="20">
        <f t="shared" si="6"/>
        <v>0.015</v>
      </c>
      <c r="E62" s="20">
        <f t="shared" si="7"/>
        <v>0.025</v>
      </c>
      <c r="F62" s="20" t="s">
        <v>56</v>
      </c>
      <c r="G62" s="14"/>
      <c r="H62" s="14"/>
      <c r="I62" s="14"/>
    </row>
    <row r="63" s="1" customFormat="1" ht="13.9" spans="1:9">
      <c r="A63" s="8" t="s">
        <v>133</v>
      </c>
      <c r="B63" s="15" t="s">
        <v>116</v>
      </c>
      <c r="C63" s="22">
        <v>0.055</v>
      </c>
      <c r="D63" s="20">
        <f t="shared" si="6"/>
        <v>0.04125</v>
      </c>
      <c r="E63" s="20">
        <f t="shared" si="7"/>
        <v>0.06875</v>
      </c>
      <c r="F63" s="20" t="s">
        <v>56</v>
      </c>
      <c r="G63" s="14"/>
      <c r="H63" s="14"/>
      <c r="I63" s="14"/>
    </row>
    <row r="64" ht="15.35" spans="5:5">
      <c r="E64" s="23"/>
    </row>
  </sheetData>
  <autoFilter xmlns:etc="http://www.wps.cn/officeDocument/2017/etCustomData" ref="A1:I63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par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 Y</dc:creator>
  <cp:lastModifiedBy>冯晓杰</cp:lastModifiedBy>
  <dcterms:created xsi:type="dcterms:W3CDTF">2015-06-05T18:19:00Z</dcterms:created>
  <dcterms:modified xsi:type="dcterms:W3CDTF">2025-04-17T16:01:53Z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85E238B1541948F28EDFD37FBD188746_12</vt:lpwstr>
  </property>
</Properties>
</file>