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wner\Desktop\Data Analytics\DA\Excel\Project\"/>
    </mc:Choice>
  </mc:AlternateContent>
  <xr:revisionPtr revIDLastSave="0" documentId="13_ncr:1_{C7FF2906-DFD4-408A-827B-C094D1F76594}" xr6:coauthVersionLast="47" xr6:coauthVersionMax="47" xr10:uidLastSave="{00000000-0000-0000-0000-000000000000}"/>
  <bookViews>
    <workbookView xWindow="-108" yWindow="-108" windowWidth="23256" windowHeight="12456" tabRatio="846" firstSheet="3" activeTab="7" xr2:uid="{00000000-000D-0000-FFFF-FFFF00000000}"/>
  </bookViews>
  <sheets>
    <sheet name="Raw Data for Dashboard" sheetId="1" r:id="rId1"/>
    <sheet name="Expenses by Month" sheetId="6" r:id="rId2"/>
    <sheet name="Sheet7" sheetId="8" r:id="rId3"/>
    <sheet name="Expenses by Category" sheetId="7" r:id="rId4"/>
    <sheet name="Count of Spend on Expenses" sheetId="10" r:id="rId5"/>
    <sheet name="Expenses vs income" sheetId="11" r:id="rId6"/>
    <sheet name="Working Sheet" sheetId="2" r:id="rId7"/>
    <sheet name="Dashboard" sheetId="4" r:id="rId8"/>
  </sheets>
  <definedNames>
    <definedName name="_xlnm._FilterDatabase" localSheetId="0" hidden="1">'Raw Data for Dashboard'!$A$1:$F$73</definedName>
    <definedName name="_xlnm._FilterDatabase" localSheetId="6" hidden="1">'Working Sheet'!$A$1:$F$73</definedName>
    <definedName name="Slicer_Category">#N/A</definedName>
    <definedName name="Slicer_Months">#N/A</definedName>
    <definedName name="Slicer_Payment_Method">#N/A</definedName>
  </definedNames>
  <calcPr calcId="191029"/>
  <pivotCaches>
    <pivotCache cacheId="3"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2" l="1"/>
  <c r="G3" i="2" s="1"/>
  <c r="G4" i="2" s="1"/>
  <c r="G5" i="2" s="1"/>
  <c r="G6" i="2" s="1"/>
  <c r="G7" i="2" s="1"/>
  <c r="G8" i="2" s="1"/>
  <c r="G9" i="2" s="1"/>
  <c r="G10" i="2" s="1"/>
  <c r="G11" i="2" s="1"/>
  <c r="G12" i="2" s="1"/>
  <c r="G13" i="2" s="1"/>
  <c r="G14" i="2" s="1"/>
  <c r="G15" i="2" s="1"/>
  <c r="G16" i="2" s="1"/>
  <c r="G17" i="2" s="1"/>
  <c r="G18" i="2" s="1"/>
  <c r="G19" i="2" s="1"/>
  <c r="G20" i="2" s="1"/>
  <c r="G21" i="2" s="1"/>
  <c r="G22" i="2" s="1"/>
  <c r="G23" i="2" s="1"/>
  <c r="G24" i="2" s="1"/>
  <c r="G25" i="2" s="1"/>
  <c r="G26" i="2" s="1"/>
  <c r="G27" i="2" s="1"/>
  <c r="G28" i="2" s="1"/>
  <c r="G29" i="2" s="1"/>
  <c r="G30" i="2" s="1"/>
  <c r="G31" i="2" s="1"/>
  <c r="G32" i="2" s="1"/>
  <c r="G33" i="2" s="1"/>
  <c r="G34" i="2" s="1"/>
  <c r="G35" i="2" s="1"/>
  <c r="G36" i="2" s="1"/>
  <c r="G37" i="2" s="1"/>
  <c r="G38" i="2" s="1"/>
  <c r="G39" i="2" s="1"/>
  <c r="G40" i="2" s="1"/>
  <c r="G41" i="2" s="1"/>
  <c r="G42" i="2" s="1"/>
  <c r="G43" i="2" s="1"/>
  <c r="G44" i="2" s="1"/>
  <c r="G45" i="2" s="1"/>
  <c r="G46" i="2" s="1"/>
  <c r="G47" i="2" s="1"/>
  <c r="G48" i="2" s="1"/>
  <c r="G49" i="2" s="1"/>
  <c r="G50" i="2" s="1"/>
  <c r="G51" i="2" s="1"/>
  <c r="G52" i="2" s="1"/>
  <c r="G53" i="2" s="1"/>
  <c r="G54" i="2" s="1"/>
  <c r="G55" i="2" s="1"/>
  <c r="G56" i="2" s="1"/>
  <c r="G57" i="2" s="1"/>
  <c r="G58" i="2" s="1"/>
  <c r="G59" i="2" s="1"/>
  <c r="G60" i="2" s="1"/>
  <c r="G61" i="2" s="1"/>
  <c r="G62" i="2" s="1"/>
  <c r="G63" i="2" s="1"/>
  <c r="G64" i="2" s="1"/>
  <c r="G65" i="2" s="1"/>
  <c r="G66" i="2" s="1"/>
  <c r="G67" i="2" s="1"/>
  <c r="G68" i="2" s="1"/>
  <c r="G69" i="2" s="1"/>
  <c r="G70" i="2" s="1"/>
  <c r="G71" i="2" s="1"/>
  <c r="G72" i="2" s="1"/>
  <c r="G73" i="2" s="1"/>
  <c r="D6" i="11"/>
</calcChain>
</file>

<file path=xl/sharedStrings.xml><?xml version="1.0" encoding="utf-8"?>
<sst xmlns="http://schemas.openxmlformats.org/spreadsheetml/2006/main" count="674" uniqueCount="64">
  <si>
    <t>Date</t>
  </si>
  <si>
    <t>Description</t>
  </si>
  <si>
    <t>Category</t>
  </si>
  <si>
    <t>Fund Class</t>
  </si>
  <si>
    <t>Payment Method</t>
  </si>
  <si>
    <t>Amount</t>
  </si>
  <si>
    <t>Salary</t>
  </si>
  <si>
    <t>Income</t>
  </si>
  <si>
    <t>Credit Card</t>
  </si>
  <si>
    <t>Date night with Amiyah</t>
  </si>
  <si>
    <t>Flexing</t>
  </si>
  <si>
    <t>Expenses</t>
  </si>
  <si>
    <t>Lunch at Shiro</t>
  </si>
  <si>
    <t>Food &amp; Drinks</t>
  </si>
  <si>
    <t>Cash</t>
  </si>
  <si>
    <t>10Alytics Training</t>
  </si>
  <si>
    <t>Personal Development</t>
  </si>
  <si>
    <t>Breakfast at KFC</t>
  </si>
  <si>
    <t>Lunch at Chicken Republic</t>
  </si>
  <si>
    <t>Tennis Racket</t>
  </si>
  <si>
    <t>Night at club</t>
  </si>
  <si>
    <t>Coffee at Starbucks</t>
  </si>
  <si>
    <t>Petrol for car</t>
  </si>
  <si>
    <t>Housing &amp; Utilities</t>
  </si>
  <si>
    <t>Gym subscription</t>
  </si>
  <si>
    <t>McDonald's brunch</t>
  </si>
  <si>
    <t>Spotify subscription</t>
  </si>
  <si>
    <t>Lunch at Buzz</t>
  </si>
  <si>
    <t>Mainland Block Party</t>
  </si>
  <si>
    <t>2 shirts and 4 trousers</t>
  </si>
  <si>
    <t>Clothing</t>
  </si>
  <si>
    <t>House Rent</t>
  </si>
  <si>
    <t>Internet and Phone Subscription</t>
  </si>
  <si>
    <t>Coffee at Buzz</t>
  </si>
  <si>
    <t>Movie at cinema</t>
  </si>
  <si>
    <t>Grocery shopping</t>
  </si>
  <si>
    <t>Microsoft Office Purchase</t>
  </si>
  <si>
    <t>Breakfast at Chicken Republic</t>
  </si>
  <si>
    <t>Deodorant and Perfume purchase</t>
  </si>
  <si>
    <t>Birthday party</t>
  </si>
  <si>
    <t>Udemy course</t>
  </si>
  <si>
    <t>Sneakers purchase</t>
  </si>
  <si>
    <t>Business School Training</t>
  </si>
  <si>
    <t>New books purchase</t>
  </si>
  <si>
    <t>Shawarma at Yaba - Lunch</t>
  </si>
  <si>
    <t>Christmas bonus</t>
  </si>
  <si>
    <t>Interest from Investment</t>
  </si>
  <si>
    <t>Davido's concert</t>
  </si>
  <si>
    <t>Games Night contribution</t>
  </si>
  <si>
    <t>Boat cruise</t>
  </si>
  <si>
    <t>Christmas house decoration</t>
  </si>
  <si>
    <t>Apple watch purchase</t>
  </si>
  <si>
    <t>Dinner at Eko Hotel</t>
  </si>
  <si>
    <t>Lunch at Kapadoccia</t>
  </si>
  <si>
    <t>Laptop Repair</t>
  </si>
  <si>
    <t>Balance</t>
  </si>
  <si>
    <t xml:space="preserve"> </t>
  </si>
  <si>
    <t>Row Labels</t>
  </si>
  <si>
    <t>Grand Total</t>
  </si>
  <si>
    <t>Nov</t>
  </si>
  <si>
    <t>Sum of Amount</t>
  </si>
  <si>
    <t>Count of Amount</t>
  </si>
  <si>
    <t>Oct</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</si>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</sst>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1" fillId="0" borderId="0" xfId="0" applyFont="1"/>
    <xf numFmtId="14" fontId="2" fillId="0" borderId="0" xfId="0" applyNumberFormat="1" applyFont="1"/>
    <xf numFmtId="43" fontId="0" fillId="0" borderId="0" xfId="1" applyFont="1"/>
    <xf numFmtId="0" fontId="0" fillId="0" borderId="0" xfId="0" pivotButton="1"/>
    <xf numFmtId="0" fontId="0" fillId="0" borderId="0" xfId="0" applyAlignment="1">
      <alignment horizontal="left"/>
    </xf>
    <xf numFmtId="164" fontId="0" fillId="0" borderId="0" xfId="0" applyNumberFormat="1"/>
    <xf numFmtId="14" fontId="0" fillId="0" borderId="0" xfId="0" applyNumberFormat="1"/>
    <xf numFmtId="0" fontId="0" fillId="0" borderId="0" xfId="0" applyNumberFormat="1"/>
  </cellXfs>
  <cellStyles count="2">
    <cellStyle name="Comma" xfId="1" builtinId="3"/>
    <cellStyle name="Normal" xfId="0" builtinId="0"/>
  </cellStyles>
  <dxfs count="10">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Dashboard_10Alytics_.xlsx]Expenses by Month!Expenses by Month</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Month'!$C$4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Month'!$B$5:$B$8</c:f>
              <c:strCache>
                <c:ptCount val="3"/>
                <c:pt idx="0">
                  <c:v>Oct</c:v>
                </c:pt>
                <c:pt idx="1">
                  <c:v>Nov</c:v>
                </c:pt>
                <c:pt idx="2">
                  <c:v>Dec</c:v>
                </c:pt>
              </c:strCache>
            </c:strRef>
          </c:cat>
          <c:val>
            <c:numRef>
              <c:f>'Expenses by Month'!$C$5:$C$8</c:f>
              <c:numCache>
                <c:formatCode>"₦"#,##0.00</c:formatCode>
                <c:ptCount val="3"/>
                <c:pt idx="0">
                  <c:v>258559</c:v>
                </c:pt>
                <c:pt idx="1">
                  <c:v>261104</c:v>
                </c:pt>
                <c:pt idx="2">
                  <c:v>343323</c:v>
                </c:pt>
              </c:numCache>
            </c:numRef>
          </c:val>
          <c:extLst>
            <c:ext xmlns:c16="http://schemas.microsoft.com/office/drawing/2014/chart" uri="{C3380CC4-5D6E-409C-BE32-E72D297353CC}">
              <c16:uniqueId val="{00000000-E736-4942-9AA2-FD40CB500BFD}"/>
            </c:ext>
          </c:extLst>
        </c:ser>
        <c:dLbls>
          <c:dLblPos val="outEnd"/>
          <c:showLegendKey val="0"/>
          <c:showVal val="1"/>
          <c:showCatName val="0"/>
          <c:showSerName val="0"/>
          <c:showPercent val="0"/>
          <c:showBubbleSize val="0"/>
        </c:dLbls>
        <c:gapWidth val="219"/>
        <c:overlap val="-27"/>
        <c:axId val="992693375"/>
        <c:axId val="992755695"/>
      </c:barChart>
      <c:catAx>
        <c:axId val="99269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55695"/>
        <c:crosses val="autoZero"/>
        <c:auto val="1"/>
        <c:lblAlgn val="ctr"/>
        <c:lblOffset val="100"/>
        <c:noMultiLvlLbl val="0"/>
      </c:catAx>
      <c:valAx>
        <c:axId val="99275569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69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Dashboard_10Alytics_.xlsx]Expenses by Category!Expenses by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by category</a:t>
            </a:r>
            <a:endParaRPr lang="en-US"/>
          </a:p>
        </c:rich>
      </c:tx>
      <c:layout>
        <c:manualLayout>
          <c:xMode val="edge"/>
          <c:yMode val="edge"/>
          <c:x val="0.3312637795275590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Category'!$C$4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Category'!$B$5:$B$10</c:f>
              <c:strCache>
                <c:ptCount val="5"/>
                <c:pt idx="0">
                  <c:v>Housing &amp; Utilities</c:v>
                </c:pt>
                <c:pt idx="1">
                  <c:v>Food &amp; Drinks</c:v>
                </c:pt>
                <c:pt idx="2">
                  <c:v>Flexing</c:v>
                </c:pt>
                <c:pt idx="3">
                  <c:v>Personal Development</c:v>
                </c:pt>
                <c:pt idx="4">
                  <c:v>Clothing</c:v>
                </c:pt>
              </c:strCache>
            </c:strRef>
          </c:cat>
          <c:val>
            <c:numRef>
              <c:f>'Expenses by Category'!$C$5:$C$10</c:f>
              <c:numCache>
                <c:formatCode>"₦"#,##0.00</c:formatCode>
                <c:ptCount val="5"/>
                <c:pt idx="0">
                  <c:v>265370</c:v>
                </c:pt>
                <c:pt idx="1">
                  <c:v>207910</c:v>
                </c:pt>
                <c:pt idx="2">
                  <c:v>182094</c:v>
                </c:pt>
                <c:pt idx="3">
                  <c:v>137712</c:v>
                </c:pt>
                <c:pt idx="4">
                  <c:v>69900</c:v>
                </c:pt>
              </c:numCache>
            </c:numRef>
          </c:val>
          <c:extLst>
            <c:ext xmlns:c16="http://schemas.microsoft.com/office/drawing/2014/chart" uri="{C3380CC4-5D6E-409C-BE32-E72D297353CC}">
              <c16:uniqueId val="{00000000-8D3D-4D75-BE9C-794EEF170D5F}"/>
            </c:ext>
          </c:extLst>
        </c:ser>
        <c:dLbls>
          <c:dLblPos val="outEnd"/>
          <c:showLegendKey val="0"/>
          <c:showVal val="1"/>
          <c:showCatName val="0"/>
          <c:showSerName val="0"/>
          <c:showPercent val="0"/>
          <c:showBubbleSize val="0"/>
        </c:dLbls>
        <c:gapWidth val="219"/>
        <c:overlap val="-27"/>
        <c:axId val="993161727"/>
        <c:axId val="1693585775"/>
      </c:barChart>
      <c:catAx>
        <c:axId val="99316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585775"/>
        <c:crosses val="autoZero"/>
        <c:auto val="1"/>
        <c:lblAlgn val="ctr"/>
        <c:lblOffset val="100"/>
        <c:noMultiLvlLbl val="0"/>
      </c:catAx>
      <c:valAx>
        <c:axId val="169358577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6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Dashboard_10Alytics_.xlsx]Count of Spend on Expenses!Count on Expenses</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Count</a:t>
            </a:r>
            <a:r>
              <a:rPr lang="en-US" baseline="0">
                <a:solidFill>
                  <a:schemeClr val="dk1"/>
                </a:solidFill>
                <a:latin typeface="+mn-lt"/>
                <a:ea typeface="+mn-ea"/>
                <a:cs typeface="+mn-cs"/>
              </a:rPr>
              <a:t> of Spend on Expense category</a:t>
            </a:r>
            <a:endParaRPr lang="en-US"/>
          </a:p>
        </c:rich>
      </c:tx>
      <c:overlay val="0"/>
      <c:spPr>
        <a:solidFill>
          <a:schemeClr val="lt1"/>
        </a:solidFill>
        <a:ln w="12700" cap="flat" cmpd="sng" algn="ctr">
          <a:solidFill>
            <a:schemeClr val="accent3"/>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 of Spend on Expenses'!$C$3</c:f>
              <c:strCache>
                <c:ptCount val="1"/>
                <c:pt idx="0">
                  <c:v>Total</c:v>
                </c:pt>
              </c:strCache>
            </c:strRef>
          </c:tx>
          <c:spPr>
            <a:solidFill>
              <a:schemeClr val="accent6"/>
            </a:solidFill>
            <a:ln>
              <a:noFill/>
            </a:ln>
            <a:effectLst/>
          </c:spPr>
          <c:invertIfNegative val="0"/>
          <c:cat>
            <c:strRef>
              <c:f>'Count of Spend on Expenses'!$B$4:$B$9</c:f>
              <c:strCache>
                <c:ptCount val="5"/>
                <c:pt idx="0">
                  <c:v>Clothing</c:v>
                </c:pt>
                <c:pt idx="1">
                  <c:v>Flexing</c:v>
                </c:pt>
                <c:pt idx="2">
                  <c:v>Food &amp; Drinks</c:v>
                </c:pt>
                <c:pt idx="3">
                  <c:v>Housing &amp; Utilities</c:v>
                </c:pt>
                <c:pt idx="4">
                  <c:v>Personal Development</c:v>
                </c:pt>
              </c:strCache>
            </c:strRef>
          </c:cat>
          <c:val>
            <c:numRef>
              <c:f>'Count of Spend on Expenses'!$C$4:$C$9</c:f>
              <c:numCache>
                <c:formatCode>General</c:formatCode>
                <c:ptCount val="5"/>
                <c:pt idx="0">
                  <c:v>3</c:v>
                </c:pt>
                <c:pt idx="1">
                  <c:v>14</c:v>
                </c:pt>
                <c:pt idx="2">
                  <c:v>25</c:v>
                </c:pt>
                <c:pt idx="3">
                  <c:v>14</c:v>
                </c:pt>
                <c:pt idx="4">
                  <c:v>11</c:v>
                </c:pt>
              </c:numCache>
            </c:numRef>
          </c:val>
          <c:extLst>
            <c:ext xmlns:c16="http://schemas.microsoft.com/office/drawing/2014/chart" uri="{C3380CC4-5D6E-409C-BE32-E72D297353CC}">
              <c16:uniqueId val="{00000000-A58A-4A2F-86AD-A31E07844B67}"/>
            </c:ext>
          </c:extLst>
        </c:ser>
        <c:dLbls>
          <c:showLegendKey val="0"/>
          <c:showVal val="0"/>
          <c:showCatName val="0"/>
          <c:showSerName val="0"/>
          <c:showPercent val="0"/>
          <c:showBubbleSize val="0"/>
        </c:dLbls>
        <c:gapWidth val="182"/>
        <c:axId val="1307726191"/>
        <c:axId val="1829866975"/>
      </c:barChart>
      <c:catAx>
        <c:axId val="130772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866975"/>
        <c:crosses val="autoZero"/>
        <c:auto val="1"/>
        <c:lblAlgn val="ctr"/>
        <c:lblOffset val="100"/>
        <c:noMultiLvlLbl val="0"/>
      </c:catAx>
      <c:valAx>
        <c:axId val="1829866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2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Dashboard_10Alytics_.xlsx]Expenses vs income!PivotTable2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vs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doughnutChart>
        <c:varyColors val="1"/>
        <c:ser>
          <c:idx val="0"/>
          <c:order val="0"/>
          <c:tx>
            <c:strRef>
              <c:f>'Expenses vs income'!$C$3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3-12F0-4486-9B65-E833DC97DE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12F0-4486-9B65-E833DC97DE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'Expenses vs income'!$B$4:$B$6</c:f>
              <c:strCache>
                <c:ptCount val="2"/>
                <c:pt idx="0">
                  <c:v>Expenses</c:v>
                </c:pt>
                <c:pt idx="1">
                  <c:v>Income</c:v>
                </c:pt>
              </c:strCache>
            </c:strRef>
          </c:cat>
          <c:val>
            <c:numRef>
              <c:f>'Expenses vs income'!$C$4:$C$6</c:f>
              <c:numCache>
                <c:formatCode>"₦"#,##0.00</c:formatCode>
                <c:ptCount val="2"/>
                <c:pt idx="0">
                  <c:v>862986</c:v>
                </c:pt>
                <c:pt idx="1">
                  <c:v>1445900</c:v>
                </c:pt>
              </c:numCache>
            </c:numRef>
          </c:val>
          <c:extLst>
            <c:ext xmlns:c16="http://schemas.microsoft.com/office/drawing/2014/chart" uri="{C3380CC4-5D6E-409C-BE32-E72D297353CC}">
              <c16:uniqueId val="{00000000-12F0-4486-9B65-E833DC97DEED}"/>
            </c:ext>
          </c:extLst>
        </c:ser>
        <c:dLbls>
          <c:showLegendKey val="0"/>
          <c:showVal val="0"/>
          <c:showCatName val="0"/>
          <c:showSerName val="0"/>
          <c:showPercent val="0"/>
          <c:showBubbleSize val="0"/>
          <c:showLeaderLines val="1"/>
        </c:dLbls>
        <c:firstSliceAng val="234"/>
        <c:holeSize val="6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Dashboard_10Alytics_.xlsx]Expenses by Month!Expenses by Month</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Month'!$C$4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Month'!$B$5:$B$8</c:f>
              <c:strCache>
                <c:ptCount val="3"/>
                <c:pt idx="0">
                  <c:v>Oct</c:v>
                </c:pt>
                <c:pt idx="1">
                  <c:v>Nov</c:v>
                </c:pt>
                <c:pt idx="2">
                  <c:v>Dec</c:v>
                </c:pt>
              </c:strCache>
            </c:strRef>
          </c:cat>
          <c:val>
            <c:numRef>
              <c:f>'Expenses by Month'!$C$5:$C$8</c:f>
              <c:numCache>
                <c:formatCode>"₦"#,##0.00</c:formatCode>
                <c:ptCount val="3"/>
                <c:pt idx="0">
                  <c:v>258559</c:v>
                </c:pt>
                <c:pt idx="1">
                  <c:v>261104</c:v>
                </c:pt>
                <c:pt idx="2">
                  <c:v>343323</c:v>
                </c:pt>
              </c:numCache>
            </c:numRef>
          </c:val>
          <c:extLst>
            <c:ext xmlns:c16="http://schemas.microsoft.com/office/drawing/2014/chart" uri="{C3380CC4-5D6E-409C-BE32-E72D297353CC}">
              <c16:uniqueId val="{00000000-F7FE-4E4D-BC2F-DE30C53A5917}"/>
            </c:ext>
          </c:extLst>
        </c:ser>
        <c:dLbls>
          <c:dLblPos val="outEnd"/>
          <c:showLegendKey val="0"/>
          <c:showVal val="1"/>
          <c:showCatName val="0"/>
          <c:showSerName val="0"/>
          <c:showPercent val="0"/>
          <c:showBubbleSize val="0"/>
        </c:dLbls>
        <c:gapWidth val="219"/>
        <c:overlap val="-27"/>
        <c:axId val="992693375"/>
        <c:axId val="992755695"/>
      </c:barChart>
      <c:catAx>
        <c:axId val="99269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55695"/>
        <c:crosses val="autoZero"/>
        <c:auto val="1"/>
        <c:lblAlgn val="ctr"/>
        <c:lblOffset val="100"/>
        <c:noMultiLvlLbl val="0"/>
      </c:catAx>
      <c:valAx>
        <c:axId val="99275569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69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[RawFile for Dashboard_10Alytics_.xlsx]Expenses by Category!Expenses by Category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by category</a:t>
            </a:r>
            <a:endParaRPr lang="en-US"/>
          </a:p>
        </c:rich>
      </c:tx>
      <c:layout>
        <c:manualLayout>
          <c:xMode val="edge"/>
          <c:yMode val="edge"/>
          <c:x val="0.3312637795275590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 by Category'!$C$4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by Category'!$B$5:$B$10</c:f>
              <c:strCache>
                <c:ptCount val="5"/>
                <c:pt idx="0">
                  <c:v>Housing &amp; Utilities</c:v>
                </c:pt>
                <c:pt idx="1">
                  <c:v>Food &amp; Drinks</c:v>
                </c:pt>
                <c:pt idx="2">
                  <c:v>Flexing</c:v>
                </c:pt>
                <c:pt idx="3">
                  <c:v>Personal Development</c:v>
                </c:pt>
                <c:pt idx="4">
                  <c:v>Clothing</c:v>
                </c:pt>
              </c:strCache>
            </c:strRef>
          </c:cat>
          <c:val>
            <c:numRef>
              <c:f>'Expenses by Category'!$C$5:$C$10</c:f>
              <c:numCache>
                <c:formatCode>"₦"#,##0.00</c:formatCode>
                <c:ptCount val="5"/>
                <c:pt idx="0">
                  <c:v>265370</c:v>
                </c:pt>
                <c:pt idx="1">
                  <c:v>207910</c:v>
                </c:pt>
                <c:pt idx="2">
                  <c:v>182094</c:v>
                </c:pt>
                <c:pt idx="3">
                  <c:v>137712</c:v>
                </c:pt>
                <c:pt idx="4">
                  <c:v>69900</c:v>
                </c:pt>
              </c:numCache>
            </c:numRef>
          </c:val>
          <c:extLst>
            <c:ext xmlns:c16="http://schemas.microsoft.com/office/drawing/2014/chart" uri="{C3380CC4-5D6E-409C-BE32-E72D297353CC}">
              <c16:uniqueId val="{00000000-78FC-4AE0-9724-16FB642A9FEB}"/>
            </c:ext>
          </c:extLst>
        </c:ser>
        <c:dLbls>
          <c:dLblPos val="outEnd"/>
          <c:showLegendKey val="0"/>
          <c:showVal val="1"/>
          <c:showCatName val="0"/>
          <c:showSerName val="0"/>
          <c:showPercent val="0"/>
          <c:showBubbleSize val="0"/>
        </c:dLbls>
        <c:gapWidth val="219"/>
        <c:overlap val="-27"/>
        <c:axId val="993161727"/>
        <c:axId val="1693585775"/>
      </c:barChart>
      <c:catAx>
        <c:axId val="99316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585775"/>
        <c:crosses val="autoZero"/>
        <c:auto val="1"/>
        <c:lblAlgn val="ctr"/>
        <c:lblOffset val="100"/>
        <c:noMultiLvlLbl val="0"/>
      </c:catAx>
      <c:valAx>
        <c:axId val="169358577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6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Dashboard_10Alytics_.xlsx]Count of Spend on Expenses!Count on Expenses</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Count</a:t>
            </a:r>
            <a:r>
              <a:rPr lang="en-US" baseline="0">
                <a:solidFill>
                  <a:schemeClr val="dk1"/>
                </a:solidFill>
                <a:latin typeface="+mn-lt"/>
                <a:ea typeface="+mn-ea"/>
                <a:cs typeface="+mn-cs"/>
              </a:rPr>
              <a:t> of Spend on Expense category</a:t>
            </a:r>
            <a:endParaRPr lang="en-US"/>
          </a:p>
        </c:rich>
      </c:tx>
      <c:overlay val="0"/>
      <c:spPr>
        <a:solidFill>
          <a:schemeClr val="lt1"/>
        </a:solidFill>
        <a:ln w="12700" cap="flat" cmpd="sng" algn="ctr">
          <a:solidFill>
            <a:schemeClr val="accent3"/>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808859083233"/>
          <c:y val="0.19768777533528403"/>
          <c:w val="0.82713246103193983"/>
          <c:h val="0.71683883288904926"/>
        </c:manualLayout>
      </c:layout>
      <c:barChart>
        <c:barDir val="bar"/>
        <c:grouping val="clustered"/>
        <c:varyColors val="0"/>
        <c:ser>
          <c:idx val="0"/>
          <c:order val="0"/>
          <c:tx>
            <c:strRef>
              <c:f>'Count of Spend on Expenses'!$C$3</c:f>
              <c:strCache>
                <c:ptCount val="1"/>
                <c:pt idx="0">
                  <c:v>Total</c:v>
                </c:pt>
              </c:strCache>
            </c:strRef>
          </c:tx>
          <c:spPr>
            <a:solidFill>
              <a:schemeClr val="accent6"/>
            </a:solidFill>
            <a:ln>
              <a:noFill/>
            </a:ln>
            <a:effectLst/>
          </c:spPr>
          <c:invertIfNegative val="0"/>
          <c:cat>
            <c:strRef>
              <c:f>'Count of Spend on Expenses'!$B$4:$B$9</c:f>
              <c:strCache>
                <c:ptCount val="5"/>
                <c:pt idx="0">
                  <c:v>Clothing</c:v>
                </c:pt>
                <c:pt idx="1">
                  <c:v>Flexing</c:v>
                </c:pt>
                <c:pt idx="2">
                  <c:v>Food &amp; Drinks</c:v>
                </c:pt>
                <c:pt idx="3">
                  <c:v>Housing &amp; Utilities</c:v>
                </c:pt>
                <c:pt idx="4">
                  <c:v>Personal Development</c:v>
                </c:pt>
              </c:strCache>
            </c:strRef>
          </c:cat>
          <c:val>
            <c:numRef>
              <c:f>'Count of Spend on Expenses'!$C$4:$C$9</c:f>
              <c:numCache>
                <c:formatCode>General</c:formatCode>
                <c:ptCount val="5"/>
                <c:pt idx="0">
                  <c:v>3</c:v>
                </c:pt>
                <c:pt idx="1">
                  <c:v>14</c:v>
                </c:pt>
                <c:pt idx="2">
                  <c:v>25</c:v>
                </c:pt>
                <c:pt idx="3">
                  <c:v>14</c:v>
                </c:pt>
                <c:pt idx="4">
                  <c:v>11</c:v>
                </c:pt>
              </c:numCache>
            </c:numRef>
          </c:val>
          <c:extLst>
            <c:ext xmlns:c16="http://schemas.microsoft.com/office/drawing/2014/chart" uri="{C3380CC4-5D6E-409C-BE32-E72D297353CC}">
              <c16:uniqueId val="{00000000-C427-4884-A6C2-E24F31C05DE3}"/>
            </c:ext>
          </c:extLst>
        </c:ser>
        <c:dLbls>
          <c:showLegendKey val="0"/>
          <c:showVal val="0"/>
          <c:showCatName val="0"/>
          <c:showSerName val="0"/>
          <c:showPercent val="0"/>
          <c:showBubbleSize val="0"/>
        </c:dLbls>
        <c:gapWidth val="182"/>
        <c:axId val="1307726191"/>
        <c:axId val="1829866975"/>
      </c:barChart>
      <c:catAx>
        <c:axId val="130772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866975"/>
        <c:crosses val="autoZero"/>
        <c:auto val="1"/>
        <c:lblAlgn val="ctr"/>
        <c:lblOffset val="100"/>
        <c:noMultiLvlLbl val="0"/>
      </c:catAx>
      <c:valAx>
        <c:axId val="1829866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2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[RawFile for Dashboard_10Alytics_.xlsx]Expenses vs income!PivotTable2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vs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
        <c:idx val="8"/>
        <c:spPr>
          <a:solidFill>
            <a:schemeClr val="accent6"/>
          </a:solidFill>
          <a:ln w="19050">
            <a:solidFill>
              <a:schemeClr val="lt1"/>
            </a:solidFill>
          </a:ln>
          <a:effectLst/>
        </c:spPr>
      </c:pivotFmt>
    </c:pivotFmts>
    <c:plotArea>
      <c:layout/>
      <c:doughnutChart>
        <c:varyColors val="1"/>
        <c:ser>
          <c:idx val="0"/>
          <c:order val="0"/>
          <c:tx>
            <c:strRef>
              <c:f>'Expenses vs income'!$C$3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92DC-4A4A-83CA-561A902906E9}"/>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92DC-4A4A-83CA-561A902906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'Expenses vs income'!$B$4:$B$6</c:f>
              <c:strCache>
                <c:ptCount val="2"/>
                <c:pt idx="0">
                  <c:v>Expenses</c:v>
                </c:pt>
                <c:pt idx="1">
                  <c:v>Income</c:v>
                </c:pt>
              </c:strCache>
            </c:strRef>
          </c:cat>
          <c:val>
            <c:numRef>
              <c:f>'Expenses vs income'!$C$4:$C$6</c:f>
              <c:numCache>
                <c:formatCode>"₦"#,##0.00</c:formatCode>
                <c:ptCount val="2"/>
                <c:pt idx="0">
                  <c:v>862986</c:v>
                </c:pt>
                <c:pt idx="1">
                  <c:v>1445900</c:v>
                </c:pt>
              </c:numCache>
            </c:numRef>
          </c:val>
          <c:extLst>
            <c:ext xmlns:c16="http://schemas.microsoft.com/office/drawing/2014/chart" uri="{C3380CC4-5D6E-409C-BE32-E72D297353CC}">
              <c16:uniqueId val="{00000004-92DC-4A4A-83CA-561A902906E9}"/>
            </c:ext>
          </c:extLst>
        </c:ser>
        <c:dLbls>
          <c:showLegendKey val="0"/>
          <c:showVal val="0"/>
          <c:showCatName val="0"/>
          <c:showSerName val="0"/>
          <c:showPercent val="0"/>
          <c:showBubbleSize val="0"/>
          <c:showLeaderLines val="1"/>
        </c:dLbls>
        <c:firstSliceAng val="234"/>
        <c:holeSize val="6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350520</xdr:colOff>
      <xdr:row>1</xdr:row>
      <xdr:rowOff>0</xdr:rowOff>
    </xdr:from>
    <xdr:to>
      <xdr:col>11</xdr:col>
      <xdr:colOff>45720</xdr:colOff>
      <xdr:row>16</xdr:row>
      <xdr:rowOff>0</xdr:rowOff>
    </xdr:to>
    <xdr:graphicFrame macro="">
      <xdr:nvGraphicFramePr>
        <xdr:cNvPr id="3" name="Chart 2">
          <a:extLst>
            <a:ext uri="{FF2B5EF4-FFF2-40B4-BE49-F238E27FC236}">
              <a16:creationId xmlns:a16="http://schemas.microsoft.com/office/drawing/2014/main" id="{DD41B0D3-E2E1-0299-6C3A-1EC43817A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373380</xdr:colOff>
      <xdr:row>0</xdr:row>
      <xdr:rowOff>114300</xdr:rowOff>
    </xdr:from>
    <xdr:to>
      <xdr:col>11</xdr:col>
      <xdr:colOff>68580</xdr:colOff>
      <xdr:row>15</xdr:row>
      <xdr:rowOff>114300</xdr:rowOff>
    </xdr:to>
    <xdr:graphicFrame macro="">
      <xdr:nvGraphicFramePr>
        <xdr:cNvPr id="2" name="Chart 1">
          <a:extLst>
            <a:ext uri="{FF2B5EF4-FFF2-40B4-BE49-F238E27FC236}">
              <a16:creationId xmlns:a16="http://schemas.microsoft.com/office/drawing/2014/main" id="{03A3CA9E-238A-1763-09CB-23EBD49C0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594360</xdr:colOff>
      <xdr:row>7</xdr:row>
      <xdr:rowOff>7621</xdr:rowOff>
    </xdr:from>
    <xdr:to>
      <xdr:col>8</xdr:col>
      <xdr:colOff>594360</xdr:colOff>
      <xdr:row>16</xdr:row>
      <xdr:rowOff>7621</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DD5E49B4-957A-4D04-8CBE-EEDB45F87D9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274820" y="1287781"/>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518160</xdr:colOff>
      <xdr:row>2</xdr:row>
      <xdr:rowOff>45720</xdr:rowOff>
    </xdr:from>
    <xdr:to>
      <xdr:col>12</xdr:col>
      <xdr:colOff>83820</xdr:colOff>
      <xdr:row>17</xdr:row>
      <xdr:rowOff>45720</xdr:rowOff>
    </xdr:to>
    <xdr:graphicFrame macro="">
      <xdr:nvGraphicFramePr>
        <xdr:cNvPr id="2" name="Chart 1">
          <a:extLst>
            <a:ext uri="{FF2B5EF4-FFF2-40B4-BE49-F238E27FC236}">
              <a16:creationId xmlns:a16="http://schemas.microsoft.com/office/drawing/2014/main" id="{FD4659E2-6F5B-5480-B4CE-62E132AE9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556260</xdr:colOff>
      <xdr:row>10</xdr:row>
      <xdr:rowOff>99061</xdr:rowOff>
    </xdr:from>
    <xdr:to>
      <xdr:col>2</xdr:col>
      <xdr:colOff>1043940</xdr:colOff>
      <xdr:row>15</xdr:row>
      <xdr:rowOff>76201</xdr:rowOff>
    </xdr:to>
    <mc:AlternateContent xmlns:mc="http://schemas.openxmlformats.org/markup-compatibility/2006" xmlns:a14="http://schemas.microsoft.com/office/drawing/2010/main">
      <mc:Choice Requires="a14">
        <xdr:graphicFrame macro="">
          <xdr:nvGraphicFramePr>
            <xdr:cNvPr id="3" name="Payment Method">
              <a:extLst>
                <a:ext uri="{FF2B5EF4-FFF2-40B4-BE49-F238E27FC236}">
                  <a16:creationId xmlns:a16="http://schemas.microsoft.com/office/drawing/2014/main" id="{C45A4B47-47CD-CE7E-829C-3AB2C6B20DA5}"/>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165860" y="1927861"/>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434343</xdr:colOff>
      <xdr:row>1</xdr:row>
      <xdr:rowOff>175259</xdr:rowOff>
    </xdr:from>
    <xdr:to>
      <xdr:col>12</xdr:col>
      <xdr:colOff>99185</xdr:colOff>
      <xdr:row>15</xdr:row>
      <xdr:rowOff>83774</xdr:rowOff>
    </xdr:to>
    <xdr:graphicFrame macro="">
      <xdr:nvGraphicFramePr>
        <xdr:cNvPr id="2" name="Chart 1">
          <a:extLst>
            <a:ext uri="{FF2B5EF4-FFF2-40B4-BE49-F238E27FC236}">
              <a16:creationId xmlns:a16="http://schemas.microsoft.com/office/drawing/2014/main" id="{2C90A119-941E-731B-72B6-287C1DD51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167640</xdr:colOff>
      <xdr:row>7</xdr:row>
      <xdr:rowOff>91441</xdr:rowOff>
    </xdr:from>
    <xdr:to>
      <xdr:col>4</xdr:col>
      <xdr:colOff>228600</xdr:colOff>
      <xdr:row>13</xdr:row>
      <xdr:rowOff>121921</xdr:rowOff>
    </xdr:to>
    <mc:AlternateContent xmlns:mc="http://schemas.openxmlformats.org/markup-compatibility/2006" xmlns:a14="http://schemas.microsoft.com/office/drawing/2010/main">
      <mc:Choice Requires="a14">
        <xdr:graphicFrame macro="">
          <xdr:nvGraphicFramePr>
            <xdr:cNvPr id="3" name="Months">
              <a:extLst>
                <a:ext uri="{FF2B5EF4-FFF2-40B4-BE49-F238E27FC236}">
                  <a16:creationId xmlns:a16="http://schemas.microsoft.com/office/drawing/2014/main" id="{16F14AAC-A9A0-2653-4FDC-59D1A84E54D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638300" y="137160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337280</xdr:colOff>
      <xdr:row>0</xdr:row>
      <xdr:rowOff>174884</xdr:rowOff>
    </xdr:from>
    <xdr:to>
      <xdr:col>18</xdr:col>
      <xdr:colOff>199870</xdr:colOff>
      <xdr:row>30</xdr:row>
      <xdr:rowOff>99935</xdr:rowOff>
    </xdr:to>
    <xdr:sp macro="" textlink="">
      <xdr:nvSpPr>
        <xdr:cNvPr id="11" name="Rectangle: Rounded Corners 10">
          <a:extLst>
            <a:ext uri="{FF2B5EF4-FFF2-40B4-BE49-F238E27FC236}">
              <a16:creationId xmlns:a16="http://schemas.microsoft.com/office/drawing/2014/main" id="{EF88FB1A-A17C-98CF-9F7F-1EF72CD762BF}"/>
            </a:ext>
          </a:extLst>
        </xdr:cNvPr>
        <xdr:cNvSpPr/>
      </xdr:nvSpPr>
      <xdr:spPr>
        <a:xfrm>
          <a:off x="337280" y="174884"/>
          <a:ext cx="10880360" cy="5546362"/>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139907</xdr:colOff>
      <xdr:row>1</xdr:row>
      <xdr:rowOff>147529</xdr:rowOff>
    </xdr:from>
    <xdr:to>
      <xdr:col>17</xdr:col>
      <xdr:colOff>337278</xdr:colOff>
      <xdr:row>5</xdr:row>
      <xdr:rowOff>139909</xdr:rowOff>
    </xdr:to>
    <xdr:sp macro="" textlink="">
      <xdr:nvSpPr>
        <xdr:cNvPr id="2" name="Rectangle 1">
          <a:extLst>
            <a:ext uri="{FF2B5EF4-FFF2-40B4-BE49-F238E27FC236}">
              <a16:creationId xmlns:a16="http://schemas.microsoft.com/office/drawing/2014/main" id="{70C05BB2-7685-1A43-1F42-72E995D04430}"/>
            </a:ext>
          </a:extLst>
        </xdr:cNvPr>
        <xdr:cNvSpPr/>
      </xdr:nvSpPr>
      <xdr:spPr>
        <a:xfrm>
          <a:off x="752005" y="334906"/>
          <a:ext cx="9990945" cy="741888"/>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latin typeface="Algerian" panose="04020705040A02060702" pitchFamily="82" charset="0"/>
            </a:rPr>
            <a:t>Q4 2022 EXPENSE DASHBOARD</a:t>
          </a:r>
        </a:p>
      </xdr:txBody>
    </xdr:sp>
    <xdr:clientData/>
  </xdr:twoCellAnchor>
  <xdr:twoCellAnchor>
    <xdr:from>
      <xdr:col>1</xdr:col>
      <xdr:colOff>144780</xdr:colOff>
      <xdr:row>6</xdr:row>
      <xdr:rowOff>83820</xdr:rowOff>
    </xdr:from>
    <xdr:to>
      <xdr:col>8</xdr:col>
      <xdr:colOff>0</xdr:colOff>
      <xdr:row>17</xdr:row>
      <xdr:rowOff>74672</xdr:rowOff>
    </xdr:to>
    <xdr:graphicFrame macro="">
      <xdr:nvGraphicFramePr>
        <xdr:cNvPr id="3" name="Chart 2">
          <a:extLst>
            <a:ext uri="{FF2B5EF4-FFF2-40B4-BE49-F238E27FC236}">
              <a16:creationId xmlns:a16="http://schemas.microsoft.com/office/drawing/2014/main" id="{ECB41443-F606-4D79-A306-B371D0F6D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xdr:colOff>
      <xdr:row>6</xdr:row>
      <xdr:rowOff>106680</xdr:rowOff>
    </xdr:from>
    <xdr:to>
      <xdr:col>14</xdr:col>
      <xdr:colOff>520750</xdr:colOff>
      <xdr:row>17</xdr:row>
      <xdr:rowOff>97532</xdr:rowOff>
    </xdr:to>
    <xdr:graphicFrame macro="">
      <xdr:nvGraphicFramePr>
        <xdr:cNvPr id="4" name="Chart 3">
          <a:extLst>
            <a:ext uri="{FF2B5EF4-FFF2-40B4-BE49-F238E27FC236}">
              <a16:creationId xmlns:a16="http://schemas.microsoft.com/office/drawing/2014/main" id="{D9A4D241-26A7-41E9-A0C7-4D909D931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106680</xdr:colOff>
      <xdr:row>18</xdr:row>
      <xdr:rowOff>94187</xdr:rowOff>
    </xdr:from>
    <xdr:to>
      <xdr:col>7</xdr:col>
      <xdr:colOff>574089</xdr:colOff>
      <xdr:row>29</xdr:row>
      <xdr:rowOff>85040</xdr:rowOff>
    </xdr:to>
    <xdr:graphicFrame macro="">
      <xdr:nvGraphicFramePr>
        <xdr:cNvPr id="5" name="Chart 4">
          <a:extLst>
            <a:ext uri="{FF2B5EF4-FFF2-40B4-BE49-F238E27FC236}">
              <a16:creationId xmlns:a16="http://schemas.microsoft.com/office/drawing/2014/main" id="{7D1C913A-DC7E-47A2-8900-68FBB9A1E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87442</xdr:colOff>
      <xdr:row>18</xdr:row>
      <xdr:rowOff>74952</xdr:rowOff>
    </xdr:from>
    <xdr:to>
      <xdr:col>14</xdr:col>
      <xdr:colOff>554852</xdr:colOff>
      <xdr:row>29</xdr:row>
      <xdr:rowOff>65805</xdr:rowOff>
    </xdr:to>
    <xdr:graphicFrame macro="">
      <xdr:nvGraphicFramePr>
        <xdr:cNvPr id="6" name="Chart 5">
          <a:extLst>
            <a:ext uri="{FF2B5EF4-FFF2-40B4-BE49-F238E27FC236}">
              <a16:creationId xmlns:a16="http://schemas.microsoft.com/office/drawing/2014/main" id="{48DD9175-BD49-4D88-8763-3881E2F6E7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0</xdr:colOff>
      <xdr:row>6</xdr:row>
      <xdr:rowOff>154773</xdr:rowOff>
    </xdr:from>
    <xdr:to>
      <xdr:col>17</xdr:col>
      <xdr:colOff>587115</xdr:colOff>
      <xdr:row>13</xdr:row>
      <xdr:rowOff>62458</xdr:rowOff>
    </xdr:to>
    <mc:AlternateContent xmlns:mc="http://schemas.openxmlformats.org/markup-compatibility/2006" xmlns:a14="http://schemas.microsoft.com/office/drawing/2010/main">
      <mc:Choice Requires="a14">
        <xdr:graphicFrame macro="">
          <xdr:nvGraphicFramePr>
            <xdr:cNvPr id="7" name="Months 1">
              <a:extLst>
                <a:ext uri="{FF2B5EF4-FFF2-40B4-BE49-F238E27FC236}">
                  <a16:creationId xmlns:a16="http://schemas.microsoft.com/office/drawing/2014/main" id="{FA10EFAF-C21F-4EDC-BF44-B5983E0E15AD}"/>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9181475" y="1279035"/>
              <a:ext cx="1886262" cy="1219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124917</xdr:colOff>
      <xdr:row>24</xdr:row>
      <xdr:rowOff>49967</xdr:rowOff>
    </xdr:from>
    <xdr:to>
      <xdr:col>11</xdr:col>
      <xdr:colOff>362262</xdr:colOff>
      <xdr:row>26</xdr:row>
      <xdr:rowOff>12492</xdr:rowOff>
    </xdr:to>
    <xdr:sp macro="" textlink="'Expenses vs income'!$D$6">
      <xdr:nvSpPr>
        <xdr:cNvPr id="8" name="Rectangle: Rounded Corners 7">
          <a:extLst>
            <a:ext uri="{FF2B5EF4-FFF2-40B4-BE49-F238E27FC236}">
              <a16:creationId xmlns:a16="http://schemas.microsoft.com/office/drawing/2014/main" id="{3510D06E-9DC1-8112-E171-FE27CF6A4A49}"/>
            </a:ext>
          </a:extLst>
        </xdr:cNvPr>
        <xdr:cNvSpPr/>
      </xdr:nvSpPr>
      <xdr:spPr>
        <a:xfrm>
          <a:off x="6245901" y="4547016"/>
          <a:ext cx="849443" cy="3372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95F7745B-1DEC-4AF5-AB34-F2A0E617B993}" type="TxLink">
            <a:rPr lang="en-US" sz="1100" b="0" i="0" u="none" strike="noStrike">
              <a:solidFill>
                <a:srgbClr val="000000"/>
              </a:solidFill>
              <a:latin typeface="Calibri"/>
              <a:ea typeface="Calibri"/>
              <a:cs typeface="Calibri"/>
            </a:rPr>
            <a:pPr algn="l"/>
            <a:t>₦582,914.00</a:t>
          </a:fld>
          <a:endParaRPr lang="en-US" sz="1100"/>
        </a:p>
      </xdr:txBody>
    </xdr:sp>
    <xdr:clientData/>
  </xdr:twoCellAnchor>
  <xdr:twoCellAnchor editAs="oneCell">
    <xdr:from>
      <xdr:col>14</xdr:col>
      <xdr:colOff>587115</xdr:colOff>
      <xdr:row>13</xdr:row>
      <xdr:rowOff>99934</xdr:rowOff>
    </xdr:from>
    <xdr:to>
      <xdr:col>17</xdr:col>
      <xdr:colOff>579620</xdr:colOff>
      <xdr:row>22</xdr:row>
      <xdr:rowOff>59461</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0BD0F775-BA33-4EE8-A292-E791F076ACA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9156492" y="2535836"/>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512164</xdr:colOff>
      <xdr:row>24</xdr:row>
      <xdr:rowOff>24983</xdr:rowOff>
    </xdr:from>
    <xdr:to>
      <xdr:col>17</xdr:col>
      <xdr:colOff>504669</xdr:colOff>
      <xdr:row>28</xdr:row>
      <xdr:rowOff>167015</xdr:rowOff>
    </xdr:to>
    <mc:AlternateContent xmlns:mc="http://schemas.openxmlformats.org/markup-compatibility/2006" xmlns:a14="http://schemas.microsoft.com/office/drawing/2010/main">
      <mc:Choice Requires="a14">
        <xdr:graphicFrame macro="">
          <xdr:nvGraphicFramePr>
            <xdr:cNvPr id="10" name="Payment Method 1">
              <a:extLst>
                <a:ext uri="{FF2B5EF4-FFF2-40B4-BE49-F238E27FC236}">
                  <a16:creationId xmlns:a16="http://schemas.microsoft.com/office/drawing/2014/main" id="{3EDAC4EB-63FE-44A2-ADE1-A00507A6CE48}"/>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9081541" y="4522032"/>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029.632284953703" createdVersion="8" refreshedVersion="8" minRefreshableVersion="3" recordCount="72" xr:uid="{A6715546-CB64-45C7-BFA3-E4B4CD34C3CE}">
  <cacheSource type="worksheet">
    <worksheetSource name="Table1"/>
  </cacheSource>
  <cacheFields count="8">
    <cacheField name="Date" numFmtId="14">
      <sharedItems containsSemiMixedTypes="0" containsNonDate="0" containsDate="1" containsString="0" minDate="2022-10-01T00:00:00" maxDate="2023-01-01T00:00:00" count="50">
        <d v="2022-10-01T00:00:00"/>
        <d v="2022-10-02T00:00:00"/>
        <d v="2022-10-03T00:00:00"/>
        <d v="2022-10-08T00:00:00"/>
        <d v="2022-10-09T00:00:00"/>
        <d v="2022-10-10T00:00:00"/>
        <d v="2022-10-11T00:00:00"/>
        <d v="2022-10-16T00:00:00"/>
        <d v="2022-10-19T00:00:00"/>
        <d v="2022-10-20T00:00:00"/>
        <d v="2022-10-24T00:00:00"/>
        <d v="2022-10-25T00:00:00"/>
        <d v="2022-10-26T00:00:00"/>
        <d v="2022-10-27T00:00:00"/>
        <d v="2022-10-28T00:00:00"/>
        <d v="2022-10-30T00:00:00"/>
        <d v="2022-11-01T00:00:00"/>
        <d v="2022-11-04T00:00:00"/>
        <d v="2022-11-07T00:00:00"/>
        <d v="2022-11-09T00:00:00"/>
        <d v="2022-11-10T00:00:00"/>
        <d v="2022-11-11T00:00:00"/>
        <d v="2022-11-13T00:00:00"/>
        <d v="2022-11-16T00:00:00"/>
        <d v="2022-11-17T00:00:00"/>
        <d v="2022-11-19T00:00:00"/>
        <d v="2022-11-20T00:00:00"/>
        <d v="2022-11-23T00:00:00"/>
        <d v="2022-11-24T00:00:00"/>
        <d v="2022-11-25T00:00:00"/>
        <d v="2022-11-26T00:00:00"/>
        <d v="2022-11-27T00:00:00"/>
        <d v="2022-11-28T00:00:00"/>
        <d v="2022-11-30T00:00:00"/>
        <d v="2022-12-01T00:00:00"/>
        <d v="2022-12-02T00:00:00"/>
        <d v="2022-12-10T00:00:00"/>
        <d v="2022-12-12T00:00:00"/>
        <d v="2022-12-13T00:00:00"/>
        <d v="2022-12-14T00:00:00"/>
        <d v="2022-12-15T00:00:00"/>
        <d v="2022-12-19T00:00:00"/>
        <d v="2022-12-20T00:00:00"/>
        <d v="2022-12-22T00:00:00"/>
        <d v="2022-12-25T00:00:00"/>
        <d v="2022-12-26T00:00:00"/>
        <d v="2022-12-27T00:00:00"/>
        <d v="2022-12-28T00:00:00"/>
        <d v="2022-12-29T00:00:00"/>
        <d v="2022-12-31T00:00:00"/>
      </sharedItems>
      <fieldGroup par="7" base="0">
        <rangePr groupBy="days" startDate="2022-10-01T00:00:00" endDate="2023-01-01T00:00:00"/>
        <groupItems count="368">
          <s v="&lt;01/10/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3"/>
        </groupItems>
      </fieldGroup>
    </cacheField>
    <cacheField name="Description" numFmtId="0">
      <sharedItems/>
    </cacheField>
    <cacheField name="Category" numFmtId="0">
      <sharedItems count="6">
        <s v="Income"/>
        <s v="Flexing"/>
        <s v="Food &amp; Drinks"/>
        <s v="Personal Development"/>
        <s v="Housing &amp; Utilities"/>
        <s v="Clothing"/>
      </sharedItems>
    </cacheField>
    <cacheField name="Fund Class" numFmtId="0">
      <sharedItems count="2">
        <s v="Income"/>
        <s v="Expenses"/>
      </sharedItems>
    </cacheField>
    <cacheField name="Payment Method" numFmtId="0">
      <sharedItems count="2">
        <s v="Credit Card"/>
        <s v="Cash"/>
      </sharedItems>
    </cacheField>
    <cacheField name="Amount" numFmtId="0">
      <sharedItems containsSemiMixedTypes="0" containsString="0" containsNumber="1" containsInteger="1" minValue="1940" maxValue="400000"/>
    </cacheField>
    <cacheField name="Balance" numFmtId="43">
      <sharedItems containsSemiMixedTypes="0" containsString="0" containsNumber="1" containsInteger="1" minValue="141441" maxValue="926237"/>
    </cacheField>
    <cacheField name="Months" numFmtId="0" databaseField="0">
      <fieldGroup base="0">
        <rangePr groupBy="months" startDate="2022-10-01T00:00:00" endDate="2023-01-01T00:00:00"/>
        <groupItems count="14">
          <s v="&lt;01/10/2022"/>
          <s v="Jan"/>
          <s v="Feb"/>
          <s v="Mar"/>
          <s v="Apr"/>
          <s v="May"/>
          <s v="Jun"/>
          <s v="Jul"/>
          <s v="Aug"/>
          <s v="Sep"/>
          <s v="Oct"/>
          <s v="Nov"/>
          <s v="Dec"/>
          <s v="&gt;01/01/2023"/>
        </groupItems>
      </fieldGroup>
    </cacheField>
  </cacheFields>
  <extLst>
    <ext xmlns:x14="http://schemas.microsoft.com/office/spreadsheetml/2009/9/main" uri="{725AE2AE-9491-48be-B2B4-4EB974FC3084}">
      <x14:pivotCacheDefinition pivotCacheId="2093778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s v="Salary"/>
    <x v="0"/>
    <x v="0"/>
    <x v="0"/>
    <n v="400000"/>
    <n v="400000"/>
  </r>
  <r>
    <x v="0"/>
    <s v="Date night with Amiyah"/>
    <x v="1"/>
    <x v="1"/>
    <x v="0"/>
    <n v="7092"/>
    <n v="392908"/>
  </r>
  <r>
    <x v="1"/>
    <s v="Lunch at Shiro"/>
    <x v="2"/>
    <x v="1"/>
    <x v="1"/>
    <n v="5403"/>
    <n v="387505"/>
  </r>
  <r>
    <x v="2"/>
    <s v="10Alytics Training"/>
    <x v="3"/>
    <x v="1"/>
    <x v="1"/>
    <n v="60000"/>
    <n v="327505"/>
  </r>
  <r>
    <x v="3"/>
    <s v="Breakfast at KFC"/>
    <x v="2"/>
    <x v="1"/>
    <x v="0"/>
    <n v="8844"/>
    <n v="318661"/>
  </r>
  <r>
    <x v="4"/>
    <s v="Lunch at Chicken Republic"/>
    <x v="2"/>
    <x v="1"/>
    <x v="0"/>
    <n v="7752"/>
    <n v="310909"/>
  </r>
  <r>
    <x v="4"/>
    <s v="Tennis Racket"/>
    <x v="3"/>
    <x v="1"/>
    <x v="0"/>
    <n v="6621"/>
    <n v="304288"/>
  </r>
  <r>
    <x v="5"/>
    <s v="Night at club"/>
    <x v="1"/>
    <x v="1"/>
    <x v="1"/>
    <n v="5347"/>
    <n v="298941"/>
  </r>
  <r>
    <x v="6"/>
    <s v="Coffee at Starbucks"/>
    <x v="2"/>
    <x v="1"/>
    <x v="1"/>
    <n v="5366"/>
    <n v="293575"/>
  </r>
  <r>
    <x v="7"/>
    <s v="Petrol for car"/>
    <x v="4"/>
    <x v="1"/>
    <x v="0"/>
    <n v="7449"/>
    <n v="286126"/>
  </r>
  <r>
    <x v="8"/>
    <s v="Gym subscription"/>
    <x v="3"/>
    <x v="1"/>
    <x v="1"/>
    <n v="9800"/>
    <n v="276326"/>
  </r>
  <r>
    <x v="8"/>
    <s v="McDonald's brunch"/>
    <x v="2"/>
    <x v="1"/>
    <x v="1"/>
    <n v="8492"/>
    <n v="267834"/>
  </r>
  <r>
    <x v="9"/>
    <s v="Spotify subscription"/>
    <x v="1"/>
    <x v="1"/>
    <x v="0"/>
    <n v="4300"/>
    <n v="263534"/>
  </r>
  <r>
    <x v="10"/>
    <s v="Lunch at Buzz"/>
    <x v="2"/>
    <x v="1"/>
    <x v="1"/>
    <n v="8647"/>
    <n v="254887"/>
  </r>
  <r>
    <x v="10"/>
    <s v="Petrol for car"/>
    <x v="4"/>
    <x v="1"/>
    <x v="1"/>
    <n v="6714"/>
    <n v="248173"/>
  </r>
  <r>
    <x v="10"/>
    <s v="Mainland Block Party"/>
    <x v="1"/>
    <x v="1"/>
    <x v="0"/>
    <n v="5079"/>
    <n v="243094"/>
  </r>
  <r>
    <x v="11"/>
    <s v="2 shirts and 4 trousers"/>
    <x v="5"/>
    <x v="1"/>
    <x v="1"/>
    <n v="17600"/>
    <n v="225494"/>
  </r>
  <r>
    <x v="11"/>
    <s v="House Rent"/>
    <x v="4"/>
    <x v="1"/>
    <x v="1"/>
    <n v="50000"/>
    <n v="175494"/>
  </r>
  <r>
    <x v="12"/>
    <s v="Internet and Phone Subscription"/>
    <x v="4"/>
    <x v="1"/>
    <x v="0"/>
    <n v="10000"/>
    <n v="165494"/>
  </r>
  <r>
    <x v="12"/>
    <s v="Coffee at Buzz"/>
    <x v="2"/>
    <x v="1"/>
    <x v="1"/>
    <n v="8963"/>
    <n v="156531"/>
  </r>
  <r>
    <x v="13"/>
    <s v="Movie at cinema"/>
    <x v="1"/>
    <x v="1"/>
    <x v="0"/>
    <n v="6509"/>
    <n v="150022"/>
  </r>
  <r>
    <x v="14"/>
    <s v="Grocery shopping"/>
    <x v="2"/>
    <x v="1"/>
    <x v="0"/>
    <n v="6641"/>
    <n v="143381"/>
  </r>
  <r>
    <x v="15"/>
    <s v="Microsoft Office Purchase"/>
    <x v="3"/>
    <x v="1"/>
    <x v="0"/>
    <n v="1940"/>
    <n v="141441"/>
  </r>
  <r>
    <x v="16"/>
    <s v="Salary"/>
    <x v="0"/>
    <x v="0"/>
    <x v="0"/>
    <n v="400000"/>
    <n v="541441"/>
  </r>
  <r>
    <x v="17"/>
    <s v="Coffee at Starbucks"/>
    <x v="2"/>
    <x v="1"/>
    <x v="1"/>
    <n v="5950"/>
    <n v="535491"/>
  </r>
  <r>
    <x v="18"/>
    <s v="Breakfast at Chicken Republic"/>
    <x v="2"/>
    <x v="1"/>
    <x v="1"/>
    <n v="7957"/>
    <n v="527534"/>
  </r>
  <r>
    <x v="19"/>
    <s v="Grocery shopping"/>
    <x v="2"/>
    <x v="1"/>
    <x v="1"/>
    <n v="8782"/>
    <n v="518752"/>
  </r>
  <r>
    <x v="20"/>
    <s v="Deodorant and Perfume purchase"/>
    <x v="4"/>
    <x v="1"/>
    <x v="1"/>
    <n v="9642"/>
    <n v="509110"/>
  </r>
  <r>
    <x v="21"/>
    <s v="Grocery shopping"/>
    <x v="2"/>
    <x v="1"/>
    <x v="1"/>
    <n v="12109"/>
    <n v="497001"/>
  </r>
  <r>
    <x v="22"/>
    <s v="Birthday party"/>
    <x v="1"/>
    <x v="1"/>
    <x v="0"/>
    <n v="7149"/>
    <n v="489852"/>
  </r>
  <r>
    <x v="22"/>
    <s v="Petrol for car"/>
    <x v="4"/>
    <x v="1"/>
    <x v="0"/>
    <n v="6392"/>
    <n v="483460"/>
  </r>
  <r>
    <x v="23"/>
    <s v="Petrol for car"/>
    <x v="4"/>
    <x v="1"/>
    <x v="1"/>
    <n v="5014"/>
    <n v="478446"/>
  </r>
  <r>
    <x v="24"/>
    <s v="Grocery shopping"/>
    <x v="2"/>
    <x v="1"/>
    <x v="0"/>
    <n v="8691"/>
    <n v="469755"/>
  </r>
  <r>
    <x v="24"/>
    <s v="Udemy course"/>
    <x v="3"/>
    <x v="1"/>
    <x v="1"/>
    <n v="6026"/>
    <n v="463729"/>
  </r>
  <r>
    <x v="25"/>
    <s v="Gym subscription"/>
    <x v="3"/>
    <x v="1"/>
    <x v="0"/>
    <n v="9800"/>
    <n v="453929"/>
  </r>
  <r>
    <x v="26"/>
    <s v="Grocery shopping"/>
    <x v="2"/>
    <x v="1"/>
    <x v="1"/>
    <n v="10854"/>
    <n v="443075"/>
  </r>
  <r>
    <x v="26"/>
    <s v="Coffee at Starbucks"/>
    <x v="2"/>
    <x v="1"/>
    <x v="0"/>
    <n v="12734"/>
    <n v="430341"/>
  </r>
  <r>
    <x v="26"/>
    <s v="Grocery shopping"/>
    <x v="2"/>
    <x v="1"/>
    <x v="0"/>
    <n v="10900"/>
    <n v="419441"/>
  </r>
  <r>
    <x v="27"/>
    <s v="Coffee at Starbucks"/>
    <x v="2"/>
    <x v="1"/>
    <x v="0"/>
    <n v="8713"/>
    <n v="410728"/>
  </r>
  <r>
    <x v="28"/>
    <s v="Spotify subscription"/>
    <x v="1"/>
    <x v="1"/>
    <x v="0"/>
    <n v="4300"/>
    <n v="406428"/>
  </r>
  <r>
    <x v="29"/>
    <s v="House Rent"/>
    <x v="4"/>
    <x v="1"/>
    <x v="0"/>
    <n v="50000"/>
    <n v="356428"/>
  </r>
  <r>
    <x v="30"/>
    <s v="Internet and Phone Subscription"/>
    <x v="4"/>
    <x v="1"/>
    <x v="1"/>
    <n v="10000"/>
    <n v="346428"/>
  </r>
  <r>
    <x v="31"/>
    <s v="Sneakers purchase"/>
    <x v="5"/>
    <x v="1"/>
    <x v="1"/>
    <n v="14300"/>
    <n v="332128"/>
  </r>
  <r>
    <x v="31"/>
    <s v="Business School Training"/>
    <x v="3"/>
    <x v="1"/>
    <x v="0"/>
    <n v="11845"/>
    <n v="320283"/>
  </r>
  <r>
    <x v="32"/>
    <s v="Breakfast at KFC"/>
    <x v="2"/>
    <x v="1"/>
    <x v="1"/>
    <n v="8349"/>
    <n v="311934"/>
  </r>
  <r>
    <x v="33"/>
    <s v="New books purchase"/>
    <x v="3"/>
    <x v="1"/>
    <x v="0"/>
    <n v="18000"/>
    <n v="293934"/>
  </r>
  <r>
    <x v="33"/>
    <s v="Shawarma at Yaba - Lunch"/>
    <x v="2"/>
    <x v="1"/>
    <x v="0"/>
    <n v="11657"/>
    <n v="282277"/>
  </r>
  <r>
    <x v="33"/>
    <s v="Microsoft Office Purchase"/>
    <x v="3"/>
    <x v="1"/>
    <x v="1"/>
    <n v="1940"/>
    <n v="280337"/>
  </r>
  <r>
    <x v="34"/>
    <s v="Salary"/>
    <x v="0"/>
    <x v="0"/>
    <x v="0"/>
    <n v="400000"/>
    <n v="680337"/>
  </r>
  <r>
    <x v="34"/>
    <s v="Christmas bonus"/>
    <x v="0"/>
    <x v="0"/>
    <x v="0"/>
    <n v="150000"/>
    <n v="830337"/>
  </r>
  <r>
    <x v="35"/>
    <s v="Interest from Investment"/>
    <x v="0"/>
    <x v="0"/>
    <x v="0"/>
    <n v="95900"/>
    <n v="926237"/>
  </r>
  <r>
    <x v="36"/>
    <s v="Davido's concert"/>
    <x v="1"/>
    <x v="1"/>
    <x v="1"/>
    <n v="10000"/>
    <n v="916237"/>
  </r>
  <r>
    <x v="37"/>
    <s v="Games Night contribution"/>
    <x v="1"/>
    <x v="1"/>
    <x v="0"/>
    <n v="5500"/>
    <n v="910737"/>
  </r>
  <r>
    <x v="37"/>
    <s v="Boat cruise"/>
    <x v="1"/>
    <x v="1"/>
    <x v="0"/>
    <n v="15000"/>
    <n v="895737"/>
  </r>
  <r>
    <x v="38"/>
    <s v="Christmas house decoration"/>
    <x v="4"/>
    <x v="1"/>
    <x v="0"/>
    <n v="32300"/>
    <n v="863437"/>
  </r>
  <r>
    <x v="39"/>
    <s v="Apple watch purchase"/>
    <x v="1"/>
    <x v="1"/>
    <x v="1"/>
    <n v="35900"/>
    <n v="827537"/>
  </r>
  <r>
    <x v="39"/>
    <s v="2 shirts and 4 trousers"/>
    <x v="5"/>
    <x v="1"/>
    <x v="0"/>
    <n v="38000"/>
    <n v="789537"/>
  </r>
  <r>
    <x v="40"/>
    <s v="Grocery shopping"/>
    <x v="2"/>
    <x v="1"/>
    <x v="1"/>
    <n v="6878"/>
    <n v="782659"/>
  </r>
  <r>
    <x v="41"/>
    <s v="Grocery shopping"/>
    <x v="2"/>
    <x v="1"/>
    <x v="1"/>
    <n v="5446"/>
    <n v="777213"/>
  </r>
  <r>
    <x v="41"/>
    <s v="Gym subscription"/>
    <x v="3"/>
    <x v="1"/>
    <x v="0"/>
    <n v="9800"/>
    <n v="767413"/>
  </r>
  <r>
    <x v="42"/>
    <s v="Grocery shopping"/>
    <x v="2"/>
    <x v="1"/>
    <x v="1"/>
    <n v="7616"/>
    <n v="759797"/>
  </r>
  <r>
    <x v="42"/>
    <s v="Spotify subscription"/>
    <x v="1"/>
    <x v="1"/>
    <x v="1"/>
    <n v="4300"/>
    <n v="755497"/>
  </r>
  <r>
    <x v="43"/>
    <s v="Dinner at Eko Hotel"/>
    <x v="1"/>
    <x v="1"/>
    <x v="1"/>
    <n v="5718"/>
    <n v="749779"/>
  </r>
  <r>
    <x v="44"/>
    <s v="House Rent"/>
    <x v="4"/>
    <x v="1"/>
    <x v="0"/>
    <n v="50000"/>
    <n v="699779"/>
  </r>
  <r>
    <x v="45"/>
    <s v="Internet and Phone Subscription"/>
    <x v="4"/>
    <x v="1"/>
    <x v="1"/>
    <n v="10000"/>
    <n v="689779"/>
  </r>
  <r>
    <x v="45"/>
    <s v="Lunch at Kapadoccia"/>
    <x v="2"/>
    <x v="1"/>
    <x v="0"/>
    <n v="6383"/>
    <n v="683396"/>
  </r>
  <r>
    <x v="46"/>
    <s v="Petrol for car"/>
    <x v="4"/>
    <x v="1"/>
    <x v="0"/>
    <n v="11670"/>
    <n v="671726"/>
  </r>
  <r>
    <x v="46"/>
    <s v="Coffee at Starbucks"/>
    <x v="2"/>
    <x v="1"/>
    <x v="0"/>
    <n v="8108"/>
    <n v="663618"/>
  </r>
  <r>
    <x v="47"/>
    <s v="Coffee at Starbucks"/>
    <x v="2"/>
    <x v="1"/>
    <x v="0"/>
    <n v="6675"/>
    <n v="656943"/>
  </r>
  <r>
    <x v="47"/>
    <s v="Night at club"/>
    <x v="1"/>
    <x v="1"/>
    <x v="0"/>
    <n v="65900"/>
    <n v="591043"/>
  </r>
  <r>
    <x v="48"/>
    <s v="Laptop Repair"/>
    <x v="4"/>
    <x v="1"/>
    <x v="1"/>
    <n v="6189"/>
    <n v="584854"/>
  </r>
  <r>
    <x v="49"/>
    <s v="Microsoft Office Purchase"/>
    <x v="3"/>
    <x v="1"/>
    <x v="0"/>
    <n v="1940"/>
    <n v="5829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FF7138-1AF1-4730-8FCD-E0F0E15700C9}" name="Expenses by Month"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C8" firstHeaderRow="1" firstDataRow="1" firstDataCol="1" rowPageCount="1" colPageCount="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7">
        <item x="5"/>
        <item x="1"/>
        <item x="2"/>
        <item x="4"/>
        <item x="0"/>
        <item x="3"/>
        <item t="default"/>
      </items>
    </pivotField>
    <pivotField axis="axisPage" showAll="0">
      <items count="3">
        <item x="1"/>
        <item x="0"/>
        <item t="default"/>
      </items>
    </pivotField>
    <pivotField showAll="0"/>
    <pivotField dataField="1" showAll="0"/>
    <pivotField numFmtId="43"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4">
    <i>
      <x v="10"/>
    </i>
    <i>
      <x v="11"/>
    </i>
    <i>
      <x v="12"/>
    </i>
    <i t="grand">
      <x/>
    </i>
  </rowItems>
  <colItems count="1">
    <i/>
  </colItems>
  <pageFields count="1">
    <pageField fld="3" item="0" hier="-1"/>
  </pageFields>
  <dataFields count="1">
    <dataField name="Sum of Amount" fld="5" baseField="0" baseItem="0" numFmtId="164"/>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95BC1C-5CAB-4AF1-B2A3-7A18135DE002}" name="Expenses by Category"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C10" firstHeaderRow="1" firstDataRow="1" firstDataCol="1" rowPageCount="1" colPageCount="1"/>
  <pivotFields count="8">
    <pivotField numFmtId="14" showAll="0"/>
    <pivotField showAll="0"/>
    <pivotField axis="axisRow" showAll="0" sortType="descending">
      <items count="7">
        <item x="5"/>
        <item x="1"/>
        <item x="2"/>
        <item x="4"/>
        <item x="0"/>
        <item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showAll="0"/>
    <pivotField dataField="1" showAll="0"/>
    <pivotField numFmtId="43" showAll="0"/>
    <pivotField showAll="0" defaultSubtotal="0">
      <items count="14">
        <item x="0"/>
        <item x="1"/>
        <item x="2"/>
        <item x="3"/>
        <item x="4"/>
        <item x="5"/>
        <item x="6"/>
        <item x="7"/>
        <item x="8"/>
        <item x="9"/>
        <item x="10"/>
        <item x="11"/>
        <item x="12"/>
        <item x="13"/>
      </items>
    </pivotField>
  </pivotFields>
  <rowFields count="1">
    <field x="2"/>
  </rowFields>
  <rowItems count="6">
    <i>
      <x v="3"/>
    </i>
    <i>
      <x v="2"/>
    </i>
    <i>
      <x v="1"/>
    </i>
    <i>
      <x v="5"/>
    </i>
    <i>
      <x/>
    </i>
    <i t="grand">
      <x/>
    </i>
  </rowItems>
  <colItems count="1">
    <i/>
  </colItems>
  <pageFields count="1">
    <pageField fld="3" item="0" hier="-1"/>
  </pageFields>
  <dataFields count="1">
    <dataField name="Sum of Amount" fld="5"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92BCB5-100B-49E0-B79A-993C52777541}" name="Count on Expense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9" firstHeaderRow="1" firstDataRow="1" firstDataCol="1" rowPageCount="1" colPageCount="1"/>
  <pivotFields count="8">
    <pivotField numFmtId="14" showAll="0"/>
    <pivotField showAll="0"/>
    <pivotField axis="axisRow" showAll="0">
      <items count="7">
        <item x="5"/>
        <item x="1"/>
        <item x="2"/>
        <item x="4"/>
        <item x="0"/>
        <item x="3"/>
        <item t="default"/>
      </items>
    </pivotField>
    <pivotField axis="axisPage" showAll="0">
      <items count="3">
        <item x="1"/>
        <item x="0"/>
        <item t="default"/>
      </items>
    </pivotField>
    <pivotField showAll="0">
      <items count="3">
        <item x="1"/>
        <item x="0"/>
        <item t="default"/>
      </items>
    </pivotField>
    <pivotField dataField="1" showAll="0"/>
    <pivotField numFmtId="43" showAll="0"/>
    <pivotField showAll="0" defaultSubtotal="0">
      <items count="14">
        <item x="0"/>
        <item x="1"/>
        <item x="2"/>
        <item x="3"/>
        <item x="4"/>
        <item x="5"/>
        <item x="6"/>
        <item x="7"/>
        <item x="8"/>
        <item x="9"/>
        <item x="10"/>
        <item x="11"/>
        <item x="12"/>
        <item x="13"/>
      </items>
    </pivotField>
  </pivotFields>
  <rowFields count="1">
    <field x="2"/>
  </rowFields>
  <rowItems count="6">
    <i>
      <x/>
    </i>
    <i>
      <x v="1"/>
    </i>
    <i>
      <x v="2"/>
    </i>
    <i>
      <x v="3"/>
    </i>
    <i>
      <x v="5"/>
    </i>
    <i t="grand">
      <x/>
    </i>
  </rowItems>
  <colItems count="1">
    <i/>
  </colItems>
  <pageFields count="1">
    <pageField fld="3" item="0" hier="-1"/>
  </pageFields>
  <dataFields count="1">
    <dataField name="Count of Amount" fld="5" subtotal="count"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90AEA8-F4A4-41C0-8FB1-9A02AE5C65D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6" firstHeaderRow="1" firstDataRow="1" firstDataCol="1"/>
  <pivotFields count="8">
    <pivotField numFmtId="14" showAll="0"/>
    <pivotField showAll="0"/>
    <pivotField showAll="0">
      <items count="7">
        <item x="5"/>
        <item x="1"/>
        <item x="2"/>
        <item x="4"/>
        <item x="0"/>
        <item x="3"/>
        <item t="default"/>
      </items>
    </pivotField>
    <pivotField axis="axisRow" showAll="0">
      <items count="3">
        <item x="1"/>
        <item x="0"/>
        <item t="default"/>
      </items>
    </pivotField>
    <pivotField showAll="0"/>
    <pivotField dataField="1" showAll="0"/>
    <pivotField numFmtId="43" showAl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Sum of Amount" fld="5" baseField="0" baseItem="0" numFmtId="164"/>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2D676D6C-648C-4E60-A204-38829ABA5904}" sourceName="Months">
  <pivotTables>
    <pivotTable tabId="11" name="PivotTable2"/>
    <pivotTable tabId="10" name="Count on Expenses"/>
    <pivotTable tabId="7" name="Expenses by Category"/>
    <pivotTable tabId="6" name="Expenses by Month"/>
  </pivotTables>
  <data>
    <tabular pivotCacheId="2093778083">
      <items count="14">
        <i x="10" s="1"/>
        <i x="11" s="1"/>
        <i x="12" s="1"/>
        <i x="1" s="1" nd="1"/>
        <i x="2" s="1" nd="1"/>
        <i x="3" s="1" nd="1"/>
        <i x="4" s="1" nd="1"/>
        <i x="5" s="1" nd="1"/>
        <i x="6" s="1" nd="1"/>
        <i x="7" s="1" nd="1"/>
        <i x="8" s="1" nd="1"/>
        <i x="9"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7F3F84C-3613-43FB-B431-96E0AE7725EB}" sourceName="Category">
  <pivotTables>
    <pivotTable tabId="7" name="Expenses by Category"/>
    <pivotTable tabId="10" name="Count on Expenses"/>
    <pivotTable tabId="6" name="Expenses by Month"/>
    <pivotTable tabId="11" name="PivotTable2"/>
  </pivotTables>
  <data>
    <tabular pivotCacheId="2093778083">
      <items count="6">
        <i x="5" s="1"/>
        <i x="1" s="1"/>
        <i x="2" s="1"/>
        <i x="4" s="1"/>
        <i x="0"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A91F2645-74E4-4561-A401-F3F6FCA5704F}" sourceName="Payment Method">
  <pivotTables>
    <pivotTable tabId="10" name="Count on Expenses"/>
  </pivotTables>
  <data>
    <tabular pivotCacheId="20937780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8583B4B-470E-429F-B714-E7708D995972}" cache="Slicer_Category"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5DA4FCE6-2C6D-4F01-9D7E-278113E3D6CD}" cache="Slicer_Payment_Method" caption="Payment Metho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3E71D53D-F92D-42B1-81B6-028524CC7B23}" cache="Slicer_Months" caption="Months"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022D30C8-2257-49E3-B8FB-D42630D67CA6}" cache="Slicer_Months" caption="Months" rowHeight="234950"/>
  <slicer name="Category 1" xr10:uid="{CDCF81CB-4E25-4BB3-B75F-1996CF369E31}" cache="Slicer_Category" caption="Category" style="SlicerStyleDark5" rowHeight="234950"/>
  <slicer name="Payment Method 1" xr10:uid="{393915C2-996A-45EC-AD1C-00E21DCF07C5}" cache="Slicer_Payment_Method" caption="Payment Method"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73B57A-C9E0-46CE-8CD0-1CB1D8C253A3}" name="Table2" displayName="Table2" ref="A1:G12" totalsRowShown="0">
  <autoFilter ref="A1:G12" xr:uid="{6473B57A-C9E0-46CE-8CD0-1CB1D8C253A3}"/>
  <tableColumns count="7">
    <tableColumn id="1" xr3:uid="{2471B4D4-69D6-4BFD-8FD0-AE0BD827CF63}" name="Date" dataDxfId="9"/>
    <tableColumn id="2" xr3:uid="{2F6C0351-00C5-4EB2-8B7D-4D0043FCA7A8}" name="Description"/>
    <tableColumn id="3" xr3:uid="{9F47C420-5D13-4BB4-B46B-389D38B04F03}" name="Category"/>
    <tableColumn id="4" xr3:uid="{DDF9D855-86F8-4D96-99BB-62B2FE7E818D}" name="Fund Class"/>
    <tableColumn id="5" xr3:uid="{F6B6D5C1-86DA-4B5F-BA0D-045678CF36F0}" name="Payment Method"/>
    <tableColumn id="6" xr3:uid="{151D79E0-848F-428A-A11B-177A639A2A22}" name="Amount"/>
    <tableColumn id="7" xr3:uid="{27C8C1E6-427B-491D-B5B9-770E3A120A2A}" name="Balan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C28E1C-7764-438B-8564-BFC7827B2816}" name="Table1" displayName="Table1" ref="A1:G73" totalsRowShown="0" headerRowDxfId="8" dataDxfId="7">
  <autoFilter ref="A1:G73" xr:uid="{D96CD6D7-356D-4C1B-A11F-17AB15C9915C}"/>
  <tableColumns count="7">
    <tableColumn id="1" xr3:uid="{F3BECC81-33A8-464F-A0F8-2D58FE997852}" name="Date" dataDxfId="6"/>
    <tableColumn id="2" xr3:uid="{1255DF3F-E09F-4612-BC13-CE89C14FCECE}" name="Description" dataDxfId="5"/>
    <tableColumn id="3" xr3:uid="{EA83D203-A5AC-48C0-A97E-ACE9C7DED4F8}" name="Category" dataDxfId="4"/>
    <tableColumn id="4" xr3:uid="{7F523C80-69DD-4205-B49E-ECF7BEF6F46B}" name="Fund Class" dataDxfId="3"/>
    <tableColumn id="5" xr3:uid="{AAFC224F-00C7-4624-98F2-08475A40217E}" name="Payment Method" dataDxfId="2"/>
    <tableColumn id="6" xr3:uid="{D448B951-17F0-421D-91E5-EE54DD106C87}" name="Amount" dataDxfId="1"/>
    <tableColumn id="7" xr3:uid="{41CD61AB-AAE5-47EC-B2D5-31472DC20A8A}" name="Balance" dataDxfId="0" dataCellStyle="Comma"/>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A46" workbookViewId="0">
      <selection sqref="A1:F73"/>
    </sheetView>
  </sheetViews>
  <sheetFormatPr defaultColWidth="14.44140625" defaultRowHeight="15" customHeight="1" x14ac:dyDescent="0.3"/>
  <cols>
    <col min="1" max="1" width="10.44140625" customWidth="1"/>
    <col min="2" max="2" width="29.5546875" customWidth="1"/>
    <col min="3" max="3" width="19.6640625" customWidth="1"/>
    <col min="4" max="4" width="11.88671875" customWidth="1"/>
    <col min="5" max="5" width="17.5546875" customWidth="1"/>
    <col min="6" max="6" width="9.6640625" customWidth="1"/>
    <col min="7" max="26" width="8.6640625" customWidth="1"/>
  </cols>
  <sheetData>
    <row r="1" spans="1:6" ht="14.25" customHeight="1" x14ac:dyDescent="0.3">
      <c r="A1" s="1" t="s">
        <v>0</v>
      </c>
      <c r="B1" s="1" t="s">
        <v>1</v>
      </c>
      <c r="C1" s="1" t="s">
        <v>2</v>
      </c>
      <c r="D1" s="1" t="s">
        <v>3</v>
      </c>
      <c r="E1" s="1" t="s">
        <v>4</v>
      </c>
      <c r="F1" s="1" t="s">
        <v>5</v>
      </c>
    </row>
    <row r="2" spans="1:6" ht="14.25" customHeight="1" x14ac:dyDescent="0.3">
      <c r="A2" s="2">
        <v>44835</v>
      </c>
      <c r="B2" s="1" t="s">
        <v>6</v>
      </c>
      <c r="C2" s="1" t="s">
        <v>7</v>
      </c>
      <c r="D2" s="1" t="s">
        <v>7</v>
      </c>
      <c r="E2" s="1" t="s">
        <v>8</v>
      </c>
      <c r="F2" s="1">
        <v>400000</v>
      </c>
    </row>
    <row r="3" spans="1:6" ht="14.25" customHeight="1" x14ac:dyDescent="0.3">
      <c r="A3" s="2">
        <v>44835</v>
      </c>
      <c r="B3" s="1" t="s">
        <v>9</v>
      </c>
      <c r="C3" s="1" t="s">
        <v>10</v>
      </c>
      <c r="D3" s="1" t="s">
        <v>11</v>
      </c>
      <c r="E3" s="1" t="s">
        <v>8</v>
      </c>
      <c r="F3" s="1">
        <v>7092</v>
      </c>
    </row>
    <row r="4" spans="1:6" ht="14.25" customHeight="1" x14ac:dyDescent="0.3">
      <c r="A4" s="2">
        <v>44836</v>
      </c>
      <c r="B4" s="1" t="s">
        <v>12</v>
      </c>
      <c r="C4" s="1" t="s">
        <v>13</v>
      </c>
      <c r="D4" s="1" t="s">
        <v>11</v>
      </c>
      <c r="E4" s="1" t="s">
        <v>14</v>
      </c>
      <c r="F4" s="1">
        <v>5403</v>
      </c>
    </row>
    <row r="5" spans="1:6" ht="14.25" customHeight="1" x14ac:dyDescent="0.3">
      <c r="A5" s="2">
        <v>44837</v>
      </c>
      <c r="B5" s="1" t="s">
        <v>15</v>
      </c>
      <c r="C5" s="1" t="s">
        <v>16</v>
      </c>
      <c r="D5" s="1" t="s">
        <v>11</v>
      </c>
      <c r="E5" s="1" t="s">
        <v>14</v>
      </c>
      <c r="F5" s="1">
        <v>60000</v>
      </c>
    </row>
    <row r="6" spans="1:6" ht="14.25" customHeight="1" x14ac:dyDescent="0.3">
      <c r="A6" s="2">
        <v>44842</v>
      </c>
      <c r="B6" s="1" t="s">
        <v>17</v>
      </c>
      <c r="C6" s="1" t="s">
        <v>13</v>
      </c>
      <c r="D6" s="1" t="s">
        <v>11</v>
      </c>
      <c r="E6" s="1" t="s">
        <v>8</v>
      </c>
      <c r="F6" s="1">
        <v>8844</v>
      </c>
    </row>
    <row r="7" spans="1:6" ht="14.25" customHeight="1" x14ac:dyDescent="0.3">
      <c r="A7" s="2">
        <v>44843</v>
      </c>
      <c r="B7" s="1" t="s">
        <v>18</v>
      </c>
      <c r="C7" s="1" t="s">
        <v>13</v>
      </c>
      <c r="D7" s="1" t="s">
        <v>11</v>
      </c>
      <c r="E7" s="1" t="s">
        <v>8</v>
      </c>
      <c r="F7" s="1">
        <v>7752</v>
      </c>
    </row>
    <row r="8" spans="1:6" ht="14.25" customHeight="1" x14ac:dyDescent="0.3">
      <c r="A8" s="2">
        <v>44843</v>
      </c>
      <c r="B8" s="1" t="s">
        <v>19</v>
      </c>
      <c r="C8" s="1" t="s">
        <v>16</v>
      </c>
      <c r="D8" s="1" t="s">
        <v>11</v>
      </c>
      <c r="E8" s="1" t="s">
        <v>8</v>
      </c>
      <c r="F8" s="1">
        <v>6621</v>
      </c>
    </row>
    <row r="9" spans="1:6" ht="14.25" customHeight="1" x14ac:dyDescent="0.3">
      <c r="A9" s="2">
        <v>44844</v>
      </c>
      <c r="B9" s="1" t="s">
        <v>20</v>
      </c>
      <c r="C9" s="1" t="s">
        <v>10</v>
      </c>
      <c r="D9" s="1" t="s">
        <v>11</v>
      </c>
      <c r="E9" s="1" t="s">
        <v>14</v>
      </c>
      <c r="F9" s="1">
        <v>5347</v>
      </c>
    </row>
    <row r="10" spans="1:6" ht="14.25" customHeight="1" x14ac:dyDescent="0.3">
      <c r="A10" s="2">
        <v>44845</v>
      </c>
      <c r="B10" s="1" t="s">
        <v>21</v>
      </c>
      <c r="C10" s="1" t="s">
        <v>13</v>
      </c>
      <c r="D10" s="1" t="s">
        <v>11</v>
      </c>
      <c r="E10" s="1" t="s">
        <v>14</v>
      </c>
      <c r="F10" s="1">
        <v>5366</v>
      </c>
    </row>
    <row r="11" spans="1:6" ht="14.25" customHeight="1" x14ac:dyDescent="0.3">
      <c r="A11" s="2">
        <v>44850</v>
      </c>
      <c r="B11" s="1" t="s">
        <v>22</v>
      </c>
      <c r="C11" s="1" t="s">
        <v>23</v>
      </c>
      <c r="D11" s="1" t="s">
        <v>11</v>
      </c>
      <c r="E11" s="1" t="s">
        <v>8</v>
      </c>
      <c r="F11" s="1">
        <v>7449</v>
      </c>
    </row>
    <row r="12" spans="1:6" ht="14.25" customHeight="1" x14ac:dyDescent="0.3">
      <c r="A12" s="2">
        <v>44853</v>
      </c>
      <c r="B12" s="1" t="s">
        <v>24</v>
      </c>
      <c r="C12" s="1" t="s">
        <v>16</v>
      </c>
      <c r="D12" s="1" t="s">
        <v>11</v>
      </c>
      <c r="E12" s="1" t="s">
        <v>14</v>
      </c>
      <c r="F12" s="1">
        <v>9800</v>
      </c>
    </row>
    <row r="13" spans="1:6" ht="14.25" customHeight="1" x14ac:dyDescent="0.3">
      <c r="A13" s="2">
        <v>44853</v>
      </c>
      <c r="B13" s="1" t="s">
        <v>25</v>
      </c>
      <c r="C13" s="1" t="s">
        <v>13</v>
      </c>
      <c r="D13" s="1" t="s">
        <v>11</v>
      </c>
      <c r="E13" s="1" t="s">
        <v>14</v>
      </c>
      <c r="F13" s="1">
        <v>8492</v>
      </c>
    </row>
    <row r="14" spans="1:6" ht="14.25" customHeight="1" x14ac:dyDescent="0.3">
      <c r="A14" s="2">
        <v>44854</v>
      </c>
      <c r="B14" s="1" t="s">
        <v>26</v>
      </c>
      <c r="C14" s="1" t="s">
        <v>10</v>
      </c>
      <c r="D14" s="1" t="s">
        <v>11</v>
      </c>
      <c r="E14" s="1" t="s">
        <v>8</v>
      </c>
      <c r="F14" s="1">
        <v>4300</v>
      </c>
    </row>
    <row r="15" spans="1:6" ht="14.25" customHeight="1" x14ac:dyDescent="0.3">
      <c r="A15" s="2">
        <v>44858</v>
      </c>
      <c r="B15" s="1" t="s">
        <v>27</v>
      </c>
      <c r="C15" s="1" t="s">
        <v>13</v>
      </c>
      <c r="D15" s="1" t="s">
        <v>11</v>
      </c>
      <c r="E15" s="1" t="s">
        <v>14</v>
      </c>
      <c r="F15" s="1">
        <v>8647</v>
      </c>
    </row>
    <row r="16" spans="1:6" ht="14.25" customHeight="1" x14ac:dyDescent="0.3">
      <c r="A16" s="2">
        <v>44858</v>
      </c>
      <c r="B16" s="1" t="s">
        <v>22</v>
      </c>
      <c r="C16" s="1" t="s">
        <v>23</v>
      </c>
      <c r="D16" s="1" t="s">
        <v>11</v>
      </c>
      <c r="E16" s="1" t="s">
        <v>14</v>
      </c>
      <c r="F16" s="1">
        <v>6714</v>
      </c>
    </row>
    <row r="17" spans="1:6" ht="14.25" customHeight="1" x14ac:dyDescent="0.3">
      <c r="A17" s="2">
        <v>44858</v>
      </c>
      <c r="B17" s="1" t="s">
        <v>28</v>
      </c>
      <c r="C17" s="1" t="s">
        <v>10</v>
      </c>
      <c r="D17" s="1" t="s">
        <v>11</v>
      </c>
      <c r="E17" s="1" t="s">
        <v>8</v>
      </c>
      <c r="F17" s="1">
        <v>5079</v>
      </c>
    </row>
    <row r="18" spans="1:6" ht="14.25" customHeight="1" x14ac:dyDescent="0.3">
      <c r="A18" s="2">
        <v>44859</v>
      </c>
      <c r="B18" s="1" t="s">
        <v>29</v>
      </c>
      <c r="C18" s="1" t="s">
        <v>30</v>
      </c>
      <c r="D18" s="1" t="s">
        <v>11</v>
      </c>
      <c r="E18" s="1" t="s">
        <v>14</v>
      </c>
      <c r="F18" s="1">
        <v>17600</v>
      </c>
    </row>
    <row r="19" spans="1:6" ht="14.25" customHeight="1" x14ac:dyDescent="0.3">
      <c r="A19" s="2">
        <v>44859</v>
      </c>
      <c r="B19" s="1" t="s">
        <v>31</v>
      </c>
      <c r="C19" s="1" t="s">
        <v>23</v>
      </c>
      <c r="D19" s="1" t="s">
        <v>11</v>
      </c>
      <c r="E19" s="1" t="s">
        <v>14</v>
      </c>
      <c r="F19" s="1">
        <v>50000</v>
      </c>
    </row>
    <row r="20" spans="1:6" ht="14.25" customHeight="1" x14ac:dyDescent="0.3">
      <c r="A20" s="2">
        <v>44860</v>
      </c>
      <c r="B20" s="1" t="s">
        <v>32</v>
      </c>
      <c r="C20" s="1" t="s">
        <v>23</v>
      </c>
      <c r="D20" s="1" t="s">
        <v>11</v>
      </c>
      <c r="E20" s="1" t="s">
        <v>8</v>
      </c>
      <c r="F20" s="1">
        <v>10000</v>
      </c>
    </row>
    <row r="21" spans="1:6" ht="14.25" customHeight="1" x14ac:dyDescent="0.3">
      <c r="A21" s="2">
        <v>44860</v>
      </c>
      <c r="B21" s="1" t="s">
        <v>33</v>
      </c>
      <c r="C21" s="1" t="s">
        <v>13</v>
      </c>
      <c r="D21" s="1" t="s">
        <v>11</v>
      </c>
      <c r="E21" s="1" t="s">
        <v>14</v>
      </c>
      <c r="F21" s="1">
        <v>8963</v>
      </c>
    </row>
    <row r="22" spans="1:6" ht="14.25" customHeight="1" x14ac:dyDescent="0.3">
      <c r="A22" s="2">
        <v>44861</v>
      </c>
      <c r="B22" s="1" t="s">
        <v>34</v>
      </c>
      <c r="C22" s="1" t="s">
        <v>10</v>
      </c>
      <c r="D22" s="1" t="s">
        <v>11</v>
      </c>
      <c r="E22" s="1" t="s">
        <v>8</v>
      </c>
      <c r="F22" s="1">
        <v>6509</v>
      </c>
    </row>
    <row r="23" spans="1:6" ht="14.25" customHeight="1" x14ac:dyDescent="0.3">
      <c r="A23" s="2">
        <v>44862</v>
      </c>
      <c r="B23" s="1" t="s">
        <v>35</v>
      </c>
      <c r="C23" s="1" t="s">
        <v>13</v>
      </c>
      <c r="D23" s="1" t="s">
        <v>11</v>
      </c>
      <c r="E23" s="1" t="s">
        <v>8</v>
      </c>
      <c r="F23" s="1">
        <v>6641</v>
      </c>
    </row>
    <row r="24" spans="1:6" ht="14.25" customHeight="1" x14ac:dyDescent="0.3">
      <c r="A24" s="2">
        <v>44864</v>
      </c>
      <c r="B24" s="1" t="s">
        <v>36</v>
      </c>
      <c r="C24" s="1" t="s">
        <v>16</v>
      </c>
      <c r="D24" s="1" t="s">
        <v>11</v>
      </c>
      <c r="E24" s="1" t="s">
        <v>8</v>
      </c>
      <c r="F24" s="1">
        <v>1940</v>
      </c>
    </row>
    <row r="25" spans="1:6" ht="14.25" customHeight="1" x14ac:dyDescent="0.3">
      <c r="A25" s="2">
        <v>44866</v>
      </c>
      <c r="B25" s="1" t="s">
        <v>6</v>
      </c>
      <c r="C25" s="1" t="s">
        <v>7</v>
      </c>
      <c r="D25" s="1" t="s">
        <v>7</v>
      </c>
      <c r="E25" s="1" t="s">
        <v>8</v>
      </c>
      <c r="F25" s="1">
        <v>400000</v>
      </c>
    </row>
    <row r="26" spans="1:6" ht="14.25" customHeight="1" x14ac:dyDescent="0.3">
      <c r="A26" s="2">
        <v>44869</v>
      </c>
      <c r="B26" s="1" t="s">
        <v>21</v>
      </c>
      <c r="C26" s="1" t="s">
        <v>13</v>
      </c>
      <c r="D26" s="1" t="s">
        <v>11</v>
      </c>
      <c r="E26" s="1" t="s">
        <v>14</v>
      </c>
      <c r="F26" s="1">
        <v>5950</v>
      </c>
    </row>
    <row r="27" spans="1:6" ht="14.25" customHeight="1" x14ac:dyDescent="0.3">
      <c r="A27" s="2">
        <v>44872</v>
      </c>
      <c r="B27" s="1" t="s">
        <v>37</v>
      </c>
      <c r="C27" s="1" t="s">
        <v>13</v>
      </c>
      <c r="D27" s="1" t="s">
        <v>11</v>
      </c>
      <c r="E27" s="1" t="s">
        <v>14</v>
      </c>
      <c r="F27" s="1">
        <v>7957</v>
      </c>
    </row>
    <row r="28" spans="1:6" ht="14.25" customHeight="1" x14ac:dyDescent="0.3">
      <c r="A28" s="2">
        <v>44874</v>
      </c>
      <c r="B28" s="1" t="s">
        <v>35</v>
      </c>
      <c r="C28" s="1" t="s">
        <v>13</v>
      </c>
      <c r="D28" s="1" t="s">
        <v>11</v>
      </c>
      <c r="E28" s="1" t="s">
        <v>14</v>
      </c>
      <c r="F28" s="1">
        <v>8782</v>
      </c>
    </row>
    <row r="29" spans="1:6" ht="14.25" customHeight="1" x14ac:dyDescent="0.3">
      <c r="A29" s="2">
        <v>44875</v>
      </c>
      <c r="B29" s="1" t="s">
        <v>38</v>
      </c>
      <c r="C29" s="1" t="s">
        <v>23</v>
      </c>
      <c r="D29" s="1" t="s">
        <v>11</v>
      </c>
      <c r="E29" s="1" t="s">
        <v>14</v>
      </c>
      <c r="F29" s="1">
        <v>9642</v>
      </c>
    </row>
    <row r="30" spans="1:6" ht="14.25" customHeight="1" x14ac:dyDescent="0.3">
      <c r="A30" s="2">
        <v>44876</v>
      </c>
      <c r="B30" s="1" t="s">
        <v>35</v>
      </c>
      <c r="C30" s="1" t="s">
        <v>13</v>
      </c>
      <c r="D30" s="1" t="s">
        <v>11</v>
      </c>
      <c r="E30" s="1" t="s">
        <v>14</v>
      </c>
      <c r="F30" s="1">
        <v>12109</v>
      </c>
    </row>
    <row r="31" spans="1:6" ht="14.25" customHeight="1" x14ac:dyDescent="0.3">
      <c r="A31" s="2">
        <v>44878</v>
      </c>
      <c r="B31" s="1" t="s">
        <v>39</v>
      </c>
      <c r="C31" s="1" t="s">
        <v>10</v>
      </c>
      <c r="D31" s="1" t="s">
        <v>11</v>
      </c>
      <c r="E31" s="1" t="s">
        <v>8</v>
      </c>
      <c r="F31" s="1">
        <v>7149</v>
      </c>
    </row>
    <row r="32" spans="1:6" ht="14.25" customHeight="1" x14ac:dyDescent="0.3">
      <c r="A32" s="2">
        <v>44878</v>
      </c>
      <c r="B32" s="1" t="s">
        <v>22</v>
      </c>
      <c r="C32" s="1" t="s">
        <v>23</v>
      </c>
      <c r="D32" s="1" t="s">
        <v>11</v>
      </c>
      <c r="E32" s="1" t="s">
        <v>8</v>
      </c>
      <c r="F32" s="1">
        <v>6392</v>
      </c>
    </row>
    <row r="33" spans="1:6" ht="14.25" customHeight="1" x14ac:dyDescent="0.3">
      <c r="A33" s="2">
        <v>44881</v>
      </c>
      <c r="B33" s="1" t="s">
        <v>22</v>
      </c>
      <c r="C33" s="1" t="s">
        <v>23</v>
      </c>
      <c r="D33" s="1" t="s">
        <v>11</v>
      </c>
      <c r="E33" s="1" t="s">
        <v>14</v>
      </c>
      <c r="F33" s="1">
        <v>5014</v>
      </c>
    </row>
    <row r="34" spans="1:6" ht="14.25" customHeight="1" x14ac:dyDescent="0.3">
      <c r="A34" s="2">
        <v>44882</v>
      </c>
      <c r="B34" s="1" t="s">
        <v>35</v>
      </c>
      <c r="C34" s="1" t="s">
        <v>13</v>
      </c>
      <c r="D34" s="1" t="s">
        <v>11</v>
      </c>
      <c r="E34" s="1" t="s">
        <v>8</v>
      </c>
      <c r="F34" s="1">
        <v>8691</v>
      </c>
    </row>
    <row r="35" spans="1:6" ht="14.25" customHeight="1" x14ac:dyDescent="0.3">
      <c r="A35" s="2">
        <v>44882</v>
      </c>
      <c r="B35" s="1" t="s">
        <v>40</v>
      </c>
      <c r="C35" s="1" t="s">
        <v>16</v>
      </c>
      <c r="D35" s="1" t="s">
        <v>11</v>
      </c>
      <c r="E35" s="1" t="s">
        <v>14</v>
      </c>
      <c r="F35" s="1">
        <v>6026</v>
      </c>
    </row>
    <row r="36" spans="1:6" ht="14.25" customHeight="1" x14ac:dyDescent="0.3">
      <c r="A36" s="2">
        <v>44884</v>
      </c>
      <c r="B36" s="1" t="s">
        <v>24</v>
      </c>
      <c r="C36" s="1" t="s">
        <v>16</v>
      </c>
      <c r="D36" s="1" t="s">
        <v>11</v>
      </c>
      <c r="E36" s="1" t="s">
        <v>8</v>
      </c>
      <c r="F36" s="1">
        <v>9800</v>
      </c>
    </row>
    <row r="37" spans="1:6" ht="14.25" customHeight="1" x14ac:dyDescent="0.3">
      <c r="A37" s="2">
        <v>44885</v>
      </c>
      <c r="B37" s="1" t="s">
        <v>35</v>
      </c>
      <c r="C37" s="1" t="s">
        <v>13</v>
      </c>
      <c r="D37" s="1" t="s">
        <v>11</v>
      </c>
      <c r="E37" s="1" t="s">
        <v>14</v>
      </c>
      <c r="F37" s="1">
        <v>10854</v>
      </c>
    </row>
    <row r="38" spans="1:6" ht="14.25" customHeight="1" x14ac:dyDescent="0.3">
      <c r="A38" s="2">
        <v>44885</v>
      </c>
      <c r="B38" s="1" t="s">
        <v>21</v>
      </c>
      <c r="C38" s="1" t="s">
        <v>13</v>
      </c>
      <c r="D38" s="1" t="s">
        <v>11</v>
      </c>
      <c r="E38" s="1" t="s">
        <v>8</v>
      </c>
      <c r="F38" s="1">
        <v>12734</v>
      </c>
    </row>
    <row r="39" spans="1:6" ht="14.25" customHeight="1" x14ac:dyDescent="0.3">
      <c r="A39" s="2">
        <v>44885</v>
      </c>
      <c r="B39" s="1" t="s">
        <v>35</v>
      </c>
      <c r="C39" s="1" t="s">
        <v>13</v>
      </c>
      <c r="D39" s="1" t="s">
        <v>11</v>
      </c>
      <c r="E39" s="1" t="s">
        <v>8</v>
      </c>
      <c r="F39" s="1">
        <v>10900</v>
      </c>
    </row>
    <row r="40" spans="1:6" ht="14.25" customHeight="1" x14ac:dyDescent="0.3">
      <c r="A40" s="2">
        <v>44888</v>
      </c>
      <c r="B40" s="1" t="s">
        <v>21</v>
      </c>
      <c r="C40" s="1" t="s">
        <v>13</v>
      </c>
      <c r="D40" s="1" t="s">
        <v>11</v>
      </c>
      <c r="E40" s="1" t="s">
        <v>8</v>
      </c>
      <c r="F40" s="1">
        <v>8713</v>
      </c>
    </row>
    <row r="41" spans="1:6" ht="14.25" customHeight="1" x14ac:dyDescent="0.3">
      <c r="A41" s="2">
        <v>44889</v>
      </c>
      <c r="B41" s="1" t="s">
        <v>26</v>
      </c>
      <c r="C41" s="1" t="s">
        <v>10</v>
      </c>
      <c r="D41" s="1" t="s">
        <v>11</v>
      </c>
      <c r="E41" s="1" t="s">
        <v>8</v>
      </c>
      <c r="F41" s="1">
        <v>4300</v>
      </c>
    </row>
    <row r="42" spans="1:6" ht="14.25" customHeight="1" x14ac:dyDescent="0.3">
      <c r="A42" s="2">
        <v>44890</v>
      </c>
      <c r="B42" s="1" t="s">
        <v>31</v>
      </c>
      <c r="C42" s="1" t="s">
        <v>23</v>
      </c>
      <c r="D42" s="1" t="s">
        <v>11</v>
      </c>
      <c r="E42" s="1" t="s">
        <v>8</v>
      </c>
      <c r="F42" s="1">
        <v>50000</v>
      </c>
    </row>
    <row r="43" spans="1:6" ht="14.25" customHeight="1" x14ac:dyDescent="0.3">
      <c r="A43" s="2">
        <v>44891</v>
      </c>
      <c r="B43" s="1" t="s">
        <v>32</v>
      </c>
      <c r="C43" s="1" t="s">
        <v>23</v>
      </c>
      <c r="D43" s="1" t="s">
        <v>11</v>
      </c>
      <c r="E43" s="1" t="s">
        <v>14</v>
      </c>
      <c r="F43" s="1">
        <v>10000</v>
      </c>
    </row>
    <row r="44" spans="1:6" ht="14.25" customHeight="1" x14ac:dyDescent="0.3">
      <c r="A44" s="2">
        <v>44892</v>
      </c>
      <c r="B44" s="1" t="s">
        <v>41</v>
      </c>
      <c r="C44" s="1" t="s">
        <v>30</v>
      </c>
      <c r="D44" s="1" t="s">
        <v>11</v>
      </c>
      <c r="E44" s="1" t="s">
        <v>14</v>
      </c>
      <c r="F44" s="1">
        <v>14300</v>
      </c>
    </row>
    <row r="45" spans="1:6" ht="14.25" customHeight="1" x14ac:dyDescent="0.3">
      <c r="A45" s="2">
        <v>44892</v>
      </c>
      <c r="B45" s="1" t="s">
        <v>42</v>
      </c>
      <c r="C45" s="1" t="s">
        <v>16</v>
      </c>
      <c r="D45" s="1" t="s">
        <v>11</v>
      </c>
      <c r="E45" s="1" t="s">
        <v>8</v>
      </c>
      <c r="F45" s="1">
        <v>11845</v>
      </c>
    </row>
    <row r="46" spans="1:6" ht="14.25" customHeight="1" x14ac:dyDescent="0.3">
      <c r="A46" s="2">
        <v>44893</v>
      </c>
      <c r="B46" s="1" t="s">
        <v>17</v>
      </c>
      <c r="C46" s="1" t="s">
        <v>13</v>
      </c>
      <c r="D46" s="1" t="s">
        <v>11</v>
      </c>
      <c r="E46" s="1" t="s">
        <v>14</v>
      </c>
      <c r="F46" s="1">
        <v>8349</v>
      </c>
    </row>
    <row r="47" spans="1:6" ht="14.25" customHeight="1" x14ac:dyDescent="0.3">
      <c r="A47" s="2">
        <v>44895</v>
      </c>
      <c r="B47" s="1" t="s">
        <v>43</v>
      </c>
      <c r="C47" s="1" t="s">
        <v>16</v>
      </c>
      <c r="D47" s="1" t="s">
        <v>11</v>
      </c>
      <c r="E47" s="1" t="s">
        <v>8</v>
      </c>
      <c r="F47" s="1">
        <v>18000</v>
      </c>
    </row>
    <row r="48" spans="1:6" ht="14.25" customHeight="1" x14ac:dyDescent="0.3">
      <c r="A48" s="2">
        <v>44895</v>
      </c>
      <c r="B48" s="1" t="s">
        <v>44</v>
      </c>
      <c r="C48" s="1" t="s">
        <v>13</v>
      </c>
      <c r="D48" s="1" t="s">
        <v>11</v>
      </c>
      <c r="E48" s="1" t="s">
        <v>8</v>
      </c>
      <c r="F48" s="1">
        <v>11657</v>
      </c>
    </row>
    <row r="49" spans="1:6" ht="14.25" customHeight="1" x14ac:dyDescent="0.3">
      <c r="A49" s="2">
        <v>44895</v>
      </c>
      <c r="B49" s="1" t="s">
        <v>36</v>
      </c>
      <c r="C49" s="1" t="s">
        <v>16</v>
      </c>
      <c r="D49" s="1" t="s">
        <v>11</v>
      </c>
      <c r="E49" s="1" t="s">
        <v>14</v>
      </c>
      <c r="F49" s="1">
        <v>1940</v>
      </c>
    </row>
    <row r="50" spans="1:6" ht="14.25" customHeight="1" x14ac:dyDescent="0.3">
      <c r="A50" s="2">
        <v>44896</v>
      </c>
      <c r="B50" s="1" t="s">
        <v>6</v>
      </c>
      <c r="C50" s="1" t="s">
        <v>7</v>
      </c>
      <c r="D50" s="1" t="s">
        <v>7</v>
      </c>
      <c r="E50" s="1" t="s">
        <v>8</v>
      </c>
      <c r="F50" s="1">
        <v>400000</v>
      </c>
    </row>
    <row r="51" spans="1:6" ht="14.25" customHeight="1" x14ac:dyDescent="0.3">
      <c r="A51" s="2">
        <v>44896</v>
      </c>
      <c r="B51" s="1" t="s">
        <v>45</v>
      </c>
      <c r="C51" s="1" t="s">
        <v>7</v>
      </c>
      <c r="D51" s="1" t="s">
        <v>7</v>
      </c>
      <c r="E51" s="1" t="s">
        <v>8</v>
      </c>
      <c r="F51" s="1">
        <v>150000</v>
      </c>
    </row>
    <row r="52" spans="1:6" ht="14.25" customHeight="1" x14ac:dyDescent="0.3">
      <c r="A52" s="2">
        <v>44897</v>
      </c>
      <c r="B52" s="1" t="s">
        <v>46</v>
      </c>
      <c r="C52" s="1" t="s">
        <v>7</v>
      </c>
      <c r="D52" s="1" t="s">
        <v>7</v>
      </c>
      <c r="E52" s="1" t="s">
        <v>8</v>
      </c>
      <c r="F52" s="1">
        <v>95900</v>
      </c>
    </row>
    <row r="53" spans="1:6" ht="14.25" customHeight="1" x14ac:dyDescent="0.3">
      <c r="A53" s="2">
        <v>44905</v>
      </c>
      <c r="B53" s="1" t="s">
        <v>47</v>
      </c>
      <c r="C53" s="1" t="s">
        <v>10</v>
      </c>
      <c r="D53" s="1" t="s">
        <v>11</v>
      </c>
      <c r="E53" s="1" t="s">
        <v>14</v>
      </c>
      <c r="F53" s="1">
        <v>10000</v>
      </c>
    </row>
    <row r="54" spans="1:6" ht="14.25" customHeight="1" x14ac:dyDescent="0.3">
      <c r="A54" s="2">
        <v>44907</v>
      </c>
      <c r="B54" s="1" t="s">
        <v>48</v>
      </c>
      <c r="C54" s="1" t="s">
        <v>10</v>
      </c>
      <c r="D54" s="1" t="s">
        <v>11</v>
      </c>
      <c r="E54" s="1" t="s">
        <v>8</v>
      </c>
      <c r="F54" s="1">
        <v>5500</v>
      </c>
    </row>
    <row r="55" spans="1:6" ht="14.25" customHeight="1" x14ac:dyDescent="0.3">
      <c r="A55" s="2">
        <v>44907</v>
      </c>
      <c r="B55" s="1" t="s">
        <v>49</v>
      </c>
      <c r="C55" s="1" t="s">
        <v>10</v>
      </c>
      <c r="D55" s="1" t="s">
        <v>11</v>
      </c>
      <c r="E55" s="1" t="s">
        <v>8</v>
      </c>
      <c r="F55" s="1">
        <v>15000</v>
      </c>
    </row>
    <row r="56" spans="1:6" ht="14.25" customHeight="1" x14ac:dyDescent="0.3">
      <c r="A56" s="2">
        <v>44908</v>
      </c>
      <c r="B56" s="1" t="s">
        <v>50</v>
      </c>
      <c r="C56" s="1" t="s">
        <v>23</v>
      </c>
      <c r="D56" s="1" t="s">
        <v>11</v>
      </c>
      <c r="E56" s="1" t="s">
        <v>8</v>
      </c>
      <c r="F56" s="1">
        <v>32300</v>
      </c>
    </row>
    <row r="57" spans="1:6" ht="14.25" customHeight="1" x14ac:dyDescent="0.3">
      <c r="A57" s="2">
        <v>44909</v>
      </c>
      <c r="B57" s="1" t="s">
        <v>51</v>
      </c>
      <c r="C57" s="1" t="s">
        <v>10</v>
      </c>
      <c r="D57" s="1" t="s">
        <v>11</v>
      </c>
      <c r="E57" s="1" t="s">
        <v>14</v>
      </c>
      <c r="F57" s="1">
        <v>35900</v>
      </c>
    </row>
    <row r="58" spans="1:6" ht="14.25" customHeight="1" x14ac:dyDescent="0.3">
      <c r="A58" s="2">
        <v>44909</v>
      </c>
      <c r="B58" s="1" t="s">
        <v>29</v>
      </c>
      <c r="C58" s="1" t="s">
        <v>30</v>
      </c>
      <c r="D58" s="1" t="s">
        <v>11</v>
      </c>
      <c r="E58" s="1" t="s">
        <v>8</v>
      </c>
      <c r="F58" s="1">
        <v>38000</v>
      </c>
    </row>
    <row r="59" spans="1:6" ht="14.25" customHeight="1" x14ac:dyDescent="0.3">
      <c r="A59" s="2">
        <v>44910</v>
      </c>
      <c r="B59" s="1" t="s">
        <v>35</v>
      </c>
      <c r="C59" s="1" t="s">
        <v>13</v>
      </c>
      <c r="D59" s="1" t="s">
        <v>11</v>
      </c>
      <c r="E59" s="1" t="s">
        <v>14</v>
      </c>
      <c r="F59" s="1">
        <v>6878</v>
      </c>
    </row>
    <row r="60" spans="1:6" ht="14.25" customHeight="1" x14ac:dyDescent="0.3">
      <c r="A60" s="2">
        <v>44914</v>
      </c>
      <c r="B60" s="1" t="s">
        <v>35</v>
      </c>
      <c r="C60" s="1" t="s">
        <v>13</v>
      </c>
      <c r="D60" s="1" t="s">
        <v>11</v>
      </c>
      <c r="E60" s="1" t="s">
        <v>14</v>
      </c>
      <c r="F60" s="1">
        <v>5446</v>
      </c>
    </row>
    <row r="61" spans="1:6" ht="14.25" customHeight="1" x14ac:dyDescent="0.3">
      <c r="A61" s="2">
        <v>44914</v>
      </c>
      <c r="B61" s="1" t="s">
        <v>24</v>
      </c>
      <c r="C61" s="1" t="s">
        <v>16</v>
      </c>
      <c r="D61" s="1" t="s">
        <v>11</v>
      </c>
      <c r="E61" s="1" t="s">
        <v>8</v>
      </c>
      <c r="F61" s="1">
        <v>9800</v>
      </c>
    </row>
    <row r="62" spans="1:6" ht="14.25" customHeight="1" x14ac:dyDescent="0.3">
      <c r="A62" s="2">
        <v>44915</v>
      </c>
      <c r="B62" s="1" t="s">
        <v>35</v>
      </c>
      <c r="C62" s="1" t="s">
        <v>13</v>
      </c>
      <c r="D62" s="1" t="s">
        <v>11</v>
      </c>
      <c r="E62" s="1" t="s">
        <v>14</v>
      </c>
      <c r="F62" s="1">
        <v>7616</v>
      </c>
    </row>
    <row r="63" spans="1:6" ht="14.25" customHeight="1" x14ac:dyDescent="0.3">
      <c r="A63" s="2">
        <v>44915</v>
      </c>
      <c r="B63" s="1" t="s">
        <v>26</v>
      </c>
      <c r="C63" s="1" t="s">
        <v>10</v>
      </c>
      <c r="D63" s="1" t="s">
        <v>11</v>
      </c>
      <c r="E63" s="1" t="s">
        <v>14</v>
      </c>
      <c r="F63" s="1">
        <v>4300</v>
      </c>
    </row>
    <row r="64" spans="1:6" ht="14.25" customHeight="1" x14ac:dyDescent="0.3">
      <c r="A64" s="2">
        <v>44917</v>
      </c>
      <c r="B64" s="1" t="s">
        <v>52</v>
      </c>
      <c r="C64" s="1" t="s">
        <v>10</v>
      </c>
      <c r="D64" s="1" t="s">
        <v>11</v>
      </c>
      <c r="E64" s="1" t="s">
        <v>14</v>
      </c>
      <c r="F64" s="1">
        <v>5718</v>
      </c>
    </row>
    <row r="65" spans="1:6" ht="14.25" customHeight="1" x14ac:dyDescent="0.3">
      <c r="A65" s="2">
        <v>44920</v>
      </c>
      <c r="B65" s="1" t="s">
        <v>31</v>
      </c>
      <c r="C65" s="1" t="s">
        <v>23</v>
      </c>
      <c r="D65" s="1" t="s">
        <v>11</v>
      </c>
      <c r="E65" s="1" t="s">
        <v>8</v>
      </c>
      <c r="F65" s="1">
        <v>50000</v>
      </c>
    </row>
    <row r="66" spans="1:6" ht="14.25" customHeight="1" x14ac:dyDescent="0.3">
      <c r="A66" s="2">
        <v>44921</v>
      </c>
      <c r="B66" s="1" t="s">
        <v>32</v>
      </c>
      <c r="C66" s="1" t="s">
        <v>23</v>
      </c>
      <c r="D66" s="1" t="s">
        <v>11</v>
      </c>
      <c r="E66" s="1" t="s">
        <v>14</v>
      </c>
      <c r="F66" s="1">
        <v>10000</v>
      </c>
    </row>
    <row r="67" spans="1:6" ht="14.25" customHeight="1" x14ac:dyDescent="0.3">
      <c r="A67" s="2">
        <v>44921</v>
      </c>
      <c r="B67" s="1" t="s">
        <v>53</v>
      </c>
      <c r="C67" s="1" t="s">
        <v>13</v>
      </c>
      <c r="D67" s="1" t="s">
        <v>11</v>
      </c>
      <c r="E67" s="1" t="s">
        <v>8</v>
      </c>
      <c r="F67" s="1">
        <v>6383</v>
      </c>
    </row>
    <row r="68" spans="1:6" ht="14.25" customHeight="1" x14ac:dyDescent="0.3">
      <c r="A68" s="2">
        <v>44922</v>
      </c>
      <c r="B68" s="1" t="s">
        <v>22</v>
      </c>
      <c r="C68" s="1" t="s">
        <v>23</v>
      </c>
      <c r="D68" s="1" t="s">
        <v>11</v>
      </c>
      <c r="E68" s="1" t="s">
        <v>8</v>
      </c>
      <c r="F68" s="1">
        <v>11670</v>
      </c>
    </row>
    <row r="69" spans="1:6" ht="14.25" customHeight="1" x14ac:dyDescent="0.3">
      <c r="A69" s="2">
        <v>44922</v>
      </c>
      <c r="B69" s="1" t="s">
        <v>21</v>
      </c>
      <c r="C69" s="1" t="s">
        <v>13</v>
      </c>
      <c r="D69" s="1" t="s">
        <v>11</v>
      </c>
      <c r="E69" s="1" t="s">
        <v>8</v>
      </c>
      <c r="F69" s="1">
        <v>8108</v>
      </c>
    </row>
    <row r="70" spans="1:6" ht="14.25" customHeight="1" x14ac:dyDescent="0.3">
      <c r="A70" s="2">
        <v>44923</v>
      </c>
      <c r="B70" s="1" t="s">
        <v>21</v>
      </c>
      <c r="C70" s="1" t="s">
        <v>13</v>
      </c>
      <c r="D70" s="1" t="s">
        <v>11</v>
      </c>
      <c r="E70" s="1" t="s">
        <v>8</v>
      </c>
      <c r="F70" s="1">
        <v>6675</v>
      </c>
    </row>
    <row r="71" spans="1:6" ht="14.25" customHeight="1" x14ac:dyDescent="0.3">
      <c r="A71" s="2">
        <v>44923</v>
      </c>
      <c r="B71" s="1" t="s">
        <v>20</v>
      </c>
      <c r="C71" s="1" t="s">
        <v>10</v>
      </c>
      <c r="D71" s="1" t="s">
        <v>11</v>
      </c>
      <c r="E71" s="1" t="s">
        <v>8</v>
      </c>
      <c r="F71" s="1">
        <v>65900</v>
      </c>
    </row>
    <row r="72" spans="1:6" ht="14.25" customHeight="1" x14ac:dyDescent="0.3">
      <c r="A72" s="2">
        <v>44924</v>
      </c>
      <c r="B72" s="1" t="s">
        <v>54</v>
      </c>
      <c r="C72" s="1" t="s">
        <v>23</v>
      </c>
      <c r="D72" s="1" t="s">
        <v>11</v>
      </c>
      <c r="E72" s="1" t="s">
        <v>14</v>
      </c>
      <c r="F72" s="1">
        <v>6189</v>
      </c>
    </row>
    <row r="73" spans="1:6" ht="14.25" customHeight="1" x14ac:dyDescent="0.3">
      <c r="A73" s="2">
        <v>44926</v>
      </c>
      <c r="B73" s="1" t="s">
        <v>36</v>
      </c>
      <c r="C73" s="1" t="s">
        <v>16</v>
      </c>
      <c r="D73" s="1" t="s">
        <v>11</v>
      </c>
      <c r="E73" s="1" t="s">
        <v>8</v>
      </c>
      <c r="F73" s="1">
        <v>1940</v>
      </c>
    </row>
    <row r="74" spans="1:6" ht="14.25" customHeight="1" x14ac:dyDescent="0.3"/>
    <row r="75" spans="1:6" ht="14.25" customHeight="1" x14ac:dyDescent="0.3"/>
    <row r="76" spans="1:6" ht="14.25" customHeight="1" x14ac:dyDescent="0.3"/>
    <row r="77" spans="1:6" ht="14.25" customHeight="1" x14ac:dyDescent="0.3"/>
    <row r="78" spans="1:6" ht="14.25" customHeight="1" x14ac:dyDescent="0.3"/>
    <row r="79" spans="1:6" ht="14.25" customHeight="1" x14ac:dyDescent="0.3"/>
    <row r="80" spans="1:6"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F73" xr:uid="{00000000-0009-0000-0000-000000000000}"/>
  <dataValidations count="1">
    <dataValidation type="list" allowBlank="1" showErrorMessage="1" sqref="D2:D73" xr:uid="{00000000-0002-0000-0000-000000000000}">
      <formula1>"Income,Expenses"</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5249-EE08-45FA-8299-4F85BF73F838}">
  <dimension ref="B2:C8"/>
  <sheetViews>
    <sheetView topLeftCell="C1" workbookViewId="0">
      <selection activeCell="E20" sqref="E20"/>
    </sheetView>
  </sheetViews>
  <sheetFormatPr defaultRowHeight="14.4" x14ac:dyDescent="0.3"/>
  <cols>
    <col min="2" max="2" width="12.5546875" bestFit="1" customWidth="1"/>
    <col min="3" max="3" width="14.44140625" bestFit="1" customWidth="1"/>
  </cols>
  <sheetData>
    <row r="2" spans="2:3" x14ac:dyDescent="0.3">
      <c r="B2" s="4" t="s">
        <v>3</v>
      </c>
      <c r="C2" t="s">
        <v>11</v>
      </c>
    </row>
    <row r="4" spans="2:3" x14ac:dyDescent="0.3">
      <c r="B4" s="4" t="s">
        <v>57</v>
      </c>
      <c r="C4" t="s">
        <v>60</v>
      </c>
    </row>
    <row r="5" spans="2:3" x14ac:dyDescent="0.3">
      <c r="B5" s="5" t="s">
        <v>62</v>
      </c>
      <c r="C5" s="6">
        <v>258559</v>
      </c>
    </row>
    <row r="6" spans="2:3" x14ac:dyDescent="0.3">
      <c r="B6" s="5" t="s">
        <v>59</v>
      </c>
      <c r="C6" s="6">
        <v>261104</v>
      </c>
    </row>
    <row r="7" spans="2:3" x14ac:dyDescent="0.3">
      <c r="B7" s="5" t="s">
        <v>63</v>
      </c>
      <c r="C7" s="6">
        <v>343323</v>
      </c>
    </row>
    <row r="8" spans="2:3" x14ac:dyDescent="0.3">
      <c r="B8" s="5" t="s">
        <v>58</v>
      </c>
      <c r="C8" s="6">
        <v>862986</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E0A52-2EE3-470A-891A-735391473887}">
  <dimension ref="A1:G12"/>
  <sheetViews>
    <sheetView workbookViewId="0">
      <selection activeCell="C16" sqref="C16"/>
    </sheetView>
  </sheetViews>
  <sheetFormatPr defaultRowHeight="14.4" x14ac:dyDescent="0.3"/>
  <cols>
    <col min="1" max="1" width="10.5546875" bestFit="1" customWidth="1"/>
    <col min="2" max="2" width="22.5546875" bestFit="1" customWidth="1"/>
    <col min="3" max="3" width="19.5546875" bestFit="1" customWidth="1"/>
    <col min="4" max="4" width="12" bestFit="1" customWidth="1"/>
    <col min="5" max="5" width="18.109375" bestFit="1" customWidth="1"/>
    <col min="6" max="6" width="10.109375" bestFit="1" customWidth="1"/>
    <col min="7" max="7" width="9.77734375" bestFit="1" customWidth="1"/>
  </cols>
  <sheetData>
    <row r="1" spans="1:7" x14ac:dyDescent="0.3">
      <c r="A1" t="s">
        <v>0</v>
      </c>
      <c r="B1" t="s">
        <v>1</v>
      </c>
      <c r="C1" t="s">
        <v>2</v>
      </c>
      <c r="D1" t="s">
        <v>3</v>
      </c>
      <c r="E1" t="s">
        <v>4</v>
      </c>
      <c r="F1" t="s">
        <v>5</v>
      </c>
      <c r="G1" t="s">
        <v>55</v>
      </c>
    </row>
    <row r="2" spans="1:7" x14ac:dyDescent="0.3">
      <c r="A2" s="7">
        <v>44926</v>
      </c>
      <c r="B2" t="s">
        <v>36</v>
      </c>
      <c r="C2" t="s">
        <v>16</v>
      </c>
      <c r="D2" t="s">
        <v>11</v>
      </c>
      <c r="E2" t="s">
        <v>8</v>
      </c>
      <c r="F2">
        <v>1940</v>
      </c>
      <c r="G2">
        <v>582914</v>
      </c>
    </row>
    <row r="3" spans="1:7" x14ac:dyDescent="0.3">
      <c r="A3" s="7">
        <v>44914</v>
      </c>
      <c r="B3" t="s">
        <v>24</v>
      </c>
      <c r="C3" t="s">
        <v>16</v>
      </c>
      <c r="D3" t="s">
        <v>11</v>
      </c>
      <c r="E3" t="s">
        <v>8</v>
      </c>
      <c r="F3">
        <v>9800</v>
      </c>
      <c r="G3">
        <v>767413</v>
      </c>
    </row>
    <row r="4" spans="1:7" x14ac:dyDescent="0.3">
      <c r="A4" s="7">
        <v>44895</v>
      </c>
      <c r="B4" t="s">
        <v>36</v>
      </c>
      <c r="C4" t="s">
        <v>16</v>
      </c>
      <c r="D4" t="s">
        <v>11</v>
      </c>
      <c r="E4" t="s">
        <v>14</v>
      </c>
      <c r="F4">
        <v>1940</v>
      </c>
      <c r="G4">
        <v>280337</v>
      </c>
    </row>
    <row r="5" spans="1:7" x14ac:dyDescent="0.3">
      <c r="A5" s="7">
        <v>44837</v>
      </c>
      <c r="B5" t="s">
        <v>15</v>
      </c>
      <c r="C5" t="s">
        <v>16</v>
      </c>
      <c r="D5" t="s">
        <v>11</v>
      </c>
      <c r="E5" t="s">
        <v>14</v>
      </c>
      <c r="F5">
        <v>60000</v>
      </c>
      <c r="G5">
        <v>327505</v>
      </c>
    </row>
    <row r="6" spans="1:7" x14ac:dyDescent="0.3">
      <c r="A6" s="7">
        <v>44895</v>
      </c>
      <c r="B6" t="s">
        <v>43</v>
      </c>
      <c r="C6" t="s">
        <v>16</v>
      </c>
      <c r="D6" t="s">
        <v>11</v>
      </c>
      <c r="E6" t="s">
        <v>8</v>
      </c>
      <c r="F6">
        <v>18000</v>
      </c>
      <c r="G6">
        <v>293934</v>
      </c>
    </row>
    <row r="7" spans="1:7" x14ac:dyDescent="0.3">
      <c r="A7" s="7">
        <v>44892</v>
      </c>
      <c r="B7" t="s">
        <v>42</v>
      </c>
      <c r="C7" t="s">
        <v>16</v>
      </c>
      <c r="D7" t="s">
        <v>11</v>
      </c>
      <c r="E7" t="s">
        <v>8</v>
      </c>
      <c r="F7">
        <v>11845</v>
      </c>
      <c r="G7">
        <v>320283</v>
      </c>
    </row>
    <row r="8" spans="1:7" x14ac:dyDescent="0.3">
      <c r="A8" s="7">
        <v>44843</v>
      </c>
      <c r="B8" t="s">
        <v>19</v>
      </c>
      <c r="C8" t="s">
        <v>16</v>
      </c>
      <c r="D8" t="s">
        <v>11</v>
      </c>
      <c r="E8" t="s">
        <v>8</v>
      </c>
      <c r="F8">
        <v>6621</v>
      </c>
      <c r="G8">
        <v>304288</v>
      </c>
    </row>
    <row r="9" spans="1:7" x14ac:dyDescent="0.3">
      <c r="A9" s="7">
        <v>44884</v>
      </c>
      <c r="B9" t="s">
        <v>24</v>
      </c>
      <c r="C9" t="s">
        <v>16</v>
      </c>
      <c r="D9" t="s">
        <v>11</v>
      </c>
      <c r="E9" t="s">
        <v>8</v>
      </c>
      <c r="F9">
        <v>9800</v>
      </c>
      <c r="G9">
        <v>453929</v>
      </c>
    </row>
    <row r="10" spans="1:7" x14ac:dyDescent="0.3">
      <c r="A10" s="7">
        <v>44882</v>
      </c>
      <c r="B10" t="s">
        <v>40</v>
      </c>
      <c r="C10" t="s">
        <v>16</v>
      </c>
      <c r="D10" t="s">
        <v>11</v>
      </c>
      <c r="E10" t="s">
        <v>14</v>
      </c>
      <c r="F10">
        <v>6026</v>
      </c>
      <c r="G10">
        <v>463729</v>
      </c>
    </row>
    <row r="11" spans="1:7" x14ac:dyDescent="0.3">
      <c r="A11" s="7">
        <v>44864</v>
      </c>
      <c r="B11" t="s">
        <v>36</v>
      </c>
      <c r="C11" t="s">
        <v>16</v>
      </c>
      <c r="D11" t="s">
        <v>11</v>
      </c>
      <c r="E11" t="s">
        <v>8</v>
      </c>
      <c r="F11">
        <v>1940</v>
      </c>
      <c r="G11">
        <v>141441</v>
      </c>
    </row>
    <row r="12" spans="1:7" x14ac:dyDescent="0.3">
      <c r="A12" s="7">
        <v>44853</v>
      </c>
      <c r="B12" t="s">
        <v>24</v>
      </c>
      <c r="C12" t="s">
        <v>16</v>
      </c>
      <c r="D12" t="s">
        <v>11</v>
      </c>
      <c r="E12" t="s">
        <v>14</v>
      </c>
      <c r="F12">
        <v>9800</v>
      </c>
      <c r="G12">
        <v>276326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26C7-D937-4EBE-8F18-1D89863087A0}">
  <dimension ref="B2:C10"/>
  <sheetViews>
    <sheetView workbookViewId="0">
      <selection activeCell="C5" sqref="C5"/>
    </sheetView>
  </sheetViews>
  <sheetFormatPr defaultRowHeight="14.4" x14ac:dyDescent="0.3"/>
  <cols>
    <col min="2" max="2" width="19.5546875" bestFit="1" customWidth="1"/>
    <col min="3" max="3" width="14.44140625" bestFit="1" customWidth="1"/>
  </cols>
  <sheetData>
    <row r="2" spans="2:3" x14ac:dyDescent="0.3">
      <c r="B2" s="4" t="s">
        <v>3</v>
      </c>
      <c r="C2" t="s">
        <v>11</v>
      </c>
    </row>
    <row r="4" spans="2:3" x14ac:dyDescent="0.3">
      <c r="B4" s="4" t="s">
        <v>57</v>
      </c>
      <c r="C4" t="s">
        <v>60</v>
      </c>
    </row>
    <row r="5" spans="2:3" x14ac:dyDescent="0.3">
      <c r="B5" s="5" t="s">
        <v>23</v>
      </c>
      <c r="C5" s="6">
        <v>265370</v>
      </c>
    </row>
    <row r="6" spans="2:3" x14ac:dyDescent="0.3">
      <c r="B6" s="5" t="s">
        <v>13</v>
      </c>
      <c r="C6" s="6">
        <v>207910</v>
      </c>
    </row>
    <row r="7" spans="2:3" x14ac:dyDescent="0.3">
      <c r="B7" s="5" t="s">
        <v>10</v>
      </c>
      <c r="C7" s="6">
        <v>182094</v>
      </c>
    </row>
    <row r="8" spans="2:3" x14ac:dyDescent="0.3">
      <c r="B8" s="5" t="s">
        <v>16</v>
      </c>
      <c r="C8" s="6">
        <v>137712</v>
      </c>
    </row>
    <row r="9" spans="2:3" x14ac:dyDescent="0.3">
      <c r="B9" s="5" t="s">
        <v>30</v>
      </c>
      <c r="C9" s="6">
        <v>69900</v>
      </c>
    </row>
    <row r="10" spans="2:3" x14ac:dyDescent="0.3">
      <c r="B10" s="5" t="s">
        <v>58</v>
      </c>
      <c r="C10" s="6">
        <v>862986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609B-E0A0-4506-A016-61ED26CF14C9}">
  <dimension ref="B1:C9"/>
  <sheetViews>
    <sheetView workbookViewId="0">
      <selection activeCell="B3" sqref="B3"/>
    </sheetView>
  </sheetViews>
  <sheetFormatPr defaultRowHeight="14.4" x14ac:dyDescent="0.3"/>
  <cols>
    <col min="2" max="2" width="19.5546875" bestFit="1" customWidth="1"/>
    <col min="3" max="3" width="15.77734375" bestFit="1" customWidth="1"/>
    <col min="4" max="4" width="7.33203125" bestFit="1" customWidth="1"/>
    <col min="5" max="5" width="10.77734375" bestFit="1" customWidth="1"/>
  </cols>
  <sheetData>
    <row r="1" spans="2:3" x14ac:dyDescent="0.3">
      <c r="B1" s="4" t="s">
        <v>3</v>
      </c>
      <c r="C1" t="s">
        <v>11</v>
      </c>
    </row>
    <row r="3" spans="2:3" x14ac:dyDescent="0.3">
      <c r="B3" s="4" t="s">
        <v>57</v>
      </c>
      <c r="C3" t="s">
        <v>61</v>
      </c>
    </row>
    <row r="4" spans="2:3" x14ac:dyDescent="0.3">
      <c r="B4" s="5" t="s">
        <v>30</v>
      </c>
      <c r="C4" s="8">
        <v>3</v>
      </c>
    </row>
    <row r="5" spans="2:3" x14ac:dyDescent="0.3">
      <c r="B5" s="5" t="s">
        <v>10</v>
      </c>
      <c r="C5" s="8">
        <v>14</v>
      </c>
    </row>
    <row r="6" spans="2:3" x14ac:dyDescent="0.3">
      <c r="B6" s="5" t="s">
        <v>13</v>
      </c>
      <c r="C6" s="8">
        <v>25</v>
      </c>
    </row>
    <row r="7" spans="2:3" x14ac:dyDescent="0.3">
      <c r="B7" s="5" t="s">
        <v>23</v>
      </c>
      <c r="C7" s="8">
        <v>14</v>
      </c>
    </row>
    <row r="8" spans="2:3" x14ac:dyDescent="0.3">
      <c r="B8" s="5" t="s">
        <v>16</v>
      </c>
      <c r="C8" s="8">
        <v>11</v>
      </c>
    </row>
    <row r="9" spans="2:3" x14ac:dyDescent="0.3">
      <c r="B9" s="5" t="s">
        <v>58</v>
      </c>
      <c r="C9" s="8">
        <v>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52F8-6737-494A-9C5F-2C59205DF7C0}">
  <dimension ref="B3:D6"/>
  <sheetViews>
    <sheetView workbookViewId="0">
      <selection activeCell="C5" sqref="C5"/>
    </sheetView>
  </sheetViews>
  <sheetFormatPr defaultRowHeight="14.4" x14ac:dyDescent="0.3"/>
  <cols>
    <col min="2" max="2" width="12.5546875" bestFit="1" customWidth="1"/>
    <col min="3" max="3" width="14.44140625" bestFit="1" customWidth="1"/>
    <col min="4" max="4" width="11.33203125" bestFit="1" customWidth="1"/>
  </cols>
  <sheetData>
    <row r="3" spans="2:4" x14ac:dyDescent="0.3">
      <c r="B3" s="4" t="s">
        <v>57</v>
      </c>
      <c r="C3" t="s">
        <v>60</v>
      </c>
    </row>
    <row r="4" spans="2:4" x14ac:dyDescent="0.3">
      <c r="B4" s="5" t="s">
        <v>11</v>
      </c>
      <c r="C4" s="6">
        <v>862986</v>
      </c>
    </row>
    <row r="5" spans="2:4" x14ac:dyDescent="0.3">
      <c r="B5" s="5" t="s">
        <v>7</v>
      </c>
      <c r="C5" s="6">
        <v>1445900</v>
      </c>
    </row>
    <row r="6" spans="2:4" x14ac:dyDescent="0.3">
      <c r="B6" s="5" t="s">
        <v>58</v>
      </c>
      <c r="C6" s="6">
        <v>2308886</v>
      </c>
      <c r="D6" s="6">
        <f>GETPIVOTDATA("Amount",$B$3,"Fund Class","Income")-GETPIVOTDATA("Amount",$B$3,"Fund Class","Expenses")</f>
        <v>582914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CD6D7-356D-4C1B-A11F-17AB15C9915C}">
  <dimension ref="A1:I73"/>
  <sheetViews>
    <sheetView topLeftCell="A45" workbookViewId="0">
      <selection activeCell="F2" sqref="F2"/>
    </sheetView>
  </sheetViews>
  <sheetFormatPr defaultRowHeight="14.4" x14ac:dyDescent="0.3"/>
  <cols>
    <col min="1" max="1" width="10.5546875" bestFit="1" customWidth="1"/>
    <col min="2" max="2" width="28.77734375" bestFit="1" customWidth="1"/>
    <col min="3" max="3" width="19.5546875" bestFit="1" customWidth="1"/>
    <col min="4" max="4" width="11.6640625" customWidth="1"/>
    <col min="5" max="5" width="17.6640625" customWidth="1"/>
    <col min="6" max="6" width="9.77734375" customWidth="1"/>
    <col min="7" max="7" width="11.33203125" style="3" bestFit="1" customWidth="1"/>
  </cols>
  <sheetData>
    <row r="1" spans="1:9" x14ac:dyDescent="0.3">
      <c r="A1" s="1" t="s">
        <v>0</v>
      </c>
      <c r="B1" s="1" t="s">
        <v>1</v>
      </c>
      <c r="C1" s="1" t="s">
        <v>2</v>
      </c>
      <c r="D1" s="1" t="s">
        <v>3</v>
      </c>
      <c r="E1" s="1" t="s">
        <v>4</v>
      </c>
      <c r="F1" s="1" t="s">
        <v>5</v>
      </c>
      <c r="G1" s="3" t="s">
        <v>55</v>
      </c>
    </row>
    <row r="2" spans="1:9" x14ac:dyDescent="0.3">
      <c r="A2" s="2">
        <v>44835</v>
      </c>
      <c r="B2" s="1" t="s">
        <v>6</v>
      </c>
      <c r="C2" s="1" t="s">
        <v>7</v>
      </c>
      <c r="D2" s="1" t="s">
        <v>7</v>
      </c>
      <c r="E2" s="1" t="s">
        <v>8</v>
      </c>
      <c r="F2" s="1">
        <v>400000</v>
      </c>
      <c r="G2" s="3">
        <f>Table1[[#This Row],[Amount]]</f>
        <v>400000</v>
      </c>
    </row>
    <row r="3" spans="1:9" x14ac:dyDescent="0.3">
      <c r="A3" s="2">
        <v>44835</v>
      </c>
      <c r="B3" s="1" t="s">
        <v>9</v>
      </c>
      <c r="C3" s="1" t="s">
        <v>10</v>
      </c>
      <c r="D3" s="1" t="s">
        <v>11</v>
      </c>
      <c r="E3" s="1" t="s">
        <v>8</v>
      </c>
      <c r="F3" s="1">
        <v>7092</v>
      </c>
      <c r="G3" s="3">
        <f>IF(Table1[[#This Row],[Fund Class]]="Expenses",G2-Table1[[#This Row],[Amount]],G2+Table1[[#This Row],[Amount]])</f>
        <v>392908</v>
      </c>
    </row>
    <row r="4" spans="1:9" x14ac:dyDescent="0.3">
      <c r="A4" s="2">
        <v>44836</v>
      </c>
      <c r="B4" s="1" t="s">
        <v>12</v>
      </c>
      <c r="C4" s="1" t="s">
        <v>13</v>
      </c>
      <c r="D4" s="1" t="s">
        <v>11</v>
      </c>
      <c r="E4" s="1" t="s">
        <v>14</v>
      </c>
      <c r="F4" s="1">
        <v>5403</v>
      </c>
      <c r="G4" s="3">
        <f>IF(Table1[[#This Row],[Fund Class]]="Expenses",G3-Table1[[#This Row],[Amount]],G3+Table1[[#This Row],[Amount]])</f>
        <v>387505</v>
      </c>
      <c r="I4" t="s">
        <v>56</v>
      </c>
    </row>
    <row r="5" spans="1:9" x14ac:dyDescent="0.3">
      <c r="A5" s="2">
        <v>44837</v>
      </c>
      <c r="B5" s="1" t="s">
        <v>15</v>
      </c>
      <c r="C5" s="1" t="s">
        <v>16</v>
      </c>
      <c r="D5" s="1" t="s">
        <v>11</v>
      </c>
      <c r="E5" s="1" t="s">
        <v>14</v>
      </c>
      <c r="F5" s="1">
        <v>60000</v>
      </c>
      <c r="G5" s="3">
        <f>IF(Table1[[#This Row],[Fund Class]]="Expenses",G4-Table1[[#This Row],[Amount]],G4+Table1[[#This Row],[Amount]])</f>
        <v>327505</v>
      </c>
    </row>
    <row r="6" spans="1:9" x14ac:dyDescent="0.3">
      <c r="A6" s="2">
        <v>44842</v>
      </c>
      <c r="B6" s="1" t="s">
        <v>17</v>
      </c>
      <c r="C6" s="1" t="s">
        <v>13</v>
      </c>
      <c r="D6" s="1" t="s">
        <v>11</v>
      </c>
      <c r="E6" s="1" t="s">
        <v>8</v>
      </c>
      <c r="F6" s="1">
        <v>8844</v>
      </c>
      <c r="G6" s="3">
        <f>IF(Table1[[#This Row],[Fund Class]]="Expenses",G5-Table1[[#This Row],[Amount]],G5+Table1[[#This Row],[Amount]])</f>
        <v>318661</v>
      </c>
    </row>
    <row r="7" spans="1:9" x14ac:dyDescent="0.3">
      <c r="A7" s="2">
        <v>44843</v>
      </c>
      <c r="B7" s="1" t="s">
        <v>18</v>
      </c>
      <c r="C7" s="1" t="s">
        <v>13</v>
      </c>
      <c r="D7" s="1" t="s">
        <v>11</v>
      </c>
      <c r="E7" s="1" t="s">
        <v>8</v>
      </c>
      <c r="F7" s="1">
        <v>7752</v>
      </c>
      <c r="G7" s="3">
        <f>IF(Table1[[#This Row],[Fund Class]]="Expenses",G6-Table1[[#This Row],[Amount]],G6+Table1[[#This Row],[Amount]])</f>
        <v>310909</v>
      </c>
    </row>
    <row r="8" spans="1:9" x14ac:dyDescent="0.3">
      <c r="A8" s="2">
        <v>44843</v>
      </c>
      <c r="B8" s="1" t="s">
        <v>19</v>
      </c>
      <c r="C8" s="1" t="s">
        <v>16</v>
      </c>
      <c r="D8" s="1" t="s">
        <v>11</v>
      </c>
      <c r="E8" s="1" t="s">
        <v>8</v>
      </c>
      <c r="F8" s="1">
        <v>6621</v>
      </c>
      <c r="G8" s="3">
        <f>IF(Table1[[#This Row],[Fund Class]]="Expenses",G7-Table1[[#This Row],[Amount]],G7+Table1[[#This Row],[Amount]])</f>
        <v>304288</v>
      </c>
    </row>
    <row r="9" spans="1:9" x14ac:dyDescent="0.3">
      <c r="A9" s="2">
        <v>44844</v>
      </c>
      <c r="B9" s="1" t="s">
        <v>20</v>
      </c>
      <c r="C9" s="1" t="s">
        <v>10</v>
      </c>
      <c r="D9" s="1" t="s">
        <v>11</v>
      </c>
      <c r="E9" s="1" t="s">
        <v>14</v>
      </c>
      <c r="F9" s="1">
        <v>5347</v>
      </c>
      <c r="G9" s="3">
        <f>IF(Table1[[#This Row],[Fund Class]]="Expenses",G8-Table1[[#This Row],[Amount]],G8+Table1[[#This Row],[Amount]])</f>
        <v>298941</v>
      </c>
    </row>
    <row r="10" spans="1:9" x14ac:dyDescent="0.3">
      <c r="A10" s="2">
        <v>44845</v>
      </c>
      <c r="B10" s="1" t="s">
        <v>21</v>
      </c>
      <c r="C10" s="1" t="s">
        <v>13</v>
      </c>
      <c r="D10" s="1" t="s">
        <v>11</v>
      </c>
      <c r="E10" s="1" t="s">
        <v>14</v>
      </c>
      <c r="F10" s="1">
        <v>5366</v>
      </c>
      <c r="G10" s="3">
        <f>IF(Table1[[#This Row],[Fund Class]]="Expenses",G9-Table1[[#This Row],[Amount]],G9+Table1[[#This Row],[Amount]])</f>
        <v>293575</v>
      </c>
    </row>
    <row r="11" spans="1:9" x14ac:dyDescent="0.3">
      <c r="A11" s="2">
        <v>44850</v>
      </c>
      <c r="B11" s="1" t="s">
        <v>22</v>
      </c>
      <c r="C11" s="1" t="s">
        <v>23</v>
      </c>
      <c r="D11" s="1" t="s">
        <v>11</v>
      </c>
      <c r="E11" s="1" t="s">
        <v>8</v>
      </c>
      <c r="F11" s="1">
        <v>7449</v>
      </c>
      <c r="G11" s="3">
        <f>IF(Table1[[#This Row],[Fund Class]]="Expenses",G10-Table1[[#This Row],[Amount]],G10+Table1[[#This Row],[Amount]])</f>
        <v>286126</v>
      </c>
    </row>
    <row r="12" spans="1:9" x14ac:dyDescent="0.3">
      <c r="A12" s="2">
        <v>44853</v>
      </c>
      <c r="B12" s="1" t="s">
        <v>24</v>
      </c>
      <c r="C12" s="1" t="s">
        <v>16</v>
      </c>
      <c r="D12" s="1" t="s">
        <v>11</v>
      </c>
      <c r="E12" s="1" t="s">
        <v>14</v>
      </c>
      <c r="F12" s="1">
        <v>9800</v>
      </c>
      <c r="G12" s="3">
        <f>IF(Table1[[#This Row],[Fund Class]]="Expenses",G11-Table1[[#This Row],[Amount]],G11+Table1[[#This Row],[Amount]])</f>
        <v>276326</v>
      </c>
    </row>
    <row r="13" spans="1:9" x14ac:dyDescent="0.3">
      <c r="A13" s="2">
        <v>44853</v>
      </c>
      <c r="B13" s="1" t="s">
        <v>25</v>
      </c>
      <c r="C13" s="1" t="s">
        <v>13</v>
      </c>
      <c r="D13" s="1" t="s">
        <v>11</v>
      </c>
      <c r="E13" s="1" t="s">
        <v>14</v>
      </c>
      <c r="F13" s="1">
        <v>8492</v>
      </c>
      <c r="G13" s="3">
        <f>IF(Table1[[#This Row],[Fund Class]]="Expenses",G12-Table1[[#This Row],[Amount]],G12+Table1[[#This Row],[Amount]])</f>
        <v>267834</v>
      </c>
    </row>
    <row r="14" spans="1:9" x14ac:dyDescent="0.3">
      <c r="A14" s="2">
        <v>44854</v>
      </c>
      <c r="B14" s="1" t="s">
        <v>26</v>
      </c>
      <c r="C14" s="1" t="s">
        <v>10</v>
      </c>
      <c r="D14" s="1" t="s">
        <v>11</v>
      </c>
      <c r="E14" s="1" t="s">
        <v>8</v>
      </c>
      <c r="F14" s="1">
        <v>4300</v>
      </c>
      <c r="G14" s="3">
        <f>IF(Table1[[#This Row],[Fund Class]]="Expenses",G13-Table1[[#This Row],[Amount]],G13+Table1[[#This Row],[Amount]])</f>
        <v>263534</v>
      </c>
    </row>
    <row r="15" spans="1:9" x14ac:dyDescent="0.3">
      <c r="A15" s="2">
        <v>44858</v>
      </c>
      <c r="B15" s="1" t="s">
        <v>27</v>
      </c>
      <c r="C15" s="1" t="s">
        <v>13</v>
      </c>
      <c r="D15" s="1" t="s">
        <v>11</v>
      </c>
      <c r="E15" s="1" t="s">
        <v>14</v>
      </c>
      <c r="F15" s="1">
        <v>8647</v>
      </c>
      <c r="G15" s="3">
        <f>IF(Table1[[#This Row],[Fund Class]]="Expenses",G14-Table1[[#This Row],[Amount]],G14+Table1[[#This Row],[Amount]])</f>
        <v>254887</v>
      </c>
    </row>
    <row r="16" spans="1:9" x14ac:dyDescent="0.3">
      <c r="A16" s="2">
        <v>44858</v>
      </c>
      <c r="B16" s="1" t="s">
        <v>22</v>
      </c>
      <c r="C16" s="1" t="s">
        <v>23</v>
      </c>
      <c r="D16" s="1" t="s">
        <v>11</v>
      </c>
      <c r="E16" s="1" t="s">
        <v>14</v>
      </c>
      <c r="F16" s="1">
        <v>6714</v>
      </c>
      <c r="G16" s="3">
        <f>IF(Table1[[#This Row],[Fund Class]]="Expenses",G15-Table1[[#This Row],[Amount]],G15+Table1[[#This Row],[Amount]])</f>
        <v>248173</v>
      </c>
    </row>
    <row r="17" spans="1:7" x14ac:dyDescent="0.3">
      <c r="A17" s="2">
        <v>44858</v>
      </c>
      <c r="B17" s="1" t="s">
        <v>28</v>
      </c>
      <c r="C17" s="1" t="s">
        <v>10</v>
      </c>
      <c r="D17" s="1" t="s">
        <v>11</v>
      </c>
      <c r="E17" s="1" t="s">
        <v>8</v>
      </c>
      <c r="F17" s="1">
        <v>5079</v>
      </c>
      <c r="G17" s="3">
        <f>IF(Table1[[#This Row],[Fund Class]]="Expenses",G16-Table1[[#This Row],[Amount]],G16+Table1[[#This Row],[Amount]])</f>
        <v>243094</v>
      </c>
    </row>
    <row r="18" spans="1:7" x14ac:dyDescent="0.3">
      <c r="A18" s="2">
        <v>44859</v>
      </c>
      <c r="B18" s="1" t="s">
        <v>29</v>
      </c>
      <c r="C18" s="1" t="s">
        <v>30</v>
      </c>
      <c r="D18" s="1" t="s">
        <v>11</v>
      </c>
      <c r="E18" s="1" t="s">
        <v>14</v>
      </c>
      <c r="F18" s="1">
        <v>17600</v>
      </c>
      <c r="G18" s="3">
        <f>IF(Table1[[#This Row],[Fund Class]]="Expenses",G17-Table1[[#This Row],[Amount]],G17+Table1[[#This Row],[Amount]])</f>
        <v>225494</v>
      </c>
    </row>
    <row r="19" spans="1:7" x14ac:dyDescent="0.3">
      <c r="A19" s="2">
        <v>44859</v>
      </c>
      <c r="B19" s="1" t="s">
        <v>31</v>
      </c>
      <c r="C19" s="1" t="s">
        <v>23</v>
      </c>
      <c r="D19" s="1" t="s">
        <v>11</v>
      </c>
      <c r="E19" s="1" t="s">
        <v>14</v>
      </c>
      <c r="F19" s="1">
        <v>50000</v>
      </c>
      <c r="G19" s="3">
        <f>IF(Table1[[#This Row],[Fund Class]]="Expenses",G18-Table1[[#This Row],[Amount]],G18+Table1[[#This Row],[Amount]])</f>
        <v>175494</v>
      </c>
    </row>
    <row r="20" spans="1:7" x14ac:dyDescent="0.3">
      <c r="A20" s="2">
        <v>44860</v>
      </c>
      <c r="B20" s="1" t="s">
        <v>32</v>
      </c>
      <c r="C20" s="1" t="s">
        <v>23</v>
      </c>
      <c r="D20" s="1" t="s">
        <v>11</v>
      </c>
      <c r="E20" s="1" t="s">
        <v>8</v>
      </c>
      <c r="F20" s="1">
        <v>10000</v>
      </c>
      <c r="G20" s="3">
        <f>IF(Table1[[#This Row],[Fund Class]]="Expenses",G19-Table1[[#This Row],[Amount]],G19+Table1[[#This Row],[Amount]])</f>
        <v>165494</v>
      </c>
    </row>
    <row r="21" spans="1:7" x14ac:dyDescent="0.3">
      <c r="A21" s="2">
        <v>44860</v>
      </c>
      <c r="B21" s="1" t="s">
        <v>33</v>
      </c>
      <c r="C21" s="1" t="s">
        <v>13</v>
      </c>
      <c r="D21" s="1" t="s">
        <v>11</v>
      </c>
      <c r="E21" s="1" t="s">
        <v>14</v>
      </c>
      <c r="F21" s="1">
        <v>8963</v>
      </c>
      <c r="G21" s="3">
        <f>IF(Table1[[#This Row],[Fund Class]]="Expenses",G20-Table1[[#This Row],[Amount]],G20+Table1[[#This Row],[Amount]])</f>
        <v>156531</v>
      </c>
    </row>
    <row r="22" spans="1:7" x14ac:dyDescent="0.3">
      <c r="A22" s="2">
        <v>44861</v>
      </c>
      <c r="B22" s="1" t="s">
        <v>34</v>
      </c>
      <c r="C22" s="1" t="s">
        <v>10</v>
      </c>
      <c r="D22" s="1" t="s">
        <v>11</v>
      </c>
      <c r="E22" s="1" t="s">
        <v>8</v>
      </c>
      <c r="F22" s="1">
        <v>6509</v>
      </c>
      <c r="G22" s="3">
        <f>IF(Table1[[#This Row],[Fund Class]]="Expenses",G21-Table1[[#This Row],[Amount]],G21+Table1[[#This Row],[Amount]])</f>
        <v>150022</v>
      </c>
    </row>
    <row r="23" spans="1:7" x14ac:dyDescent="0.3">
      <c r="A23" s="2">
        <v>44862</v>
      </c>
      <c r="B23" s="1" t="s">
        <v>35</v>
      </c>
      <c r="C23" s="1" t="s">
        <v>13</v>
      </c>
      <c r="D23" s="1" t="s">
        <v>11</v>
      </c>
      <c r="E23" s="1" t="s">
        <v>8</v>
      </c>
      <c r="F23" s="1">
        <v>6641</v>
      </c>
      <c r="G23" s="3">
        <f>IF(Table1[[#This Row],[Fund Class]]="Expenses",G22-Table1[[#This Row],[Amount]],G22+Table1[[#This Row],[Amount]])</f>
        <v>143381</v>
      </c>
    </row>
    <row r="24" spans="1:7" x14ac:dyDescent="0.3">
      <c r="A24" s="2">
        <v>44864</v>
      </c>
      <c r="B24" s="1" t="s">
        <v>36</v>
      </c>
      <c r="C24" s="1" t="s">
        <v>16</v>
      </c>
      <c r="D24" s="1" t="s">
        <v>11</v>
      </c>
      <c r="E24" s="1" t="s">
        <v>8</v>
      </c>
      <c r="F24" s="1">
        <v>1940</v>
      </c>
      <c r="G24" s="3">
        <f>IF(Table1[[#This Row],[Fund Class]]="Expenses",G23-Table1[[#This Row],[Amount]],G23+Table1[[#This Row],[Amount]])</f>
        <v>141441</v>
      </c>
    </row>
    <row r="25" spans="1:7" x14ac:dyDescent="0.3">
      <c r="A25" s="2">
        <v>44866</v>
      </c>
      <c r="B25" s="1" t="s">
        <v>6</v>
      </c>
      <c r="C25" s="1" t="s">
        <v>7</v>
      </c>
      <c r="D25" s="1" t="s">
        <v>7</v>
      </c>
      <c r="E25" s="1" t="s">
        <v>8</v>
      </c>
      <c r="F25" s="1">
        <v>400000</v>
      </c>
      <c r="G25" s="3">
        <f>IF(Table1[[#This Row],[Fund Class]]="Expenses",G24-Table1[[#This Row],[Amount]],G24+Table1[[#This Row],[Amount]])</f>
        <v>541441</v>
      </c>
    </row>
    <row r="26" spans="1:7" x14ac:dyDescent="0.3">
      <c r="A26" s="2">
        <v>44869</v>
      </c>
      <c r="B26" s="1" t="s">
        <v>21</v>
      </c>
      <c r="C26" s="1" t="s">
        <v>13</v>
      </c>
      <c r="D26" s="1" t="s">
        <v>11</v>
      </c>
      <c r="E26" s="1" t="s">
        <v>14</v>
      </c>
      <c r="F26" s="1">
        <v>5950</v>
      </c>
      <c r="G26" s="3">
        <f>IF(Table1[[#This Row],[Fund Class]]="Expenses",G25-Table1[[#This Row],[Amount]],G25+Table1[[#This Row],[Amount]])</f>
        <v>535491</v>
      </c>
    </row>
    <row r="27" spans="1:7" x14ac:dyDescent="0.3">
      <c r="A27" s="2">
        <v>44872</v>
      </c>
      <c r="B27" s="1" t="s">
        <v>37</v>
      </c>
      <c r="C27" s="1" t="s">
        <v>13</v>
      </c>
      <c r="D27" s="1" t="s">
        <v>11</v>
      </c>
      <c r="E27" s="1" t="s">
        <v>14</v>
      </c>
      <c r="F27" s="1">
        <v>7957</v>
      </c>
      <c r="G27" s="3">
        <f>IF(Table1[[#This Row],[Fund Class]]="Expenses",G26-Table1[[#This Row],[Amount]],G26+Table1[[#This Row],[Amount]])</f>
        <v>527534</v>
      </c>
    </row>
    <row r="28" spans="1:7" x14ac:dyDescent="0.3">
      <c r="A28" s="2">
        <v>44874</v>
      </c>
      <c r="B28" s="1" t="s">
        <v>35</v>
      </c>
      <c r="C28" s="1" t="s">
        <v>13</v>
      </c>
      <c r="D28" s="1" t="s">
        <v>11</v>
      </c>
      <c r="E28" s="1" t="s">
        <v>14</v>
      </c>
      <c r="F28" s="1">
        <v>8782</v>
      </c>
      <c r="G28" s="3">
        <f>IF(Table1[[#This Row],[Fund Class]]="Expenses",G27-Table1[[#This Row],[Amount]],G27+Table1[[#This Row],[Amount]])</f>
        <v>518752</v>
      </c>
    </row>
    <row r="29" spans="1:7" x14ac:dyDescent="0.3">
      <c r="A29" s="2">
        <v>44875</v>
      </c>
      <c r="B29" s="1" t="s">
        <v>38</v>
      </c>
      <c r="C29" s="1" t="s">
        <v>23</v>
      </c>
      <c r="D29" s="1" t="s">
        <v>11</v>
      </c>
      <c r="E29" s="1" t="s">
        <v>14</v>
      </c>
      <c r="F29" s="1">
        <v>9642</v>
      </c>
      <c r="G29" s="3">
        <f>IF(Table1[[#This Row],[Fund Class]]="Expenses",G28-Table1[[#This Row],[Amount]],G28+Table1[[#This Row],[Amount]])</f>
        <v>509110</v>
      </c>
    </row>
    <row r="30" spans="1:7" x14ac:dyDescent="0.3">
      <c r="A30" s="2">
        <v>44876</v>
      </c>
      <c r="B30" s="1" t="s">
        <v>35</v>
      </c>
      <c r="C30" s="1" t="s">
        <v>13</v>
      </c>
      <c r="D30" s="1" t="s">
        <v>11</v>
      </c>
      <c r="E30" s="1" t="s">
        <v>14</v>
      </c>
      <c r="F30" s="1">
        <v>12109</v>
      </c>
      <c r="G30" s="3">
        <f>IF(Table1[[#This Row],[Fund Class]]="Expenses",G29-Table1[[#This Row],[Amount]],G29+Table1[[#This Row],[Amount]])</f>
        <v>497001</v>
      </c>
    </row>
    <row r="31" spans="1:7" x14ac:dyDescent="0.3">
      <c r="A31" s="2">
        <v>44878</v>
      </c>
      <c r="B31" s="1" t="s">
        <v>39</v>
      </c>
      <c r="C31" s="1" t="s">
        <v>10</v>
      </c>
      <c r="D31" s="1" t="s">
        <v>11</v>
      </c>
      <c r="E31" s="1" t="s">
        <v>8</v>
      </c>
      <c r="F31" s="1">
        <v>7149</v>
      </c>
      <c r="G31" s="3">
        <f>IF(Table1[[#This Row],[Fund Class]]="Expenses",G30-Table1[[#This Row],[Amount]],G30+Table1[[#This Row],[Amount]])</f>
        <v>489852</v>
      </c>
    </row>
    <row r="32" spans="1:7" x14ac:dyDescent="0.3">
      <c r="A32" s="2">
        <v>44878</v>
      </c>
      <c r="B32" s="1" t="s">
        <v>22</v>
      </c>
      <c r="C32" s="1" t="s">
        <v>23</v>
      </c>
      <c r="D32" s="1" t="s">
        <v>11</v>
      </c>
      <c r="E32" s="1" t="s">
        <v>8</v>
      </c>
      <c r="F32" s="1">
        <v>6392</v>
      </c>
      <c r="G32" s="3">
        <f>IF(Table1[[#This Row],[Fund Class]]="Expenses",G31-Table1[[#This Row],[Amount]],G31+Table1[[#This Row],[Amount]])</f>
        <v>483460</v>
      </c>
    </row>
    <row r="33" spans="1:7" x14ac:dyDescent="0.3">
      <c r="A33" s="2">
        <v>44881</v>
      </c>
      <c r="B33" s="1" t="s">
        <v>22</v>
      </c>
      <c r="C33" s="1" t="s">
        <v>23</v>
      </c>
      <c r="D33" s="1" t="s">
        <v>11</v>
      </c>
      <c r="E33" s="1" t="s">
        <v>14</v>
      </c>
      <c r="F33" s="1">
        <v>5014</v>
      </c>
      <c r="G33" s="3">
        <f>IF(Table1[[#This Row],[Fund Class]]="Expenses",G32-Table1[[#This Row],[Amount]],G32+Table1[[#This Row],[Amount]])</f>
        <v>478446</v>
      </c>
    </row>
    <row r="34" spans="1:7" x14ac:dyDescent="0.3">
      <c r="A34" s="2">
        <v>44882</v>
      </c>
      <c r="B34" s="1" t="s">
        <v>35</v>
      </c>
      <c r="C34" s="1" t="s">
        <v>13</v>
      </c>
      <c r="D34" s="1" t="s">
        <v>11</v>
      </c>
      <c r="E34" s="1" t="s">
        <v>8</v>
      </c>
      <c r="F34" s="1">
        <v>8691</v>
      </c>
      <c r="G34" s="3">
        <f>IF(Table1[[#This Row],[Fund Class]]="Expenses",G33-Table1[[#This Row],[Amount]],G33+Table1[[#This Row],[Amount]])</f>
        <v>469755</v>
      </c>
    </row>
    <row r="35" spans="1:7" x14ac:dyDescent="0.3">
      <c r="A35" s="2">
        <v>44882</v>
      </c>
      <c r="B35" s="1" t="s">
        <v>40</v>
      </c>
      <c r="C35" s="1" t="s">
        <v>16</v>
      </c>
      <c r="D35" s="1" t="s">
        <v>11</v>
      </c>
      <c r="E35" s="1" t="s">
        <v>14</v>
      </c>
      <c r="F35" s="1">
        <v>6026</v>
      </c>
      <c r="G35" s="3">
        <f>IF(Table1[[#This Row],[Fund Class]]="Expenses",G34-Table1[[#This Row],[Amount]],G34+Table1[[#This Row],[Amount]])</f>
        <v>463729</v>
      </c>
    </row>
    <row r="36" spans="1:7" x14ac:dyDescent="0.3">
      <c r="A36" s="2">
        <v>44884</v>
      </c>
      <c r="B36" s="1" t="s">
        <v>24</v>
      </c>
      <c r="C36" s="1" t="s">
        <v>16</v>
      </c>
      <c r="D36" s="1" t="s">
        <v>11</v>
      </c>
      <c r="E36" s="1" t="s">
        <v>8</v>
      </c>
      <c r="F36" s="1">
        <v>9800</v>
      </c>
      <c r="G36" s="3">
        <f>IF(Table1[[#This Row],[Fund Class]]="Expenses",G35-Table1[[#This Row],[Amount]],G35+Table1[[#This Row],[Amount]])</f>
        <v>453929</v>
      </c>
    </row>
    <row r="37" spans="1:7" x14ac:dyDescent="0.3">
      <c r="A37" s="2">
        <v>44885</v>
      </c>
      <c r="B37" s="1" t="s">
        <v>35</v>
      </c>
      <c r="C37" s="1" t="s">
        <v>13</v>
      </c>
      <c r="D37" s="1" t="s">
        <v>11</v>
      </c>
      <c r="E37" s="1" t="s">
        <v>14</v>
      </c>
      <c r="F37" s="1">
        <v>10854</v>
      </c>
      <c r="G37" s="3">
        <f>IF(Table1[[#This Row],[Fund Class]]="Expenses",G36-Table1[[#This Row],[Amount]],G36+Table1[[#This Row],[Amount]])</f>
        <v>443075</v>
      </c>
    </row>
    <row r="38" spans="1:7" x14ac:dyDescent="0.3">
      <c r="A38" s="2">
        <v>44885</v>
      </c>
      <c r="B38" s="1" t="s">
        <v>21</v>
      </c>
      <c r="C38" s="1" t="s">
        <v>13</v>
      </c>
      <c r="D38" s="1" t="s">
        <v>11</v>
      </c>
      <c r="E38" s="1" t="s">
        <v>8</v>
      </c>
      <c r="F38" s="1">
        <v>12734</v>
      </c>
      <c r="G38" s="3">
        <f>IF(Table1[[#This Row],[Fund Class]]="Expenses",G37-Table1[[#This Row],[Amount]],G37+Table1[[#This Row],[Amount]])</f>
        <v>430341</v>
      </c>
    </row>
    <row r="39" spans="1:7" x14ac:dyDescent="0.3">
      <c r="A39" s="2">
        <v>44885</v>
      </c>
      <c r="B39" s="1" t="s">
        <v>35</v>
      </c>
      <c r="C39" s="1" t="s">
        <v>13</v>
      </c>
      <c r="D39" s="1" t="s">
        <v>11</v>
      </c>
      <c r="E39" s="1" t="s">
        <v>8</v>
      </c>
      <c r="F39" s="1">
        <v>10900</v>
      </c>
      <c r="G39" s="3">
        <f>IF(Table1[[#This Row],[Fund Class]]="Expenses",G38-Table1[[#This Row],[Amount]],G38+Table1[[#This Row],[Amount]])</f>
        <v>419441</v>
      </c>
    </row>
    <row r="40" spans="1:7" x14ac:dyDescent="0.3">
      <c r="A40" s="2">
        <v>44888</v>
      </c>
      <c r="B40" s="1" t="s">
        <v>21</v>
      </c>
      <c r="C40" s="1" t="s">
        <v>13</v>
      </c>
      <c r="D40" s="1" t="s">
        <v>11</v>
      </c>
      <c r="E40" s="1" t="s">
        <v>8</v>
      </c>
      <c r="F40" s="1">
        <v>8713</v>
      </c>
      <c r="G40" s="3">
        <f>IF(Table1[[#This Row],[Fund Class]]="Expenses",G39-Table1[[#This Row],[Amount]],G39+Table1[[#This Row],[Amount]])</f>
        <v>410728</v>
      </c>
    </row>
    <row r="41" spans="1:7" x14ac:dyDescent="0.3">
      <c r="A41" s="2">
        <v>44889</v>
      </c>
      <c r="B41" s="1" t="s">
        <v>26</v>
      </c>
      <c r="C41" s="1" t="s">
        <v>10</v>
      </c>
      <c r="D41" s="1" t="s">
        <v>11</v>
      </c>
      <c r="E41" s="1" t="s">
        <v>8</v>
      </c>
      <c r="F41" s="1">
        <v>4300</v>
      </c>
      <c r="G41" s="3">
        <f>IF(Table1[[#This Row],[Fund Class]]="Expenses",G40-Table1[[#This Row],[Amount]],G40+Table1[[#This Row],[Amount]])</f>
        <v>406428</v>
      </c>
    </row>
    <row r="42" spans="1:7" x14ac:dyDescent="0.3">
      <c r="A42" s="2">
        <v>44890</v>
      </c>
      <c r="B42" s="1" t="s">
        <v>31</v>
      </c>
      <c r="C42" s="1" t="s">
        <v>23</v>
      </c>
      <c r="D42" s="1" t="s">
        <v>11</v>
      </c>
      <c r="E42" s="1" t="s">
        <v>8</v>
      </c>
      <c r="F42" s="1">
        <v>50000</v>
      </c>
      <c r="G42" s="3">
        <f>IF(Table1[[#This Row],[Fund Class]]="Expenses",G41-Table1[[#This Row],[Amount]],G41+Table1[[#This Row],[Amount]])</f>
        <v>356428</v>
      </c>
    </row>
    <row r="43" spans="1:7" x14ac:dyDescent="0.3">
      <c r="A43" s="2">
        <v>44891</v>
      </c>
      <c r="B43" s="1" t="s">
        <v>32</v>
      </c>
      <c r="C43" s="1" t="s">
        <v>23</v>
      </c>
      <c r="D43" s="1" t="s">
        <v>11</v>
      </c>
      <c r="E43" s="1" t="s">
        <v>14</v>
      </c>
      <c r="F43" s="1">
        <v>10000</v>
      </c>
      <c r="G43" s="3">
        <f>IF(Table1[[#This Row],[Fund Class]]="Expenses",G42-Table1[[#This Row],[Amount]],G42+Table1[[#This Row],[Amount]])</f>
        <v>346428</v>
      </c>
    </row>
    <row r="44" spans="1:7" x14ac:dyDescent="0.3">
      <c r="A44" s="2">
        <v>44892</v>
      </c>
      <c r="B44" s="1" t="s">
        <v>41</v>
      </c>
      <c r="C44" s="1" t="s">
        <v>30</v>
      </c>
      <c r="D44" s="1" t="s">
        <v>11</v>
      </c>
      <c r="E44" s="1" t="s">
        <v>14</v>
      </c>
      <c r="F44" s="1">
        <v>14300</v>
      </c>
      <c r="G44" s="3">
        <f>IF(Table1[[#This Row],[Fund Class]]="Expenses",G43-Table1[[#This Row],[Amount]],G43+Table1[[#This Row],[Amount]])</f>
        <v>332128</v>
      </c>
    </row>
    <row r="45" spans="1:7" x14ac:dyDescent="0.3">
      <c r="A45" s="2">
        <v>44892</v>
      </c>
      <c r="B45" s="1" t="s">
        <v>42</v>
      </c>
      <c r="C45" s="1" t="s">
        <v>16</v>
      </c>
      <c r="D45" s="1" t="s">
        <v>11</v>
      </c>
      <c r="E45" s="1" t="s">
        <v>8</v>
      </c>
      <c r="F45" s="1">
        <v>11845</v>
      </c>
      <c r="G45" s="3">
        <f>IF(Table1[[#This Row],[Fund Class]]="Expenses",G44-Table1[[#This Row],[Amount]],G44+Table1[[#This Row],[Amount]])</f>
        <v>320283</v>
      </c>
    </row>
    <row r="46" spans="1:7" x14ac:dyDescent="0.3">
      <c r="A46" s="2">
        <v>44893</v>
      </c>
      <c r="B46" s="1" t="s">
        <v>17</v>
      </c>
      <c r="C46" s="1" t="s">
        <v>13</v>
      </c>
      <c r="D46" s="1" t="s">
        <v>11</v>
      </c>
      <c r="E46" s="1" t="s">
        <v>14</v>
      </c>
      <c r="F46" s="1">
        <v>8349</v>
      </c>
      <c r="G46" s="3">
        <f>IF(Table1[[#This Row],[Fund Class]]="Expenses",G45-Table1[[#This Row],[Amount]],G45+Table1[[#This Row],[Amount]])</f>
        <v>311934</v>
      </c>
    </row>
    <row r="47" spans="1:7" x14ac:dyDescent="0.3">
      <c r="A47" s="2">
        <v>44895</v>
      </c>
      <c r="B47" s="1" t="s">
        <v>43</v>
      </c>
      <c r="C47" s="1" t="s">
        <v>16</v>
      </c>
      <c r="D47" s="1" t="s">
        <v>11</v>
      </c>
      <c r="E47" s="1" t="s">
        <v>8</v>
      </c>
      <c r="F47" s="1">
        <v>18000</v>
      </c>
      <c r="G47" s="3">
        <f>IF(Table1[[#This Row],[Fund Class]]="Expenses",G46-Table1[[#This Row],[Amount]],G46+Table1[[#This Row],[Amount]])</f>
        <v>293934</v>
      </c>
    </row>
    <row r="48" spans="1:7" x14ac:dyDescent="0.3">
      <c r="A48" s="2">
        <v>44895</v>
      </c>
      <c r="B48" s="1" t="s">
        <v>44</v>
      </c>
      <c r="C48" s="1" t="s">
        <v>13</v>
      </c>
      <c r="D48" s="1" t="s">
        <v>11</v>
      </c>
      <c r="E48" s="1" t="s">
        <v>8</v>
      </c>
      <c r="F48" s="1">
        <v>11657</v>
      </c>
      <c r="G48" s="3">
        <f>IF(Table1[[#This Row],[Fund Class]]="Expenses",G47-Table1[[#This Row],[Amount]],G47+Table1[[#This Row],[Amount]])</f>
        <v>282277</v>
      </c>
    </row>
    <row r="49" spans="1:7" x14ac:dyDescent="0.3">
      <c r="A49" s="2">
        <v>44895</v>
      </c>
      <c r="B49" s="1" t="s">
        <v>36</v>
      </c>
      <c r="C49" s="1" t="s">
        <v>16</v>
      </c>
      <c r="D49" s="1" t="s">
        <v>11</v>
      </c>
      <c r="E49" s="1" t="s">
        <v>14</v>
      </c>
      <c r="F49" s="1">
        <v>1940</v>
      </c>
      <c r="G49" s="3">
        <f>IF(Table1[[#This Row],[Fund Class]]="Expenses",G48-Table1[[#This Row],[Amount]],G48+Table1[[#This Row],[Amount]])</f>
        <v>280337</v>
      </c>
    </row>
    <row r="50" spans="1:7" x14ac:dyDescent="0.3">
      <c r="A50" s="2">
        <v>44896</v>
      </c>
      <c r="B50" s="1" t="s">
        <v>6</v>
      </c>
      <c r="C50" s="1" t="s">
        <v>7</v>
      </c>
      <c r="D50" s="1" t="s">
        <v>7</v>
      </c>
      <c r="E50" s="1" t="s">
        <v>8</v>
      </c>
      <c r="F50" s="1">
        <v>400000</v>
      </c>
      <c r="G50" s="3">
        <f>IF(Table1[[#This Row],[Fund Class]]="Expenses",G49-Table1[[#This Row],[Amount]],G49+Table1[[#This Row],[Amount]])</f>
        <v>680337</v>
      </c>
    </row>
    <row r="51" spans="1:7" x14ac:dyDescent="0.3">
      <c r="A51" s="2">
        <v>44896</v>
      </c>
      <c r="B51" s="1" t="s">
        <v>45</v>
      </c>
      <c r="C51" s="1" t="s">
        <v>7</v>
      </c>
      <c r="D51" s="1" t="s">
        <v>7</v>
      </c>
      <c r="E51" s="1" t="s">
        <v>8</v>
      </c>
      <c r="F51" s="1">
        <v>150000</v>
      </c>
      <c r="G51" s="3">
        <f>IF(Table1[[#This Row],[Fund Class]]="Expenses",G50-Table1[[#This Row],[Amount]],G50+Table1[[#This Row],[Amount]])</f>
        <v>830337</v>
      </c>
    </row>
    <row r="52" spans="1:7" x14ac:dyDescent="0.3">
      <c r="A52" s="2">
        <v>44897</v>
      </c>
      <c r="B52" s="1" t="s">
        <v>46</v>
      </c>
      <c r="C52" s="1" t="s">
        <v>7</v>
      </c>
      <c r="D52" s="1" t="s">
        <v>7</v>
      </c>
      <c r="E52" s="1" t="s">
        <v>8</v>
      </c>
      <c r="F52" s="1">
        <v>95900</v>
      </c>
      <c r="G52" s="3">
        <f>IF(Table1[[#This Row],[Fund Class]]="Expenses",G51-Table1[[#This Row],[Amount]],G51+Table1[[#This Row],[Amount]])</f>
        <v>926237</v>
      </c>
    </row>
    <row r="53" spans="1:7" x14ac:dyDescent="0.3">
      <c r="A53" s="2">
        <v>44905</v>
      </c>
      <c r="B53" s="1" t="s">
        <v>47</v>
      </c>
      <c r="C53" s="1" t="s">
        <v>10</v>
      </c>
      <c r="D53" s="1" t="s">
        <v>11</v>
      </c>
      <c r="E53" s="1" t="s">
        <v>14</v>
      </c>
      <c r="F53" s="1">
        <v>10000</v>
      </c>
      <c r="G53" s="3">
        <f>IF(Table1[[#This Row],[Fund Class]]="Expenses",G52-Table1[[#This Row],[Amount]],G52+Table1[[#This Row],[Amount]])</f>
        <v>916237</v>
      </c>
    </row>
    <row r="54" spans="1:7" x14ac:dyDescent="0.3">
      <c r="A54" s="2">
        <v>44907</v>
      </c>
      <c r="B54" s="1" t="s">
        <v>48</v>
      </c>
      <c r="C54" s="1" t="s">
        <v>10</v>
      </c>
      <c r="D54" s="1" t="s">
        <v>11</v>
      </c>
      <c r="E54" s="1" t="s">
        <v>8</v>
      </c>
      <c r="F54" s="1">
        <v>5500</v>
      </c>
      <c r="G54" s="3">
        <f>IF(Table1[[#This Row],[Fund Class]]="Expenses",G53-Table1[[#This Row],[Amount]],G53+Table1[[#This Row],[Amount]])</f>
        <v>910737</v>
      </c>
    </row>
    <row r="55" spans="1:7" x14ac:dyDescent="0.3">
      <c r="A55" s="2">
        <v>44907</v>
      </c>
      <c r="B55" s="1" t="s">
        <v>49</v>
      </c>
      <c r="C55" s="1" t="s">
        <v>10</v>
      </c>
      <c r="D55" s="1" t="s">
        <v>11</v>
      </c>
      <c r="E55" s="1" t="s">
        <v>8</v>
      </c>
      <c r="F55" s="1">
        <v>15000</v>
      </c>
      <c r="G55" s="3">
        <f>IF(Table1[[#This Row],[Fund Class]]="Expenses",G54-Table1[[#This Row],[Amount]],G54+Table1[[#This Row],[Amount]])</f>
        <v>895737</v>
      </c>
    </row>
    <row r="56" spans="1:7" x14ac:dyDescent="0.3">
      <c r="A56" s="2">
        <v>44908</v>
      </c>
      <c r="B56" s="1" t="s">
        <v>50</v>
      </c>
      <c r="C56" s="1" t="s">
        <v>23</v>
      </c>
      <c r="D56" s="1" t="s">
        <v>11</v>
      </c>
      <c r="E56" s="1" t="s">
        <v>8</v>
      </c>
      <c r="F56" s="1">
        <v>32300</v>
      </c>
      <c r="G56" s="3">
        <f>IF(Table1[[#This Row],[Fund Class]]="Expenses",G55-Table1[[#This Row],[Amount]],G55+Table1[[#This Row],[Amount]])</f>
        <v>863437</v>
      </c>
    </row>
    <row r="57" spans="1:7" x14ac:dyDescent="0.3">
      <c r="A57" s="2">
        <v>44909</v>
      </c>
      <c r="B57" s="1" t="s">
        <v>51</v>
      </c>
      <c r="C57" s="1" t="s">
        <v>10</v>
      </c>
      <c r="D57" s="1" t="s">
        <v>11</v>
      </c>
      <c r="E57" s="1" t="s">
        <v>14</v>
      </c>
      <c r="F57" s="1">
        <v>35900</v>
      </c>
      <c r="G57" s="3">
        <f>IF(Table1[[#This Row],[Fund Class]]="Expenses",G56-Table1[[#This Row],[Amount]],G56+Table1[[#This Row],[Amount]])</f>
        <v>827537</v>
      </c>
    </row>
    <row r="58" spans="1:7" x14ac:dyDescent="0.3">
      <c r="A58" s="2">
        <v>44909</v>
      </c>
      <c r="B58" s="1" t="s">
        <v>29</v>
      </c>
      <c r="C58" s="1" t="s">
        <v>30</v>
      </c>
      <c r="D58" s="1" t="s">
        <v>11</v>
      </c>
      <c r="E58" s="1" t="s">
        <v>8</v>
      </c>
      <c r="F58" s="1">
        <v>38000</v>
      </c>
      <c r="G58" s="3">
        <f>IF(Table1[[#This Row],[Fund Class]]="Expenses",G57-Table1[[#This Row],[Amount]],G57+Table1[[#This Row],[Amount]])</f>
        <v>789537</v>
      </c>
    </row>
    <row r="59" spans="1:7" x14ac:dyDescent="0.3">
      <c r="A59" s="2">
        <v>44910</v>
      </c>
      <c r="B59" s="1" t="s">
        <v>35</v>
      </c>
      <c r="C59" s="1" t="s">
        <v>13</v>
      </c>
      <c r="D59" s="1" t="s">
        <v>11</v>
      </c>
      <c r="E59" s="1" t="s">
        <v>14</v>
      </c>
      <c r="F59" s="1">
        <v>6878</v>
      </c>
      <c r="G59" s="3">
        <f>IF(Table1[[#This Row],[Fund Class]]="Expenses",G58-Table1[[#This Row],[Amount]],G58+Table1[[#This Row],[Amount]])</f>
        <v>782659</v>
      </c>
    </row>
    <row r="60" spans="1:7" x14ac:dyDescent="0.3">
      <c r="A60" s="2">
        <v>44914</v>
      </c>
      <c r="B60" s="1" t="s">
        <v>35</v>
      </c>
      <c r="C60" s="1" t="s">
        <v>13</v>
      </c>
      <c r="D60" s="1" t="s">
        <v>11</v>
      </c>
      <c r="E60" s="1" t="s">
        <v>14</v>
      </c>
      <c r="F60" s="1">
        <v>5446</v>
      </c>
      <c r="G60" s="3">
        <f>IF(Table1[[#This Row],[Fund Class]]="Expenses",G59-Table1[[#This Row],[Amount]],G59+Table1[[#This Row],[Amount]])</f>
        <v>777213</v>
      </c>
    </row>
    <row r="61" spans="1:7" x14ac:dyDescent="0.3">
      <c r="A61" s="2">
        <v>44914</v>
      </c>
      <c r="B61" s="1" t="s">
        <v>24</v>
      </c>
      <c r="C61" s="1" t="s">
        <v>16</v>
      </c>
      <c r="D61" s="1" t="s">
        <v>11</v>
      </c>
      <c r="E61" s="1" t="s">
        <v>8</v>
      </c>
      <c r="F61" s="1">
        <v>9800</v>
      </c>
      <c r="G61" s="3">
        <f>IF(Table1[[#This Row],[Fund Class]]="Expenses",G60-Table1[[#This Row],[Amount]],G60+Table1[[#This Row],[Amount]])</f>
        <v>767413</v>
      </c>
    </row>
    <row r="62" spans="1:7" x14ac:dyDescent="0.3">
      <c r="A62" s="2">
        <v>44915</v>
      </c>
      <c r="B62" s="1" t="s">
        <v>35</v>
      </c>
      <c r="C62" s="1" t="s">
        <v>13</v>
      </c>
      <c r="D62" s="1" t="s">
        <v>11</v>
      </c>
      <c r="E62" s="1" t="s">
        <v>14</v>
      </c>
      <c r="F62" s="1">
        <v>7616</v>
      </c>
      <c r="G62" s="3">
        <f>IF(Table1[[#This Row],[Fund Class]]="Expenses",G61-Table1[[#This Row],[Amount]],G61+Table1[[#This Row],[Amount]])</f>
        <v>759797</v>
      </c>
    </row>
    <row r="63" spans="1:7" x14ac:dyDescent="0.3">
      <c r="A63" s="2">
        <v>44915</v>
      </c>
      <c r="B63" s="1" t="s">
        <v>26</v>
      </c>
      <c r="C63" s="1" t="s">
        <v>10</v>
      </c>
      <c r="D63" s="1" t="s">
        <v>11</v>
      </c>
      <c r="E63" s="1" t="s">
        <v>14</v>
      </c>
      <c r="F63" s="1">
        <v>4300</v>
      </c>
      <c r="G63" s="3">
        <f>IF(Table1[[#This Row],[Fund Class]]="Expenses",G62-Table1[[#This Row],[Amount]],G62+Table1[[#This Row],[Amount]])</f>
        <v>755497</v>
      </c>
    </row>
    <row r="64" spans="1:7" x14ac:dyDescent="0.3">
      <c r="A64" s="2">
        <v>44917</v>
      </c>
      <c r="B64" s="1" t="s">
        <v>52</v>
      </c>
      <c r="C64" s="1" t="s">
        <v>10</v>
      </c>
      <c r="D64" s="1" t="s">
        <v>11</v>
      </c>
      <c r="E64" s="1" t="s">
        <v>14</v>
      </c>
      <c r="F64" s="1">
        <v>5718</v>
      </c>
      <c r="G64" s="3">
        <f>IF(Table1[[#This Row],[Fund Class]]="Expenses",G63-Table1[[#This Row],[Amount]],G63+Table1[[#This Row],[Amount]])</f>
        <v>749779</v>
      </c>
    </row>
    <row r="65" spans="1:7" x14ac:dyDescent="0.3">
      <c r="A65" s="2">
        <v>44920</v>
      </c>
      <c r="B65" s="1" t="s">
        <v>31</v>
      </c>
      <c r="C65" s="1" t="s">
        <v>23</v>
      </c>
      <c r="D65" s="1" t="s">
        <v>11</v>
      </c>
      <c r="E65" s="1" t="s">
        <v>8</v>
      </c>
      <c r="F65" s="1">
        <v>50000</v>
      </c>
      <c r="G65" s="3">
        <f>IF(Table1[[#This Row],[Fund Class]]="Expenses",G64-Table1[[#This Row],[Amount]],G64+Table1[[#This Row],[Amount]])</f>
        <v>699779</v>
      </c>
    </row>
    <row r="66" spans="1:7" x14ac:dyDescent="0.3">
      <c r="A66" s="2">
        <v>44921</v>
      </c>
      <c r="B66" s="1" t="s">
        <v>32</v>
      </c>
      <c r="C66" s="1" t="s">
        <v>23</v>
      </c>
      <c r="D66" s="1" t="s">
        <v>11</v>
      </c>
      <c r="E66" s="1" t="s">
        <v>14</v>
      </c>
      <c r="F66" s="1">
        <v>10000</v>
      </c>
      <c r="G66" s="3">
        <f>IF(Table1[[#This Row],[Fund Class]]="Expenses",G65-Table1[[#This Row],[Amount]],G65+Table1[[#This Row],[Amount]])</f>
        <v>689779</v>
      </c>
    </row>
    <row r="67" spans="1:7" x14ac:dyDescent="0.3">
      <c r="A67" s="2">
        <v>44921</v>
      </c>
      <c r="B67" s="1" t="s">
        <v>53</v>
      </c>
      <c r="C67" s="1" t="s">
        <v>13</v>
      </c>
      <c r="D67" s="1" t="s">
        <v>11</v>
      </c>
      <c r="E67" s="1" t="s">
        <v>8</v>
      </c>
      <c r="F67" s="1">
        <v>6383</v>
      </c>
      <c r="G67" s="3">
        <f>IF(Table1[[#This Row],[Fund Class]]="Expenses",G66-Table1[[#This Row],[Amount]],G66+Table1[[#This Row],[Amount]])</f>
        <v>683396</v>
      </c>
    </row>
    <row r="68" spans="1:7" x14ac:dyDescent="0.3">
      <c r="A68" s="2">
        <v>44922</v>
      </c>
      <c r="B68" s="1" t="s">
        <v>22</v>
      </c>
      <c r="C68" s="1" t="s">
        <v>23</v>
      </c>
      <c r="D68" s="1" t="s">
        <v>11</v>
      </c>
      <c r="E68" s="1" t="s">
        <v>8</v>
      </c>
      <c r="F68" s="1">
        <v>11670</v>
      </c>
      <c r="G68" s="3">
        <f>IF(Table1[[#This Row],[Fund Class]]="Expenses",G67-Table1[[#This Row],[Amount]],G67+Table1[[#This Row],[Amount]])</f>
        <v>671726</v>
      </c>
    </row>
    <row r="69" spans="1:7" x14ac:dyDescent="0.3">
      <c r="A69" s="2">
        <v>44922</v>
      </c>
      <c r="B69" s="1" t="s">
        <v>21</v>
      </c>
      <c r="C69" s="1" t="s">
        <v>13</v>
      </c>
      <c r="D69" s="1" t="s">
        <v>11</v>
      </c>
      <c r="E69" s="1" t="s">
        <v>8</v>
      </c>
      <c r="F69" s="1">
        <v>8108</v>
      </c>
      <c r="G69" s="3">
        <f>IF(Table1[[#This Row],[Fund Class]]="Expenses",G68-Table1[[#This Row],[Amount]],G68+Table1[[#This Row],[Amount]])</f>
        <v>663618</v>
      </c>
    </row>
    <row r="70" spans="1:7" x14ac:dyDescent="0.3">
      <c r="A70" s="2">
        <v>44923</v>
      </c>
      <c r="B70" s="1" t="s">
        <v>21</v>
      </c>
      <c r="C70" s="1" t="s">
        <v>13</v>
      </c>
      <c r="D70" s="1" t="s">
        <v>11</v>
      </c>
      <c r="E70" s="1" t="s">
        <v>8</v>
      </c>
      <c r="F70" s="1">
        <v>6675</v>
      </c>
      <c r="G70" s="3">
        <f>IF(Table1[[#This Row],[Fund Class]]="Expenses",G69-Table1[[#This Row],[Amount]],G69+Table1[[#This Row],[Amount]])</f>
        <v>656943</v>
      </c>
    </row>
    <row r="71" spans="1:7" x14ac:dyDescent="0.3">
      <c r="A71" s="2">
        <v>44923</v>
      </c>
      <c r="B71" s="1" t="s">
        <v>20</v>
      </c>
      <c r="C71" s="1" t="s">
        <v>10</v>
      </c>
      <c r="D71" s="1" t="s">
        <v>11</v>
      </c>
      <c r="E71" s="1" t="s">
        <v>8</v>
      </c>
      <c r="F71" s="1">
        <v>65900</v>
      </c>
      <c r="G71" s="3">
        <f>IF(Table1[[#This Row],[Fund Class]]="Expenses",G70-Table1[[#This Row],[Amount]],G70+Table1[[#This Row],[Amount]])</f>
        <v>591043</v>
      </c>
    </row>
    <row r="72" spans="1:7" x14ac:dyDescent="0.3">
      <c r="A72" s="2">
        <v>44924</v>
      </c>
      <c r="B72" s="1" t="s">
        <v>54</v>
      </c>
      <c r="C72" s="1" t="s">
        <v>23</v>
      </c>
      <c r="D72" s="1" t="s">
        <v>11</v>
      </c>
      <c r="E72" s="1" t="s">
        <v>14</v>
      </c>
      <c r="F72" s="1">
        <v>6189</v>
      </c>
      <c r="G72" s="3">
        <f>IF(Table1[[#This Row],[Fund Class]]="Expenses",G71-Table1[[#This Row],[Amount]],G71+Table1[[#This Row],[Amount]])</f>
        <v>584854</v>
      </c>
    </row>
    <row r="73" spans="1:7" x14ac:dyDescent="0.3">
      <c r="A73" s="2">
        <v>44926</v>
      </c>
      <c r="B73" s="1" t="s">
        <v>36</v>
      </c>
      <c r="C73" s="1" t="s">
        <v>16</v>
      </c>
      <c r="D73" s="1" t="s">
        <v>11</v>
      </c>
      <c r="E73" s="1" t="s">
        <v>8</v>
      </c>
      <c r="F73" s="1">
        <v>1940</v>
      </c>
      <c r="G73" s="3">
        <f>IF(Table1[[#This Row],[Fund Class]]="Expenses",G72-Table1[[#This Row],[Amount]],G72+Table1[[#This Row],[Amount]])</f>
        <v>582914</v>
      </c>
    </row>
  </sheetData>
  <dataValidations count="1">
    <dataValidation type="list" allowBlank="1" showErrorMessage="1" sqref="D2:D73" xr:uid="{DFC7EAC8-6351-4856-8365-F3FBBA185DC0}">
      <formula1>"Income,Expenses"</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9ED73-47E1-4843-9CBF-B1667DD91220}">
  <dimension ref="A1"/>
  <sheetViews>
    <sheetView showGridLines="0" tabSelected="1" zoomScale="61" zoomScaleNormal="61" workbookViewId="0">
      <selection activeCell="K42" sqref="K42"/>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 for Dashboard</vt:lpstr>
      <vt:lpstr>Expenses by Month</vt:lpstr>
      <vt:lpstr>Sheet7</vt:lpstr>
      <vt:lpstr>Expenses by Category</vt:lpstr>
      <vt:lpstr>Count of Spend on Expenses</vt:lpstr>
      <vt:lpstr>Expenses vs income</vt:lpstr>
      <vt:lpstr>Working 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2023-06-29T17:21:42Z</dcterms:modified>
</cp:coreProperties>
</file>